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19" activeTab="11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'3'!$A$1:$E$32</definedName>
    <definedName name="_xlnm.Print_Area" localSheetId="5">'4'!$A$1:$D$37</definedName>
    <definedName name="_xlnm.Print_Area" localSheetId="6">'5'!$A$1:$L$12</definedName>
    <definedName name="_xlnm.Print_Area" localSheetId="7">'6'!$A$1:$E$32</definedName>
    <definedName name="_xlnm.Print_Area" localSheetId="8">'7'!$A$1:$E$30</definedName>
    <definedName name="_xlnm.Print_Area" localSheetId="9">'8'!$A$1:$I$8</definedName>
    <definedName name="_xlnm.Print_Area" localSheetId="10">'9'!$A$1:$D$22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<sst xmlns="http://schemas.openxmlformats.org/spreadsheetml/2006/main" count="363" uniqueCount="199">
  <si>
    <t>单位代码：003001</t>
  </si>
  <si>
    <t>单位名称：宁县人民政府办公室</t>
  </si>
  <si>
    <t>部门预算公开表（一级部门）</t>
  </si>
  <si>
    <t>编制日期：2021年12月25日</t>
  </si>
  <si>
    <t>部门领导：黄沐</t>
  </si>
  <si>
    <t>财务负责人：杨宏伟</t>
  </si>
  <si>
    <t>制表人：安民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</si>
  <si>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</si>
  <si>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</si>
  <si>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</si>
  <si>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</si>
  <si>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</si>
  <si>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</si>
  <si>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</si>
  <si>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</si>
  <si>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</si>
  <si>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</si>
  <si>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</si>
  <si>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</si>
  <si>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</si>
  <si>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</si>
  <si>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</si>
  <si>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</si>
  <si>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</si>
  <si>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</si>
  <si>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</si>
  <si>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</si>
  <si>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</si>
  <si>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</si>
  <si>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</si>
  <si>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</si>
  <si>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</si>
  <si>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</si>
  <si>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</si>
  <si>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</si>
  <si>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</si>
  <si>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</si>
  <si>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</si>
  <si>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</si>
  <si>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</si>
  <si>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</si>
  <si>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</si>
  <si>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</si>
  <si>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</si>
  <si>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</si>
  <si>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</si>
  <si>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</si>
  <si>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</si>
  <si>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</si>
  <si>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</si>
  <si>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</si>
  <si>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</si>
  <si>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</si>
  <si>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</si>
  <si>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</si>
  <si>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</si>
  <si>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</si>
  <si>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</si>
  <si>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</si>
  <si>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</si>
  <si>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</si>
  <si>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</si>
  <si>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</si>
  <si>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</si>
  <si>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</si>
  <si>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</si>
  <si>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</si>
  <si>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</si>
  <si>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</si>
  <si>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</si>
  <si>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</si>
  <si>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</si>
  <si>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</si>
  <si>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</si>
  <si>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</si>
  <si>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</si>
  <si>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</si>
  <si>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</si>
  <si>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</si>
  <si>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</si>
  <si>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</si>
  <si>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</si>
  <si>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</si>
  <si>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</si>
  <si>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</si>
  <si>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</si>
  <si>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</si>
  <si>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</si>
  <si>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</si>
  <si>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</si>
  <si>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</si>
  <si>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</si>
  <si>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</si>
  <si>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</si>
  <si>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</si>
  <si>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</si>
  <si>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</si>
  <si>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</si>
  <si>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</si>
  <si>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</si>
  <si>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</si>
  <si>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</si>
  <si>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</si>
  <si>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</si>
  <si>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</si>
  <si>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</si>
  <si>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</si>
  <si>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</si>
  <si>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</si>
  <si>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</si>
  <si>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</si>
  <si>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</si>
  <si>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</si>
  <si>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</si>
  <si>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</si>
  <si>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</si>
  <si>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</si>
  <si>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</si>
  <si>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</si>
  <si>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</si>
  <si>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</si>
  <si>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</si>
  <si>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</si>
  <si>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</si>
  <si>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</si>
  <si>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</si>
  <si>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</si>
  <si>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</si>
  <si>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</si>
  <si>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</si>
  <si>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003001</t>
  </si>
  <si>
    <t>宁县人民政府办公室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</si>
  <si>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</si>
  <si>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</si>
  <si>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</si>
  <si>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</si>
  <si>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</si>
  <si>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</si>
  <si>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</si>
  <si>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</si>
  <si>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</si>
  <si>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</si>
  <si>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</si>
  <si>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</si>
  <si>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</si>
  <si>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</si>
  <si>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</si>
  <si>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</si>
  <si>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</si>
  <si>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</si>
  <si>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</si>
  <si>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</si>
  <si>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</si>
  <si>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</si>
  <si>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</si>
  <si>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</si>
  <si>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</si>
  <si>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</si>
  <si>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</si>
  <si>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</si>
  <si>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</si>
  <si>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</si>
  <si>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</si>
  <si>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</si>
  <si>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</si>
  <si>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</si>
  <si>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</si>
  <si>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</si>
  <si>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</si>
  <si>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</si>
  <si>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</si>
  <si>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</si>
  <si>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</si>
  <si>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</si>
  <si>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</si>
  <si>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</si>
  <si>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</si>
  <si>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</si>
  <si>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</si>
  <si>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</si>
  <si>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</si>
  <si>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对个人和家庭的补助</t>
  </si>
  <si>
    <t xml:space="preserve">  退休费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</si>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</sst>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1">
    <numFmt numFmtId="176" formatCode="\$#,##0;\(\$#,##0\)"/>
    <numFmt numFmtId="177" formatCode="&quot;$&quot;#,##0.00_);\(&quot;$&quot;#,##0.00\)"/>
    <numFmt numFmtId="178" formatCode="_-* #,##0.00_$_-;\-* #,##0.00_$_-;_-* &quot;-&quot;??_$_-;_-@_-"/>
    <numFmt numFmtId="43" formatCode="_ * #,##0.00_ ;_ * \-#,##0.00_ ;_ * &quot;-&quot;??_ ;_ @_ "/>
    <numFmt numFmtId="179" formatCode="_-* #,##0.00&quot;$&quot;_-;\-* #,##0.00&quot;$&quot;_-;_-* &quot;-&quot;??&quot;$&quot;_-;_-@_-"/>
    <numFmt numFmtId="180" formatCode="_-* #,##0_-;\-* #,##0_-;_-* &quot;-&quot;_-;_-@_-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1" formatCode="_-* #,##0&quot;$&quot;_-;\-* #,##0&quot;$&quot;_-;_-* &quot;-&quot;&quot;$&quot;_-;_-@_-"/>
    <numFmt numFmtId="182" formatCode="#,##0.00\¥;\-#,##0.00\¥"/>
    <numFmt numFmtId="183" formatCode="[Blue]0.0%;[Blue]\(0.0%\)"/>
    <numFmt numFmtId="184" formatCode="#,##0.00\¥;[Red]\-#,##0.00\¥"/>
    <numFmt numFmtId="185" formatCode="[Red]0.0%;[Red]\(0.0%\)"/>
    <numFmt numFmtId="186" formatCode="\(#,##0\)\ "/>
    <numFmt numFmtId="187" formatCode="_-* #,##0_$_-;\-* #,##0_$_-;_-* &quot;-&quot;_$_-;_-@_-"/>
    <numFmt numFmtId="188" formatCode="yy\.mm\.dd"/>
    <numFmt numFmtId="189" formatCode="_-* #,##0.00_-;\-* #,##0.00_-;_-* &quot;-&quot;??_-;_-@_-"/>
    <numFmt numFmtId="190" formatCode="&quot;$&quot;\ #,##0.00_-;[Red]&quot;$&quot;\ #,##0.00\-"/>
    <numFmt numFmtId="191" formatCode="[Blue]#,##0_);[Blue]\(#,##0\)"/>
    <numFmt numFmtId="192" formatCode="_-* #,##0.0000000000_-;\-* #,##0.0000000000_-;_-* &quot;-&quot;??_-;_-@_-"/>
    <numFmt numFmtId="41" formatCode="_ * #,##0_ ;_ * \-#,##0_ ;_ * &quot;-&quot;_ ;_ @_ "/>
    <numFmt numFmtId="193" formatCode="mmm/yyyy;_-\ &quot;N/A&quot;_-;_-\ &quot;-&quot;_-"/>
    <numFmt numFmtId="194" formatCode="_-* #,##0_-;\-* #,##0_-;_-* &quot;-&quot;??_-;_-@_-"/>
    <numFmt numFmtId="195" formatCode="&quot;$&quot;#,##0_);[Red]\(&quot;$&quot;#,##0\)"/>
    <numFmt numFmtId="196" formatCode="_ &quot;\&quot;* #,##0.00_ ;_ &quot;\&quot;* \-#,##0.00_ ;_ &quot;\&quot;* &quot;-&quot;??_ ;_ @_ "/>
    <numFmt numFmtId="197" formatCode="#,##0_);[Blue]\(#,##0\)"/>
    <numFmt numFmtId="198" formatCode="0.0%;\(0.0%\)"/>
    <numFmt numFmtId="199" formatCode="_([$€-2]* #,##0.00_);_([$€-2]* \(#,##0.00\);_([$€-2]* &quot;-&quot;??_)"/>
    <numFmt numFmtId="24" formatCode="\$#,##0_);[Red]\(\$#,##0\)"/>
    <numFmt numFmtId="200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01" formatCode="_-#,##0.00_-;\(#,##0.00\);_-\ \ &quot;-&quot;_-;_-@_-"/>
    <numFmt numFmtId="202" formatCode="\$#,##0.00;\(\$#,##0.00\)"/>
    <numFmt numFmtId="203" formatCode="&quot;$&quot;#,##0;\-&quot;$&quot;#,##0"/>
    <numFmt numFmtId="204" formatCode="#,##0_ "/>
    <numFmt numFmtId="205" formatCode="0.0%"/>
    <numFmt numFmtId="206" formatCode="&quot;\&quot;#,##0.00;[Red]&quot;\&quot;\-#,##0.00"/>
    <numFmt numFmtId="207" formatCode="_-#0&quot;.&quot;0,_-;\(#0&quot;.&quot;0,\);_-\ \ &quot;-&quot;_-;_-@_-"/>
    <numFmt numFmtId="208" formatCode="#,##0.000000"/>
    <numFmt numFmtId="209" formatCode="_-&quot;$&quot;* #,##0_-;\-&quot;$&quot;* #,##0_-;_-&quot;$&quot;* &quot;-&quot;_-;_-@_-"/>
    <numFmt numFmtId="210" formatCode="#,##0.0"/>
    <numFmt numFmtId="211" formatCode="&quot;\&quot;#,##0;[Red]&quot;\&quot;&quot;\&quot;&quot;\&quot;&quot;\&quot;&quot;\&quot;&quot;\&quot;&quot;\&quot;\-#,##0"/>
    <numFmt numFmtId="212" formatCode="_(&quot;$&quot;* #,##0.00_);_(&quot;$&quot;* \(#,##0.00\);_(&quot;$&quot;* &quot;-&quot;??_);_(@_)"/>
    <numFmt numFmtId="213" formatCode="&quot;\&quot;#,##0;&quot;\&quot;\-#,##0"/>
    <numFmt numFmtId="214" formatCode="_-&quot;$&quot;* #,##0.00_-;\-&quot;$&quot;* #,##0.00_-;_-&quot;$&quot;* &quot;-&quot;??_-;_-@_-"/>
    <numFmt numFmtId="215" formatCode="#,##0.0_);\(#,##0.0\)"/>
    <numFmt numFmtId="216" formatCode="_-#,###,_-;\(#,###,\);_-\ \ &quot;-&quot;_-;_-@_-"/>
    <numFmt numFmtId="217" formatCode="_-* #,##0\¥_-;\-* #,##0\¥_-;_-* &quot;-&quot;\¥_-;_-@_-"/>
    <numFmt numFmtId="218" formatCode="#,##0.00_ "/>
    <numFmt numFmtId="219" formatCode="#,##0\ &quot; &quot;;\(#,##0\)\ ;&quot;—&quot;&quot; &quot;&quot; &quot;&quot; &quot;&quot; &quot;"/>
    <numFmt numFmtId="220" formatCode="_-#0&quot;.&quot;0000_-;\(#0&quot;.&quot;0000\);_-\ \ &quot;-&quot;_-;_-@_-"/>
    <numFmt numFmtId="221" formatCode="_(&quot;$&quot;* #,##0_);_(&quot;$&quot;* \(#,##0\);_(&quot;$&quot;* &quot;-&quot;_);_(@_)"/>
    <numFmt numFmtId="222" formatCode="&quot;$&quot;\ #,##0_-;[Red]&quot;$&quot;\ #,##0\-"/>
    <numFmt numFmtId="223" formatCode="_-&quot;$&quot;\ * #,##0_-;_-&quot;$&quot;\ * #,##0\-;_-&quot;$&quot;\ * &quot;-&quot;_-;_-@_-"/>
    <numFmt numFmtId="25" formatCode="\$#,##0.00_);\(\$#,##0.00\)"/>
    <numFmt numFmtId="224" formatCode="_-#,###.00,_-;\(#,###.00,\);_-\ \ &quot;-&quot;_-;_-@_-"/>
    <numFmt numFmtId="225" formatCode="#\ ??/??"/>
    <numFmt numFmtId="226" formatCode="_-#,##0_-;\(#,##0\);_-\ \ &quot;-&quot;_-;_-@_-"/>
    <numFmt numFmtId="227" formatCode="_-#,##0%_-;\(#,##0%\);_-\ &quot;-&quot;_-"/>
    <numFmt numFmtId="228" formatCode="mmm/dd/yyyy;_-\ &quot;N/A&quot;_-;_-\ &quot;-&quot;_-"/>
    <numFmt numFmtId="229" formatCode="#,##0;\(#,##0\)"/>
    <numFmt numFmtId="230" formatCode="#,##0;\-#,##0;&quot;-&quot;"/>
    <numFmt numFmtId="231" formatCode="0.0"/>
    <numFmt numFmtId="232" formatCode="#,##0_);\(#,##0_)"/>
    <numFmt numFmtId="233" formatCode="&quot;$&quot;#,##0_);\(&quot;$&quot;#,##0\)"/>
    <numFmt numFmtId="234" formatCode="&quot;$&quot;#,##0.00_);[Red]\(&quot;$&quot;#,##0.00\)"/>
    <numFmt numFmtId="235" formatCode="0%;\(0%\)"/>
    <numFmt numFmtId="236" formatCode="\ \ @"/>
    <numFmt numFmtId="237" formatCode="_(* #,##0.0,_);_(* \(#,##0.0,\);_(* &quot;-&quot;_);_(@_)"/>
    <numFmt numFmtId="238" formatCode="_ &quot;\&quot;* #,##0_ ;_ &quot;\&quot;* \-#,##0_ ;_ &quot;\&quot;* &quot;-&quot;_ ;_ @_ "/>
    <numFmt numFmtId="239" formatCode="0.00_ "/>
    <numFmt numFmtId="240" formatCode="#,##0.00_ ;[Red]\-#,##0.00\ "/>
  </numFmts>
  <fonts count="147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0"/>
      <name val="Times New Roman"/>
      <charset val="134"/>
    </font>
    <font>
      <sz val="11"/>
      <color indexed="8"/>
      <name val="宋体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7"/>
      <name val="Small Fonts"/>
      <charset val="134"/>
    </font>
    <font>
      <sz val="10"/>
      <name val="ＭＳ Ｐゴシック"/>
      <charset val="134"/>
    </font>
    <font>
      <sz val="12"/>
      <color indexed="9"/>
      <name val="楷体_GB2312"/>
      <charset val="134"/>
    </font>
    <font>
      <sz val="18"/>
      <name val="Times New Roman"/>
      <charset val="134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0.5"/>
      <color indexed="17"/>
      <name val="宋体"/>
      <charset val="134"/>
    </font>
    <font>
      <sz val="10"/>
      <color indexed="8"/>
      <name val="MS Sans Serif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sz val="12"/>
      <name val="돋움체"/>
      <charset val="134"/>
    </font>
    <font>
      <i/>
      <sz val="11"/>
      <color rgb="FF7F7F7F"/>
      <name val="宋体"/>
      <charset val="0"/>
      <scheme val="minor"/>
    </font>
    <font>
      <b/>
      <sz val="12"/>
      <color indexed="52"/>
      <name val="楷体_GB2312"/>
      <charset val="134"/>
    </font>
    <font>
      <sz val="10"/>
      <name val="Helv"/>
      <charset val="134"/>
    </font>
    <font>
      <sz val="9"/>
      <name val="Times New Roman"/>
      <charset val="134"/>
    </font>
    <font>
      <sz val="12"/>
      <color indexed="17"/>
      <name val="楷体_GB2312"/>
      <charset val="134"/>
    </font>
    <font>
      <sz val="12"/>
      <color indexed="9"/>
      <name val="宋体"/>
      <charset val="134"/>
    </font>
    <font>
      <sz val="12"/>
      <color indexed="20"/>
      <name val="楷体_GB2312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u/>
      <sz val="10"/>
      <color indexed="36"/>
      <name val="Arial"/>
      <charset val="134"/>
    </font>
    <font>
      <sz val="10"/>
      <color indexed="20"/>
      <name val="宋体"/>
      <charset val="134"/>
    </font>
    <font>
      <sz val="12"/>
      <name val="????"/>
      <charset val="134"/>
    </font>
    <font>
      <sz val="10"/>
      <color indexed="16"/>
      <name val="MS Serif"/>
      <charset val="134"/>
    </font>
    <font>
      <sz val="12"/>
      <name val="MS Sans Serif"/>
      <charset val="134"/>
    </font>
    <font>
      <b/>
      <i/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2"/>
      <color indexed="63"/>
      <name val="楷体_GB2312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8"/>
      <color indexed="16"/>
      <name val="Century Schoolbook"/>
      <charset val="134"/>
    </font>
    <font>
      <sz val="11"/>
      <name val="MS P????"/>
      <charset val="134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indexed="56"/>
      <name val="宋体"/>
      <charset val="134"/>
    </font>
    <font>
      <sz val="8"/>
      <name val="Arial"/>
      <charset val="134"/>
    </font>
    <font>
      <b/>
      <sz val="12"/>
      <name val="MS Sans Serif"/>
      <charset val="134"/>
    </font>
    <font>
      <sz val="12"/>
      <color indexed="60"/>
      <name val="楷体_GB2312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rgb="FFFA7D00"/>
      <name val="宋体"/>
      <charset val="0"/>
      <scheme val="minor"/>
    </font>
    <font>
      <sz val="10"/>
      <color indexed="17"/>
      <name val="宋体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sz val="10.5"/>
      <color indexed="20"/>
      <name val="宋体"/>
      <charset val="134"/>
    </font>
    <font>
      <b/>
      <sz val="9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3"/>
      <name val="Tms Rmn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2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b/>
      <sz val="10"/>
      <name val="Helv"/>
      <charset val="134"/>
    </font>
    <font>
      <b/>
      <sz val="13"/>
      <color indexed="56"/>
      <name val="楷体_GB2312"/>
      <charset val="134"/>
    </font>
    <font>
      <sz val="12"/>
      <color indexed="16"/>
      <name val="宋体"/>
      <charset val="134"/>
    </font>
    <font>
      <b/>
      <sz val="8"/>
      <name val="Arial"/>
      <charset val="134"/>
    </font>
    <font>
      <b/>
      <sz val="8"/>
      <color indexed="8"/>
      <name val="Helv"/>
      <charset val="134"/>
    </font>
    <font>
      <b/>
      <sz val="12"/>
      <color indexed="8"/>
      <name val="楷体_GB2312"/>
      <charset val="134"/>
    </font>
    <font>
      <sz val="10"/>
      <name val="Geneva"/>
      <charset val="134"/>
    </font>
    <font>
      <sz val="12"/>
      <color indexed="20"/>
      <name val="宋体"/>
      <charset val="134"/>
    </font>
    <font>
      <b/>
      <sz val="14"/>
      <color indexed="9"/>
      <name val="Times New Roman"/>
      <charset val="134"/>
    </font>
    <font>
      <sz val="12"/>
      <name val="官帕眉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b/>
      <sz val="12"/>
      <color indexed="9"/>
      <name val="楷体_GB2312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3"/>
      <color indexed="56"/>
      <name val="宋体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i/>
      <sz val="9"/>
      <name val="Times New Roman"/>
      <charset val="134"/>
    </font>
    <font>
      <u val="singleAccounting"/>
      <vertAlign val="subscript"/>
      <sz val="10"/>
      <name val="Times New Roman"/>
      <charset val="134"/>
    </font>
    <font>
      <u/>
      <sz val="12"/>
      <color indexed="36"/>
      <name val="宋体"/>
      <charset val="134"/>
    </font>
    <font>
      <b/>
      <sz val="13"/>
      <name val="Tms Rmn"/>
      <charset val="134"/>
    </font>
    <font>
      <b/>
      <sz val="11"/>
      <name val="Helv"/>
      <charset val="134"/>
    </font>
    <font>
      <i/>
      <sz val="12"/>
      <name val="Times New Roman"/>
      <charset val="134"/>
    </font>
    <font>
      <b/>
      <sz val="11"/>
      <color indexed="9"/>
      <name val="宋体"/>
      <charset val="134"/>
    </font>
    <font>
      <sz val="11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sz val="11"/>
      <name val="明朝"/>
      <charset val="134"/>
    </font>
    <font>
      <sz val="12"/>
      <name val="Arial"/>
      <charset val="134"/>
    </font>
    <font>
      <sz val="12"/>
      <name val="Helv"/>
      <charset val="134"/>
    </font>
    <font>
      <sz val="10"/>
      <name val="MS Serif"/>
      <charset val="134"/>
    </font>
    <font>
      <sz val="10"/>
      <name val="Courier"/>
      <charset val="134"/>
    </font>
    <font>
      <b/>
      <sz val="14"/>
      <name val="楷体"/>
      <charset val="134"/>
    </font>
    <font>
      <b/>
      <sz val="10"/>
      <name val="MS Sans Serif"/>
      <charset val="134"/>
    </font>
    <font>
      <i/>
      <sz val="11"/>
      <color indexed="23"/>
      <name val="宋体"/>
      <charset val="134"/>
    </font>
    <font>
      <b/>
      <sz val="13"/>
      <name val="Times New Roman"/>
      <charset val="134"/>
    </font>
    <font>
      <b/>
      <sz val="12"/>
      <name val="Helv"/>
      <charset val="134"/>
    </font>
    <font>
      <sz val="12"/>
      <color indexed="62"/>
      <name val="楷体_GB2312"/>
      <charset val="134"/>
    </font>
    <font>
      <b/>
      <sz val="18"/>
      <name val="Arial"/>
      <charset val="134"/>
    </font>
    <font>
      <b/>
      <sz val="18"/>
      <color indexed="56"/>
      <name val="宋体"/>
      <charset val="134"/>
    </font>
    <font>
      <sz val="12"/>
      <color indexed="9"/>
      <name val="Helv"/>
      <charset val="134"/>
    </font>
    <font>
      <sz val="11"/>
      <color indexed="8"/>
      <name val="Times New Roman"/>
      <charset val="134"/>
    </font>
    <font>
      <b/>
      <i/>
      <sz val="10"/>
      <name val="Times New Roman"/>
      <charset val="134"/>
    </font>
    <font>
      <b/>
      <sz val="11"/>
      <color indexed="56"/>
      <name val="楷体_GB2312"/>
      <charset val="134"/>
    </font>
    <font>
      <b/>
      <sz val="15"/>
      <color indexed="56"/>
      <name val="楷体_GB2312"/>
      <charset val="134"/>
    </font>
    <font>
      <sz val="12"/>
      <name val="Courier"/>
      <charset val="134"/>
    </font>
    <font>
      <sz val="10"/>
      <name val="楷体"/>
      <charset val="134"/>
    </font>
    <font>
      <u/>
      <sz val="12"/>
      <color indexed="12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55"/>
      </patternFill>
    </fill>
    <fill>
      <patternFill patternType="gray0625"/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7" fillId="12" borderId="11" applyNumberFormat="0" applyAlignment="0" applyProtection="0">
      <alignment vertical="center"/>
    </xf>
    <xf numFmtId="189" fontId="0" fillId="0" borderId="0" applyFont="0" applyFill="0" applyBorder="0" applyAlignment="0" applyProtection="0"/>
    <xf numFmtId="0" fontId="26" fillId="0" borderId="0" applyNumberFormat="0" applyFill="0"/>
    <xf numFmtId="0" fontId="25" fillId="8" borderId="0" applyNumberFormat="0" applyBorder="0" applyAlignment="0" applyProtection="0">
      <alignment vertical="center"/>
    </xf>
    <xf numFmtId="0" fontId="42" fillId="0" borderId="0"/>
    <xf numFmtId="0" fontId="27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/>
    <xf numFmtId="0" fontId="38" fillId="0" borderId="0">
      <protection locked="0"/>
    </xf>
    <xf numFmtId="0" fontId="25" fillId="1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198" fontId="0" fillId="0" borderId="0" applyFill="0" applyBorder="0" applyAlignment="0"/>
    <xf numFmtId="0" fontId="48" fillId="13" borderId="14" applyNumberFormat="0" applyAlignment="0" applyProtection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52" fillId="24" borderId="0" applyNumberFormat="0" applyBorder="0" applyAlignment="0" applyProtection="0"/>
    <xf numFmtId="188" fontId="0" fillId="0" borderId="13" applyFill="0" applyProtection="0">
      <alignment horizontal="right"/>
    </xf>
    <xf numFmtId="0" fontId="43" fillId="17" borderId="0" applyNumberFormat="0" applyBorder="0" applyAlignment="0" applyProtection="0">
      <alignment vertical="center"/>
    </xf>
    <xf numFmtId="9" fontId="54" fillId="0" borderId="0" applyNumberFormat="0" applyFill="0" applyBorder="0" applyAlignment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28" fillId="28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8" fillId="0" borderId="0"/>
    <xf numFmtId="9" fontId="29" fillId="0" borderId="0" applyFont="0" applyFill="0" applyBorder="0" applyAlignment="0" applyProtection="0">
      <alignment vertical="center"/>
    </xf>
    <xf numFmtId="0" fontId="58" fillId="0" borderId="0"/>
    <xf numFmtId="0" fontId="24" fillId="0" borderId="0" applyNumberFormat="0" applyFill="0" applyBorder="0" applyAlignment="0" applyProtection="0">
      <alignment vertical="center"/>
    </xf>
    <xf numFmtId="180" fontId="30" fillId="0" borderId="0" applyFont="0" applyFill="0" applyBorder="0" applyAlignment="0" applyProtection="0"/>
    <xf numFmtId="0" fontId="50" fillId="0" borderId="0">
      <alignment horizontal="left"/>
    </xf>
    <xf numFmtId="0" fontId="45" fillId="26" borderId="0" applyNumberFormat="0" applyBorder="0" applyAlignment="0" applyProtection="0">
      <alignment vertical="center"/>
    </xf>
    <xf numFmtId="0" fontId="29" fillId="29" borderId="16" applyNumberFormat="0" applyFont="0" applyAlignment="0" applyProtection="0">
      <alignment vertical="center"/>
    </xf>
    <xf numFmtId="0" fontId="21" fillId="0" borderId="0">
      <alignment vertical="center"/>
    </xf>
    <xf numFmtId="0" fontId="38" fillId="0" borderId="0"/>
    <xf numFmtId="197" fontId="0" fillId="0" borderId="0" applyFill="0" applyBorder="0" applyAlignment="0"/>
    <xf numFmtId="0" fontId="28" fillId="31" borderId="0" applyNumberFormat="0" applyBorder="0" applyAlignment="0" applyProtection="0">
      <alignment vertical="center"/>
    </xf>
    <xf numFmtId="0" fontId="59" fillId="0" borderId="0" applyNumberFormat="0" applyAlignment="0">
      <alignment horizontal="left"/>
    </xf>
    <xf numFmtId="0" fontId="4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24" fontId="32" fillId="0" borderId="0" applyFont="0" applyFill="0" applyBorder="0" applyAlignment="0" applyProtection="0"/>
    <xf numFmtId="0" fontId="23" fillId="0" borderId="0">
      <alignment vertical="center"/>
    </xf>
    <xf numFmtId="191" fontId="0" fillId="0" borderId="0" applyFill="0" applyBorder="0" applyAlignment="0"/>
    <xf numFmtId="0" fontId="30" fillId="25" borderId="15">
      <protection locked="0"/>
    </xf>
    <xf numFmtId="0" fontId="47" fillId="0" borderId="0" applyNumberFormat="0" applyFill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30" fillId="0" borderId="0"/>
    <xf numFmtId="9" fontId="30" fillId="0" borderId="0" applyFont="0" applyFill="0" applyBorder="0" applyAlignment="0" applyProtection="0">
      <alignment vertical="center"/>
    </xf>
    <xf numFmtId="0" fontId="49" fillId="0" borderId="0"/>
    <xf numFmtId="0" fontId="67" fillId="0" borderId="19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8" fillId="0" borderId="0"/>
    <xf numFmtId="192" fontId="30" fillId="0" borderId="0" applyFont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0" fillId="33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8" fillId="34" borderId="20" applyNumberForma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71" fillId="35" borderId="14" applyNumberFormat="0" applyAlignment="0" applyProtection="0">
      <alignment vertical="center"/>
    </xf>
    <xf numFmtId="0" fontId="30" fillId="0" borderId="0"/>
    <xf numFmtId="0" fontId="72" fillId="34" borderId="1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5" fillId="10" borderId="10" applyNumberForma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197" fontId="0" fillId="0" borderId="0" applyFill="0" applyBorder="0" applyAlignment="0"/>
    <xf numFmtId="0" fontId="25" fillId="2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209" fontId="0" fillId="0" borderId="0" applyFont="0" applyFill="0" applyBorder="0" applyAlignment="0" applyProtection="0"/>
    <xf numFmtId="0" fontId="28" fillId="36" borderId="0" applyNumberFormat="0" applyBorder="0" applyAlignment="0" applyProtection="0">
      <alignment vertical="center"/>
    </xf>
    <xf numFmtId="0" fontId="0" fillId="0" borderId="0">
      <protection locked="0"/>
    </xf>
    <xf numFmtId="0" fontId="30" fillId="38" borderId="0" applyNumberFormat="0" applyBorder="0" applyAlignment="0" applyProtection="0"/>
    <xf numFmtId="0" fontId="0" fillId="0" borderId="0">
      <protection locked="0"/>
    </xf>
    <xf numFmtId="0" fontId="43" fillId="17" borderId="0" applyNumberFormat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38" fillId="0" borderId="0"/>
    <xf numFmtId="191" fontId="0" fillId="0" borderId="0" applyFill="0" applyBorder="0" applyAlignment="0"/>
    <xf numFmtId="0" fontId="83" fillId="32" borderId="0" applyNumberFormat="0" applyBorder="0" applyAlignment="0" applyProtection="0">
      <alignment vertical="center"/>
    </xf>
    <xf numFmtId="0" fontId="85" fillId="0" borderId="25" applyNumberFormat="0" applyFill="0" applyAlignment="0" applyProtection="0">
      <alignment vertical="center"/>
    </xf>
    <xf numFmtId="0" fontId="86" fillId="41" borderId="0" applyNumberFormat="0" applyBorder="0" applyAlignment="0" applyProtection="0">
      <alignment vertical="center"/>
    </xf>
    <xf numFmtId="0" fontId="73" fillId="0" borderId="2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87" fillId="4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30" fillId="0" borderId="0">
      <alignment vertical="center"/>
    </xf>
    <xf numFmtId="0" fontId="28" fillId="45" borderId="0" applyNumberFormat="0" applyBorder="0" applyAlignment="0" applyProtection="0">
      <alignment vertical="center"/>
    </xf>
    <xf numFmtId="191" fontId="0" fillId="0" borderId="0" applyFill="0" applyBorder="0" applyAlignment="0"/>
    <xf numFmtId="0" fontId="25" fillId="39" borderId="0" applyNumberFormat="0" applyBorder="0" applyAlignment="0" applyProtection="0">
      <alignment vertical="center"/>
    </xf>
    <xf numFmtId="0" fontId="77" fillId="0" borderId="22" applyNumberFormat="0" applyFill="0" applyAlignment="0" applyProtection="0">
      <alignment vertical="center"/>
    </xf>
    <xf numFmtId="0" fontId="36" fillId="0" borderId="0">
      <alignment vertical="top"/>
    </xf>
    <xf numFmtId="0" fontId="25" fillId="46" borderId="0" applyNumberFormat="0" applyBorder="0" applyAlignment="0" applyProtection="0">
      <alignment vertical="center"/>
    </xf>
    <xf numFmtId="0" fontId="81" fillId="2" borderId="24"/>
    <xf numFmtId="0" fontId="66" fillId="13" borderId="12" applyNumberFormat="0" applyAlignment="0" applyProtection="0">
      <alignment vertical="center"/>
    </xf>
    <xf numFmtId="205" fontId="88" fillId="0" borderId="0" applyFont="0" applyFill="0" applyBorder="0" applyAlignment="0" applyProtection="0"/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0" fillId="0" borderId="0"/>
    <xf numFmtId="0" fontId="28" fillId="49" borderId="0" applyNumberFormat="0" applyBorder="0" applyAlignment="0" applyProtection="0">
      <alignment vertical="center"/>
    </xf>
    <xf numFmtId="0" fontId="82" fillId="0" borderId="0" applyNumberFormat="0" applyFont="0" applyFill="0" applyBorder="0" applyAlignment="0" applyProtection="0">
      <alignment horizontal="left"/>
    </xf>
    <xf numFmtId="0" fontId="28" fillId="50" borderId="0" applyNumberFormat="0" applyBorder="0" applyAlignment="0" applyProtection="0">
      <alignment vertical="center"/>
    </xf>
    <xf numFmtId="0" fontId="0" fillId="0" borderId="0"/>
    <xf numFmtId="0" fontId="25" fillId="51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89" fillId="13" borderId="14" applyNumberFormat="0" applyAlignment="0" applyProtection="0">
      <alignment vertical="center"/>
    </xf>
    <xf numFmtId="0" fontId="30" fillId="0" borderId="0"/>
    <xf numFmtId="0" fontId="25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208" fontId="0" fillId="0" borderId="0">
      <protection locked="0"/>
    </xf>
    <xf numFmtId="0" fontId="30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>
      <alignment horizontal="center" vertical="center"/>
    </xf>
    <xf numFmtId="208" fontId="0" fillId="0" borderId="0">
      <protection locked="0"/>
    </xf>
    <xf numFmtId="0" fontId="57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180" fontId="38" fillId="0" borderId="0" applyFont="0" applyFill="0" applyBorder="0" applyAlignment="0" applyProtection="0"/>
    <xf numFmtId="0" fontId="49" fillId="0" borderId="0"/>
    <xf numFmtId="0" fontId="28" fillId="1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38" fontId="70" fillId="0" borderId="0" applyFont="0" applyFill="0" applyBorder="0" applyAlignment="0" applyProtection="0"/>
    <xf numFmtId="183" fontId="0" fillId="0" borderId="0" applyFill="0" applyBorder="0" applyAlignment="0"/>
    <xf numFmtId="0" fontId="0" fillId="0" borderId="0"/>
    <xf numFmtId="0" fontId="0" fillId="0" borderId="0"/>
    <xf numFmtId="206" fontId="70" fillId="0" borderId="0" applyFont="0" applyFill="0" applyBorder="0" applyAlignment="0" applyProtection="0"/>
    <xf numFmtId="0" fontId="30" fillId="0" borderId="0"/>
    <xf numFmtId="211" fontId="0" fillId="0" borderId="0"/>
    <xf numFmtId="0" fontId="30" fillId="25" borderId="15">
      <protection locked="0"/>
    </xf>
    <xf numFmtId="0" fontId="30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38" fillId="0" borderId="0"/>
    <xf numFmtId="0" fontId="30" fillId="0" borderId="0"/>
    <xf numFmtId="0" fontId="78" fillId="37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21" fillId="0" borderId="0">
      <alignment vertical="center"/>
    </xf>
    <xf numFmtId="212" fontId="0" fillId="0" borderId="0" applyFont="0" applyFill="0" applyBorder="0" applyAlignment="0" applyProtection="0"/>
    <xf numFmtId="0" fontId="52" fillId="5" borderId="0" applyNumberFormat="0" applyBorder="0" applyAlignment="0" applyProtection="0"/>
    <xf numFmtId="0" fontId="30" fillId="0" borderId="0">
      <alignment vertical="center"/>
    </xf>
    <xf numFmtId="0" fontId="30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60" fillId="0" borderId="0" applyNumberFormat="0" applyFill="0">
      <alignment horizontal="left" vertical="center"/>
    </xf>
    <xf numFmtId="40" fontId="70" fillId="0" borderId="0" applyFont="0" applyFill="0" applyBorder="0" applyAlignment="0" applyProtection="0"/>
    <xf numFmtId="10" fontId="32" fillId="0" borderId="0" applyFont="0" applyFill="0" applyBorder="0" applyAlignment="0" applyProtection="0"/>
    <xf numFmtId="209" fontId="38" fillId="0" borderId="0" applyFont="0" applyFill="0" applyBorder="0" applyAlignment="0" applyProtection="0"/>
    <xf numFmtId="0" fontId="45" fillId="59" borderId="0" applyNumberFormat="0" applyBorder="0" applyAlignment="0" applyProtection="0">
      <alignment vertical="center"/>
    </xf>
    <xf numFmtId="0" fontId="0" fillId="0" borderId="0"/>
    <xf numFmtId="0" fontId="30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30" fillId="0" borderId="0" applyFill="0" applyBorder="0" applyAlignment="0"/>
    <xf numFmtId="0" fontId="91" fillId="0" borderId="0" applyNumberFormat="0" applyFill="0" applyBorder="0" applyAlignment="0" applyProtection="0"/>
    <xf numFmtId="0" fontId="0" fillId="0" borderId="0"/>
    <xf numFmtId="0" fontId="43" fillId="17" borderId="0" applyNumberFormat="0" applyBorder="0" applyAlignment="0" applyProtection="0">
      <alignment vertical="center"/>
    </xf>
    <xf numFmtId="0" fontId="0" fillId="0" borderId="0">
      <protection locked="0"/>
    </xf>
    <xf numFmtId="49" fontId="20" fillId="0" borderId="0" applyProtection="0">
      <alignment horizontal="left"/>
    </xf>
    <xf numFmtId="0" fontId="92" fillId="0" borderId="27">
      <alignment horizontal="left" vertical="center"/>
    </xf>
    <xf numFmtId="0" fontId="40" fillId="14" borderId="0" applyNumberFormat="0" applyBorder="0" applyAlignment="0" applyProtection="0">
      <alignment vertical="center"/>
    </xf>
    <xf numFmtId="0" fontId="93" fillId="0" borderId="0" applyNumberFormat="0" applyFill="0" applyBorder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8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0" fillId="0" borderId="0"/>
    <xf numFmtId="0" fontId="40" fillId="14" borderId="0" applyNumberFormat="0" applyBorder="0" applyAlignment="0" applyProtection="0">
      <alignment vertical="center"/>
    </xf>
    <xf numFmtId="0" fontId="52" fillId="5" borderId="0" applyNumberFormat="0" applyBorder="0" applyAlignment="0" applyProtection="0"/>
    <xf numFmtId="0" fontId="0" fillId="0" borderId="0"/>
    <xf numFmtId="0" fontId="38" fillId="0" borderId="0"/>
    <xf numFmtId="0" fontId="0" fillId="0" borderId="0">
      <protection locked="0"/>
    </xf>
    <xf numFmtId="189" fontId="30" fillId="0" borderId="0" applyFont="0" applyFill="0" applyBorder="0" applyAlignment="0" applyProtection="0"/>
    <xf numFmtId="0" fontId="0" fillId="0" borderId="0"/>
    <xf numFmtId="0" fontId="58" fillId="0" borderId="0"/>
    <xf numFmtId="0" fontId="30" fillId="0" borderId="0">
      <alignment vertical="center"/>
    </xf>
    <xf numFmtId="0" fontId="49" fillId="0" borderId="0"/>
    <xf numFmtId="38" fontId="61" fillId="0" borderId="0"/>
    <xf numFmtId="0" fontId="58" fillId="0" borderId="0"/>
    <xf numFmtId="191" fontId="0" fillId="0" borderId="0" applyFill="0" applyBorder="0" applyAlignment="0"/>
    <xf numFmtId="0" fontId="58" fillId="0" borderId="0"/>
    <xf numFmtId="0" fontId="49" fillId="0" borderId="0"/>
    <xf numFmtId="9" fontId="30" fillId="0" borderId="0" applyFont="0" applyFill="0" applyBorder="0" applyAlignment="0" applyProtection="0">
      <alignment vertical="center"/>
    </xf>
    <xf numFmtId="186" fontId="0" fillId="0" borderId="0" applyFill="0" applyBorder="0" applyAlignment="0"/>
    <xf numFmtId="0" fontId="0" fillId="0" borderId="0"/>
    <xf numFmtId="0" fontId="43" fillId="17" borderId="0" applyNumberFormat="0" applyBorder="0" applyAlignment="0" applyProtection="0">
      <alignment vertical="center"/>
    </xf>
    <xf numFmtId="40" fontId="82" fillId="0" borderId="0" applyFont="0" applyFill="0" applyBorder="0" applyAlignment="0" applyProtection="0"/>
    <xf numFmtId="0" fontId="0" fillId="0" borderId="0"/>
    <xf numFmtId="0" fontId="49" fillId="0" borderId="0"/>
    <xf numFmtId="0" fontId="58" fillId="0" borderId="0"/>
    <xf numFmtId="0" fontId="75" fillId="0" borderId="1">
      <alignment horizontal="center"/>
    </xf>
    <xf numFmtId="0" fontId="30" fillId="0" borderId="0">
      <alignment vertical="center"/>
    </xf>
    <xf numFmtId="0" fontId="30" fillId="0" borderId="0">
      <alignment vertical="center"/>
    </xf>
    <xf numFmtId="0" fontId="58" fillId="0" borderId="0"/>
    <xf numFmtId="0" fontId="41" fillId="3" borderId="0" applyNumberFormat="0" applyBorder="0" applyAlignment="0" applyProtection="0">
      <alignment vertical="center"/>
    </xf>
    <xf numFmtId="0" fontId="58" fillId="0" borderId="0"/>
    <xf numFmtId="211" fontId="0" fillId="0" borderId="0"/>
    <xf numFmtId="0" fontId="0" fillId="0" borderId="0"/>
    <xf numFmtId="0" fontId="30" fillId="0" borderId="0"/>
    <xf numFmtId="0" fontId="58" fillId="0" borderId="0"/>
    <xf numFmtId="0" fontId="58" fillId="0" borderId="0"/>
    <xf numFmtId="0" fontId="0" fillId="0" borderId="0"/>
    <xf numFmtId="0" fontId="38" fillId="0" borderId="0"/>
    <xf numFmtId="0" fontId="53" fillId="17" borderId="0" applyNumberFormat="0" applyBorder="0" applyAlignment="0" applyProtection="0">
      <alignment vertical="center"/>
    </xf>
    <xf numFmtId="0" fontId="58" fillId="0" borderId="0"/>
    <xf numFmtId="211" fontId="0" fillId="0" borderId="0"/>
    <xf numFmtId="0" fontId="40" fillId="14" borderId="0" applyNumberFormat="0" applyBorder="0" applyAlignment="0" applyProtection="0">
      <alignment vertical="center"/>
    </xf>
    <xf numFmtId="0" fontId="38" fillId="0" borderId="0"/>
    <xf numFmtId="0" fontId="94" fillId="0" borderId="0"/>
    <xf numFmtId="0" fontId="0" fillId="0" borderId="0"/>
    <xf numFmtId="0" fontId="0" fillId="0" borderId="0"/>
    <xf numFmtId="0" fontId="0" fillId="0" borderId="0">
      <protection locked="0"/>
    </xf>
    <xf numFmtId="0" fontId="49" fillId="0" borderId="0"/>
    <xf numFmtId="0" fontId="21" fillId="17" borderId="0" applyNumberFormat="0" applyBorder="0" applyAlignment="0" applyProtection="0">
      <alignment vertical="center"/>
    </xf>
    <xf numFmtId="0" fontId="0" fillId="0" borderId="0"/>
    <xf numFmtId="0" fontId="30" fillId="0" borderId="0">
      <alignment vertical="center"/>
    </xf>
    <xf numFmtId="0" fontId="58" fillId="0" borderId="0"/>
    <xf numFmtId="214" fontId="38" fillId="0" borderId="0" applyFont="0" applyFill="0" applyBorder="0" applyAlignment="0" applyProtection="0"/>
    <xf numFmtId="0" fontId="43" fillId="17" borderId="0" applyNumberFormat="0" applyBorder="0" applyAlignment="0" applyProtection="0">
      <alignment vertical="center"/>
    </xf>
    <xf numFmtId="0" fontId="0" fillId="0" borderId="0">
      <protection locked="0"/>
    </xf>
    <xf numFmtId="10" fontId="88" fillId="0" borderId="0" applyFont="0" applyFill="0" applyBorder="0" applyAlignment="0" applyProtection="0"/>
    <xf numFmtId="0" fontId="58" fillId="0" borderId="0"/>
    <xf numFmtId="38" fontId="74" fillId="13" borderId="0" applyNumberFormat="0" applyBorder="0" applyAlignment="0" applyProtection="0"/>
    <xf numFmtId="0" fontId="38" fillId="0" borderId="0">
      <protection locked="0"/>
    </xf>
    <xf numFmtId="9" fontId="30" fillId="0" borderId="0" applyFont="0" applyFill="0" applyBorder="0" applyAlignment="0" applyProtection="0">
      <alignment vertical="center"/>
    </xf>
    <xf numFmtId="0" fontId="58" fillId="0" borderId="0"/>
    <xf numFmtId="0" fontId="95" fillId="0" borderId="28" applyNumberFormat="0" applyFill="0" applyAlignment="0" applyProtection="0">
      <alignment vertical="center"/>
    </xf>
    <xf numFmtId="0" fontId="97" fillId="0" borderId="29">
      <alignment horizontal="center"/>
    </xf>
    <xf numFmtId="0" fontId="58" fillId="0" borderId="0"/>
    <xf numFmtId="0" fontId="0" fillId="0" borderId="0"/>
    <xf numFmtId="0" fontId="0" fillId="0" borderId="0"/>
    <xf numFmtId="0" fontId="96" fillId="60" borderId="0" applyNumberFormat="0" applyBorder="0" applyAlignment="0" applyProtection="0"/>
    <xf numFmtId="0" fontId="30" fillId="0" borderId="0" applyNumberFormat="0" applyFill="0" applyBorder="0" applyAlignment="0" applyProtection="0"/>
    <xf numFmtId="0" fontId="0" fillId="0" borderId="0"/>
    <xf numFmtId="0" fontId="58" fillId="0" borderId="0"/>
    <xf numFmtId="0" fontId="51" fillId="14" borderId="0" applyNumberFormat="0" applyBorder="0" applyAlignment="0" applyProtection="0">
      <alignment vertical="center"/>
    </xf>
    <xf numFmtId="0" fontId="36" fillId="0" borderId="0">
      <alignment vertical="top"/>
    </xf>
    <xf numFmtId="0" fontId="38" fillId="0" borderId="0"/>
    <xf numFmtId="0" fontId="0" fillId="0" borderId="0">
      <protection locked="0"/>
    </xf>
    <xf numFmtId="0" fontId="57" fillId="17" borderId="0" applyNumberFormat="0" applyBorder="0" applyAlignment="0" applyProtection="0">
      <alignment vertical="center"/>
    </xf>
    <xf numFmtId="0" fontId="0" fillId="0" borderId="0"/>
    <xf numFmtId="0" fontId="40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protection locked="0"/>
    </xf>
    <xf numFmtId="0" fontId="30" fillId="25" borderId="15">
      <protection locked="0"/>
    </xf>
    <xf numFmtId="0" fontId="38" fillId="0" borderId="0"/>
    <xf numFmtId="0" fontId="38" fillId="0" borderId="0"/>
    <xf numFmtId="40" fontId="98" fillId="0" borderId="0" applyBorder="0">
      <alignment horizontal="right"/>
    </xf>
    <xf numFmtId="0" fontId="0" fillId="0" borderId="0"/>
    <xf numFmtId="0" fontId="22" fillId="16" borderId="0" applyNumberFormat="0" applyBorder="0" applyAlignment="0" applyProtection="0"/>
    <xf numFmtId="0" fontId="0" fillId="0" borderId="0">
      <protection locked="0"/>
    </xf>
    <xf numFmtId="185" fontId="0" fillId="0" borderId="0" applyFill="0" applyBorder="0" applyAlignment="0"/>
    <xf numFmtId="208" fontId="0" fillId="0" borderId="0">
      <protection locked="0"/>
    </xf>
    <xf numFmtId="0" fontId="49" fillId="0" borderId="0"/>
    <xf numFmtId="0" fontId="21" fillId="0" borderId="0">
      <alignment vertical="center"/>
    </xf>
    <xf numFmtId="0" fontId="101" fillId="17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36" fillId="0" borderId="0">
      <alignment vertical="top"/>
    </xf>
    <xf numFmtId="0" fontId="100" fillId="0" borderId="0" applyNumberFormat="0" applyFont="0" applyFill="0" applyBorder="0" applyProtection="0">
      <alignment horizontal="center" vertical="center" wrapText="1"/>
    </xf>
    <xf numFmtId="0" fontId="49" fillId="0" borderId="0"/>
    <xf numFmtId="0" fontId="30" fillId="0" borderId="0"/>
    <xf numFmtId="43" fontId="0" fillId="0" borderId="0" applyFont="0" applyFill="0" applyBorder="0" applyAlignment="0" applyProtection="0"/>
    <xf numFmtId="0" fontId="0" fillId="0" borderId="0"/>
    <xf numFmtId="0" fontId="30" fillId="0" borderId="0"/>
    <xf numFmtId="0" fontId="99" fillId="0" borderId="30" applyNumberFormat="0" applyFill="0" applyAlignment="0" applyProtection="0">
      <alignment vertical="center"/>
    </xf>
    <xf numFmtId="211" fontId="0" fillId="0" borderId="0"/>
    <xf numFmtId="0" fontId="51" fillId="14" borderId="0" applyNumberFormat="0" applyBorder="0" applyAlignment="0" applyProtection="0">
      <alignment vertical="center"/>
    </xf>
    <xf numFmtId="0" fontId="30" fillId="0" borderId="0"/>
    <xf numFmtId="0" fontId="21" fillId="0" borderId="0">
      <alignment vertical="center"/>
    </xf>
    <xf numFmtId="0" fontId="23" fillId="62" borderId="0" applyNumberFormat="0" applyBorder="0" applyAlignment="0" applyProtection="0"/>
    <xf numFmtId="0" fontId="0" fillId="0" borderId="0"/>
    <xf numFmtId="0" fontId="49" fillId="0" borderId="0"/>
    <xf numFmtId="208" fontId="0" fillId="0" borderId="0">
      <protection locked="0"/>
    </xf>
    <xf numFmtId="49" fontId="30" fillId="0" borderId="0" applyFont="0" applyFill="0" applyBorder="0" applyAlignment="0" applyProtection="0"/>
    <xf numFmtId="0" fontId="106" fillId="65" borderId="31" applyNumberFormat="0" applyAlignment="0" applyProtection="0">
      <alignment vertical="center"/>
    </xf>
    <xf numFmtId="9" fontId="103" fillId="0" borderId="0" applyFont="0" applyFill="0" applyBorder="0" applyAlignment="0" applyProtection="0"/>
    <xf numFmtId="213" fontId="32" fillId="0" borderId="0" applyFont="0" applyFill="0" applyBorder="0" applyAlignment="0" applyProtection="0"/>
    <xf numFmtId="0" fontId="77" fillId="0" borderId="22" applyNumberFormat="0" applyFill="0" applyAlignment="0" applyProtection="0">
      <alignment vertical="center"/>
    </xf>
    <xf numFmtId="201" fontId="20" fillId="0" borderId="0" applyFill="0" applyBorder="0" applyProtection="0">
      <alignment horizontal="right"/>
    </xf>
    <xf numFmtId="0" fontId="30" fillId="3" borderId="0" applyNumberFormat="0" applyBorder="0" applyAlignment="0" applyProtection="0">
      <alignment vertical="center"/>
    </xf>
    <xf numFmtId="0" fontId="49" fillId="0" borderId="0"/>
    <xf numFmtId="0" fontId="30" fillId="0" borderId="0">
      <alignment vertical="center"/>
    </xf>
    <xf numFmtId="0" fontId="0" fillId="0" borderId="0"/>
    <xf numFmtId="0" fontId="38" fillId="0" borderId="0">
      <protection locked="0"/>
    </xf>
    <xf numFmtId="39" fontId="32" fillId="0" borderId="0" applyFont="0" applyFill="0" applyBorder="0" applyAlignment="0" applyProtection="0"/>
    <xf numFmtId="0" fontId="38" fillId="0" borderId="0">
      <protection locked="0"/>
    </xf>
    <xf numFmtId="0" fontId="21" fillId="14" borderId="0" applyNumberFormat="0" applyBorder="0" applyAlignment="0" applyProtection="0">
      <alignment vertical="center"/>
    </xf>
    <xf numFmtId="0" fontId="30" fillId="0" borderId="0"/>
    <xf numFmtId="0" fontId="38" fillId="0" borderId="0">
      <protection locked="0"/>
    </xf>
    <xf numFmtId="0" fontId="107" fillId="25" borderId="15">
      <protection locked="0"/>
    </xf>
    <xf numFmtId="0" fontId="22" fillId="14" borderId="0" applyNumberFormat="0" applyBorder="0" applyAlignment="0" applyProtection="0">
      <alignment vertical="center"/>
    </xf>
    <xf numFmtId="0" fontId="108" fillId="0" borderId="0"/>
    <xf numFmtId="0" fontId="49" fillId="0" borderId="0"/>
    <xf numFmtId="0" fontId="21" fillId="0" borderId="0">
      <alignment vertical="center"/>
    </xf>
    <xf numFmtId="0" fontId="90" fillId="0" borderId="26" applyNumberFormat="0" applyFill="0" applyAlignment="0" applyProtection="0">
      <alignment vertical="center"/>
    </xf>
    <xf numFmtId="0" fontId="100" fillId="0" borderId="0"/>
    <xf numFmtId="208" fontId="0" fillId="0" borderId="0">
      <protection locked="0"/>
    </xf>
    <xf numFmtId="0" fontId="21" fillId="23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30" fillId="0" borderId="0" applyFont="0" applyFill="0" applyBorder="0" applyAlignment="0" applyProtection="0"/>
    <xf numFmtId="0" fontId="100" fillId="0" borderId="0"/>
    <xf numFmtId="49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0" fontId="41" fillId="3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208" fontId="0" fillId="0" borderId="0">
      <protection locked="0"/>
    </xf>
    <xf numFmtId="0" fontId="109" fillId="0" borderId="2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0" borderId="0"/>
    <xf numFmtId="0" fontId="49" fillId="0" borderId="0"/>
    <xf numFmtId="0" fontId="30" fillId="25" borderId="15">
      <protection locked="0"/>
    </xf>
    <xf numFmtId="0" fontId="49" fillId="0" borderId="0"/>
    <xf numFmtId="0" fontId="0" fillId="0" borderId="0"/>
    <xf numFmtId="0" fontId="38" fillId="0" borderId="0"/>
    <xf numFmtId="0" fontId="38" fillId="0" borderId="0" applyNumberFormat="0" applyFill="0" applyBorder="0" applyAlignment="0" applyProtection="0"/>
    <xf numFmtId="0" fontId="75" fillId="0" borderId="0">
      <alignment horizontal="center" vertical="center"/>
    </xf>
    <xf numFmtId="0" fontId="0" fillId="0" borderId="0"/>
    <xf numFmtId="0" fontId="21" fillId="0" borderId="0"/>
    <xf numFmtId="0" fontId="38" fillId="0" borderId="0"/>
    <xf numFmtId="0" fontId="22" fillId="16" borderId="0" applyNumberFormat="0" applyBorder="0" applyAlignment="0" applyProtection="0"/>
    <xf numFmtId="0" fontId="0" fillId="0" borderId="0"/>
    <xf numFmtId="0" fontId="38" fillId="0" borderId="0"/>
    <xf numFmtId="186" fontId="0" fillId="0" borderId="0" applyFill="0" applyBorder="0" applyAlignment="0"/>
    <xf numFmtId="0" fontId="30" fillId="0" borderId="0"/>
    <xf numFmtId="0" fontId="38" fillId="0" borderId="0"/>
    <xf numFmtId="0" fontId="83" fillId="32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57" fillId="17" borderId="0" applyNumberFormat="0" applyBorder="0" applyAlignment="0" applyProtection="0">
      <alignment vertical="center"/>
    </xf>
    <xf numFmtId="0" fontId="30" fillId="0" borderId="0"/>
    <xf numFmtId="0" fontId="40" fillId="3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23" fillId="64" borderId="0" applyNumberFormat="0" applyBorder="0" applyAlignment="0" applyProtection="0"/>
    <xf numFmtId="0" fontId="100" fillId="0" borderId="0"/>
    <xf numFmtId="0" fontId="36" fillId="0" borderId="0">
      <alignment vertical="top"/>
    </xf>
    <xf numFmtId="0" fontId="100" fillId="0" borderId="0"/>
    <xf numFmtId="0" fontId="17" fillId="59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38" fillId="0" borderId="0"/>
    <xf numFmtId="0" fontId="17" fillId="35" borderId="0" applyNumberFormat="0" applyBorder="0" applyAlignment="0" applyProtection="0">
      <alignment vertical="center"/>
    </xf>
    <xf numFmtId="0" fontId="38" fillId="0" borderId="0"/>
    <xf numFmtId="0" fontId="0" fillId="0" borderId="0"/>
    <xf numFmtId="0" fontId="38" fillId="0" borderId="0"/>
    <xf numFmtId="0" fontId="33" fillId="58" borderId="0" applyNumberFormat="0" applyBorder="0" applyAlignment="0" applyProtection="0">
      <alignment vertical="center"/>
    </xf>
    <xf numFmtId="0" fontId="38" fillId="0" borderId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/>
    <xf numFmtId="0" fontId="38" fillId="0" borderId="0"/>
    <xf numFmtId="0" fontId="38" fillId="0" borderId="0"/>
    <xf numFmtId="223" fontId="0" fillId="0" borderId="0" applyFont="0" applyFill="0" applyBorder="0" applyAlignment="0" applyProtection="0"/>
    <xf numFmtId="0" fontId="0" fillId="0" borderId="0"/>
    <xf numFmtId="0" fontId="17" fillId="32" borderId="0" applyNumberFormat="0" applyBorder="0" applyAlignment="0" applyProtection="0">
      <alignment vertical="center"/>
    </xf>
    <xf numFmtId="0" fontId="38" fillId="0" borderId="0"/>
    <xf numFmtId="4" fontId="69" fillId="0" borderId="0">
      <alignment horizontal="right"/>
    </xf>
    <xf numFmtId="212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0" fillId="56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02" fontId="20" fillId="0" borderId="0"/>
    <xf numFmtId="0" fontId="30" fillId="0" borderId="0">
      <alignment vertical="center"/>
    </xf>
    <xf numFmtId="0" fontId="0" fillId="0" borderId="0">
      <protection locked="0"/>
    </xf>
    <xf numFmtId="0" fontId="78" fillId="37" borderId="0" applyNumberFormat="0" applyBorder="0" applyAlignment="0" applyProtection="0">
      <alignment vertical="center"/>
    </xf>
    <xf numFmtId="224" fontId="20" fillId="0" borderId="0" applyFill="0" applyBorder="0" applyProtection="0">
      <alignment horizontal="right"/>
    </xf>
    <xf numFmtId="208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33" fillId="27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0" fillId="0" borderId="0"/>
    <xf numFmtId="0" fontId="43" fillId="1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53" fillId="17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195" fontId="82" fillId="0" borderId="0" applyFont="0" applyFill="0" applyBorder="0" applyAlignment="0" applyProtection="0"/>
    <xf numFmtId="181" fontId="38" fillId="0" borderId="0" applyFont="0" applyFill="0" applyBorder="0" applyAlignment="0" applyProtection="0"/>
    <xf numFmtId="0" fontId="0" fillId="0" borderId="0"/>
    <xf numFmtId="0" fontId="30" fillId="0" borderId="0">
      <alignment vertical="center"/>
    </xf>
    <xf numFmtId="0" fontId="0" fillId="0" borderId="0"/>
    <xf numFmtId="0" fontId="0" fillId="0" borderId="0"/>
    <xf numFmtId="0" fontId="21" fillId="26" borderId="0" applyNumberFormat="0" applyBorder="0" applyAlignment="0" applyProtection="0">
      <alignment vertical="center"/>
    </xf>
    <xf numFmtId="0" fontId="0" fillId="0" borderId="0"/>
    <xf numFmtId="0" fontId="51" fillId="14" borderId="0" applyNumberFormat="0" applyBorder="0" applyAlignment="0" applyProtection="0">
      <alignment vertical="center"/>
    </xf>
    <xf numFmtId="0" fontId="74" fillId="63" borderId="1"/>
    <xf numFmtId="0" fontId="0" fillId="0" borderId="0"/>
    <xf numFmtId="0" fontId="2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21" fillId="0" borderId="0" applyFont="0" applyFill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225" fontId="0" fillId="0" borderId="0" applyFont="0" applyFill="0" applyProtection="0"/>
    <xf numFmtId="0" fontId="0" fillId="0" borderId="0">
      <protection locked="0"/>
    </xf>
    <xf numFmtId="0" fontId="43" fillId="17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38" fillId="0" borderId="0"/>
    <xf numFmtId="0" fontId="38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49" fillId="0" borderId="0"/>
    <xf numFmtId="0" fontId="38" fillId="0" borderId="0"/>
    <xf numFmtId="182" fontId="30" fillId="7" borderId="0"/>
    <xf numFmtId="0" fontId="0" fillId="0" borderId="0"/>
    <xf numFmtId="0" fontId="102" fillId="56" borderId="0" applyNumberFormat="0"/>
    <xf numFmtId="0" fontId="58" fillId="0" borderId="0"/>
    <xf numFmtId="0" fontId="43" fillId="17" borderId="0" applyNumberFormat="0" applyBorder="0" applyAlignment="0" applyProtection="0">
      <alignment vertical="center"/>
    </xf>
    <xf numFmtId="0" fontId="0" fillId="0" borderId="0">
      <protection locked="0"/>
    </xf>
    <xf numFmtId="0" fontId="58" fillId="0" borderId="0"/>
    <xf numFmtId="0" fontId="0" fillId="0" borderId="0">
      <protection locked="0"/>
    </xf>
    <xf numFmtId="0" fontId="21" fillId="0" borderId="0">
      <alignment vertical="center"/>
    </xf>
    <xf numFmtId="0" fontId="0" fillId="0" borderId="0"/>
    <xf numFmtId="0" fontId="33" fillId="40" borderId="0" applyNumberFormat="0" applyBorder="0" applyAlignment="0" applyProtection="0">
      <alignment vertical="center"/>
    </xf>
    <xf numFmtId="0" fontId="38" fillId="0" borderId="0"/>
    <xf numFmtId="0" fontId="0" fillId="0" borderId="0">
      <protection locked="0"/>
    </xf>
    <xf numFmtId="0" fontId="45" fillId="26" borderId="0" applyNumberFormat="0" applyBorder="0" applyAlignment="0" applyProtection="0">
      <alignment vertical="center"/>
    </xf>
    <xf numFmtId="0" fontId="110" fillId="66" borderId="0" applyNumberFormat="0" applyBorder="0" applyAlignment="0" applyProtection="0"/>
    <xf numFmtId="0" fontId="49" fillId="0" borderId="0"/>
    <xf numFmtId="0" fontId="38" fillId="0" borderId="0"/>
    <xf numFmtId="0" fontId="0" fillId="0" borderId="0"/>
    <xf numFmtId="0" fontId="58" fillId="0" borderId="0"/>
    <xf numFmtId="0" fontId="0" fillId="0" borderId="0"/>
    <xf numFmtId="0" fontId="52" fillId="67" borderId="0" applyNumberFormat="0" applyBorder="0" applyAlignment="0" applyProtection="0"/>
    <xf numFmtId="0" fontId="0" fillId="0" borderId="0"/>
    <xf numFmtId="0" fontId="38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205" fontId="3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30" fillId="14" borderId="0" applyNumberFormat="0" applyBorder="0" applyAlignment="0" applyProtection="0">
      <alignment vertical="center"/>
    </xf>
    <xf numFmtId="0" fontId="49" fillId="0" borderId="0"/>
    <xf numFmtId="0" fontId="38" fillId="0" borderId="0"/>
    <xf numFmtId="203" fontId="111" fillId="0" borderId="0"/>
    <xf numFmtId="0" fontId="36" fillId="0" borderId="0">
      <alignment vertical="top"/>
    </xf>
    <xf numFmtId="0" fontId="0" fillId="0" borderId="0"/>
    <xf numFmtId="0" fontId="52" fillId="43" borderId="0" applyNumberFormat="0" applyBorder="0" applyAlignment="0" applyProtection="0"/>
    <xf numFmtId="0" fontId="30" fillId="0" borderId="0">
      <alignment vertical="center"/>
    </xf>
    <xf numFmtId="0" fontId="58" fillId="0" borderId="0"/>
    <xf numFmtId="0" fontId="38" fillId="0" borderId="0"/>
    <xf numFmtId="0" fontId="0" fillId="0" borderId="0"/>
    <xf numFmtId="0" fontId="49" fillId="0" borderId="0"/>
    <xf numFmtId="0" fontId="38" fillId="0" borderId="0"/>
    <xf numFmtId="0" fontId="30" fillId="0" borderId="0">
      <alignment vertical="center"/>
      <protection locked="0"/>
    </xf>
    <xf numFmtId="0" fontId="43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/>
    <xf numFmtId="0" fontId="38" fillId="0" borderId="0"/>
    <xf numFmtId="0" fontId="0" fillId="0" borderId="0"/>
    <xf numFmtId="0" fontId="0" fillId="0" borderId="0"/>
    <xf numFmtId="0" fontId="74" fillId="13" borderId="1"/>
    <xf numFmtId="0" fontId="33" fillId="33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50" fillId="0" borderId="0">
      <alignment horizontal="right"/>
    </xf>
    <xf numFmtId="0" fontId="38" fillId="0" borderId="0"/>
    <xf numFmtId="189" fontId="0" fillId="0" borderId="0" applyFont="0" applyFill="0" applyBorder="0" applyAlignment="0" applyProtection="0"/>
    <xf numFmtId="0" fontId="110" fillId="68" borderId="0" applyNumberFormat="0" applyBorder="0" applyAlignment="0" applyProtection="0"/>
    <xf numFmtId="0" fontId="0" fillId="0" borderId="0"/>
    <xf numFmtId="0" fontId="45" fillId="61" borderId="0" applyNumberFormat="0" applyBorder="0" applyAlignment="0" applyProtection="0">
      <alignment vertical="center"/>
    </xf>
    <xf numFmtId="226" fontId="20" fillId="0" borderId="0" applyFill="0" applyBorder="0" applyProtection="0">
      <alignment horizontal="right"/>
    </xf>
    <xf numFmtId="0" fontId="43" fillId="17" borderId="0" applyNumberFormat="0" applyBorder="0" applyAlignment="0" applyProtection="0">
      <alignment vertical="center"/>
    </xf>
    <xf numFmtId="201" fontId="20" fillId="0" borderId="0" applyFill="0" applyBorder="0" applyProtection="0">
      <alignment horizontal="right"/>
    </xf>
    <xf numFmtId="228" fontId="113" fillId="0" borderId="0" applyFill="0" applyBorder="0" applyProtection="0">
      <alignment horizontal="center"/>
    </xf>
    <xf numFmtId="193" fontId="113" fillId="0" borderId="0" applyFill="0" applyBorder="0" applyProtection="0">
      <alignment horizontal="center"/>
    </xf>
    <xf numFmtId="0" fontId="45" fillId="27" borderId="0" applyNumberFormat="0" applyBorder="0" applyAlignment="0" applyProtection="0">
      <alignment vertical="center"/>
    </xf>
    <xf numFmtId="14" fontId="27" fillId="0" borderId="0">
      <alignment horizontal="center" wrapText="1"/>
      <protection locked="0"/>
    </xf>
    <xf numFmtId="3" fontId="82" fillId="0" borderId="0" applyFont="0" applyFill="0" applyBorder="0" applyAlignment="0" applyProtection="0"/>
    <xf numFmtId="0" fontId="0" fillId="0" borderId="0"/>
    <xf numFmtId="216" fontId="20" fillId="0" borderId="0" applyFill="0" applyBorder="0" applyProtection="0">
      <alignment horizontal="right"/>
    </xf>
    <xf numFmtId="227" fontId="112" fillId="0" borderId="0" applyFill="0" applyBorder="0" applyProtection="0">
      <alignment horizontal="right"/>
    </xf>
    <xf numFmtId="0" fontId="43" fillId="17" borderId="0" applyNumberFormat="0" applyBorder="0" applyAlignment="0" applyProtection="0">
      <alignment vertical="center"/>
    </xf>
    <xf numFmtId="207" fontId="20" fillId="0" borderId="0" applyFill="0" applyBorder="0" applyProtection="0">
      <alignment horizontal="right"/>
    </xf>
    <xf numFmtId="220" fontId="20" fillId="0" borderId="0" applyFill="0" applyBorder="0" applyProtection="0">
      <alignment horizontal="right"/>
    </xf>
    <xf numFmtId="0" fontId="42" fillId="0" borderId="0"/>
    <xf numFmtId="0" fontId="30" fillId="0" borderId="0"/>
    <xf numFmtId="0" fontId="21" fillId="3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7" fillId="25" borderId="15">
      <protection locked="0"/>
    </xf>
    <xf numFmtId="0" fontId="43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217" fontId="3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21" fillId="3" borderId="0" applyNumberFormat="0" applyBorder="0" applyAlignment="0" applyProtection="0">
      <alignment vertical="center"/>
    </xf>
    <xf numFmtId="182" fontId="30" fillId="7" borderId="0"/>
    <xf numFmtId="0" fontId="21" fillId="35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21" fillId="69" borderId="0" applyNumberFormat="0" applyBorder="0" applyAlignment="0" applyProtection="0">
      <alignment vertical="center"/>
    </xf>
    <xf numFmtId="0" fontId="21" fillId="59" borderId="0" applyNumberFormat="0" applyBorder="0" applyAlignment="0" applyProtection="0">
      <alignment vertical="center"/>
    </xf>
    <xf numFmtId="222" fontId="0" fillId="0" borderId="0"/>
    <xf numFmtId="0" fontId="21" fillId="32" borderId="0" applyNumberFormat="0" applyBorder="0" applyAlignment="0" applyProtection="0">
      <alignment vertical="center"/>
    </xf>
    <xf numFmtId="0" fontId="21" fillId="69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21" fillId="69" borderId="0" applyNumberFormat="0" applyBorder="0" applyAlignment="0" applyProtection="0">
      <alignment vertical="center"/>
    </xf>
    <xf numFmtId="0" fontId="30" fillId="0" borderId="0">
      <alignment vertical="center"/>
    </xf>
    <xf numFmtId="0" fontId="52" fillId="67" borderId="0" applyNumberFormat="0" applyBorder="0" applyAlignment="0" applyProtection="0"/>
    <xf numFmtId="0" fontId="17" fillId="26" borderId="0" applyNumberFormat="0" applyBorder="0" applyAlignment="0" applyProtection="0">
      <alignment vertical="center"/>
    </xf>
    <xf numFmtId="37" fontId="88" fillId="0" borderId="0" applyFont="0" applyFill="0" applyBorder="0" applyAlignment="0" applyProtection="0"/>
    <xf numFmtId="0" fontId="21" fillId="5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6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21" fillId="6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101" fillId="17" borderId="0" applyNumberFormat="0" applyBorder="0" applyAlignment="0" applyProtection="0">
      <alignment vertical="center"/>
    </xf>
    <xf numFmtId="0" fontId="107" fillId="25" borderId="15">
      <protection locked="0"/>
    </xf>
    <xf numFmtId="0" fontId="33" fillId="61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0" borderId="9" applyNumberFormat="0" applyFill="0" applyProtection="0">
      <alignment horizontal="left"/>
    </xf>
    <xf numFmtId="0" fontId="45" fillId="61" borderId="0" applyNumberFormat="0" applyBorder="0" applyAlignment="0" applyProtection="0">
      <alignment vertical="center"/>
    </xf>
    <xf numFmtId="41" fontId="46" fillId="0" borderId="0" applyFont="0" applyFill="0" applyBorder="0" applyAlignment="0" applyProtection="0"/>
    <xf numFmtId="0" fontId="33" fillId="26" borderId="0" applyNumberFormat="0" applyBorder="0" applyAlignment="0" applyProtection="0">
      <alignment vertical="center"/>
    </xf>
    <xf numFmtId="0" fontId="30" fillId="40" borderId="0" applyNumberFormat="0" applyBorder="0" applyAlignment="0" applyProtection="0"/>
    <xf numFmtId="0" fontId="21" fillId="0" borderId="0">
      <alignment vertical="center"/>
    </xf>
    <xf numFmtId="0" fontId="33" fillId="5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78" fillId="3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177" fontId="88" fillId="0" borderId="0" applyFont="0" applyFill="0" applyBorder="0" applyAlignment="0" applyProtection="0"/>
    <xf numFmtId="0" fontId="45" fillId="20" borderId="0" applyNumberFormat="0" applyBorder="0" applyAlignment="0" applyProtection="0">
      <alignment vertical="center"/>
    </xf>
    <xf numFmtId="0" fontId="49" fillId="0" borderId="0">
      <protection locked="0"/>
    </xf>
    <xf numFmtId="182" fontId="30" fillId="71" borderId="0"/>
    <xf numFmtId="0" fontId="52" fillId="43" borderId="0" applyNumberFormat="0" applyBorder="0" applyAlignment="0" applyProtection="0"/>
    <xf numFmtId="0" fontId="40" fillId="1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0" fillId="72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23" fillId="62" borderId="0" applyNumberFormat="0" applyBorder="0" applyAlignment="0" applyProtection="0"/>
    <xf numFmtId="211" fontId="0" fillId="0" borderId="0"/>
    <xf numFmtId="0" fontId="52" fillId="73" borderId="0" applyNumberFormat="0" applyBorder="0" applyAlignment="0" applyProtection="0"/>
    <xf numFmtId="0" fontId="30" fillId="74" borderId="0" applyNumberFormat="0" applyBorder="0" applyAlignment="0" applyProtection="0"/>
    <xf numFmtId="0" fontId="23" fillId="16" borderId="0" applyNumberFormat="0" applyBorder="0" applyAlignment="0" applyProtection="0"/>
    <xf numFmtId="190" fontId="0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0" fontId="23" fillId="5" borderId="0" applyNumberFormat="0" applyBorder="0" applyAlignment="0" applyProtection="0"/>
    <xf numFmtId="186" fontId="0" fillId="0" borderId="0" applyFill="0" applyBorder="0" applyAlignment="0"/>
    <xf numFmtId="9" fontId="30" fillId="0" borderId="0" applyFont="0" applyFill="0" applyBorder="0" applyAlignment="0" applyProtection="0">
      <alignment vertical="center"/>
    </xf>
    <xf numFmtId="0" fontId="52" fillId="75" borderId="0" applyNumberFormat="0" applyBorder="0" applyAlignment="0" applyProtection="0"/>
    <xf numFmtId="0" fontId="40" fillId="14" borderId="0" applyNumberFormat="0" applyBorder="0" applyAlignment="0" applyProtection="0">
      <alignment vertical="center"/>
    </xf>
    <xf numFmtId="0" fontId="23" fillId="57" borderId="0" applyNumberFormat="0" applyBorder="0" applyAlignment="0" applyProtection="0"/>
    <xf numFmtId="41" fontId="20" fillId="0" borderId="0" applyFont="0" applyFill="0" applyBorder="0" applyAlignment="0" applyProtection="0"/>
    <xf numFmtId="0" fontId="52" fillId="76" borderId="0" applyNumberFormat="0" applyBorder="0" applyAlignment="0" applyProtection="0"/>
    <xf numFmtId="0" fontId="23" fillId="62" borderId="0" applyNumberFormat="0" applyBorder="0" applyAlignment="0" applyProtection="0"/>
    <xf numFmtId="0" fontId="41" fillId="3" borderId="0" applyNumberFormat="0" applyBorder="0" applyAlignment="0" applyProtection="0">
      <alignment vertical="center"/>
    </xf>
    <xf numFmtId="0" fontId="23" fillId="70" borderId="0" applyNumberFormat="0" applyBorder="0" applyAlignment="0" applyProtection="0"/>
    <xf numFmtId="0" fontId="52" fillId="70" borderId="0" applyNumberFormat="0" applyBorder="0" applyAlignment="0" applyProtection="0"/>
    <xf numFmtId="0" fontId="43" fillId="17" borderId="0" applyNumberFormat="0" applyBorder="0" applyAlignment="0" applyProtection="0">
      <alignment vertical="center"/>
    </xf>
    <xf numFmtId="230" fontId="36" fillId="0" borderId="0" applyFill="0" applyBorder="0" applyAlignment="0"/>
    <xf numFmtId="194" fontId="38" fillId="0" borderId="0" applyFill="0" applyBorder="0" applyAlignment="0"/>
    <xf numFmtId="186" fontId="0" fillId="0" borderId="0" applyFill="0" applyBorder="0" applyAlignment="0"/>
    <xf numFmtId="197" fontId="0" fillId="0" borderId="0" applyFill="0" applyBorder="0" applyAlignment="0"/>
    <xf numFmtId="9" fontId="32" fillId="0" borderId="0" applyFont="0" applyFill="0" applyBorder="0" applyAlignment="0" applyProtection="0"/>
    <xf numFmtId="186" fontId="0" fillId="0" borderId="0" applyFill="0" applyBorder="0" applyAlignment="0"/>
    <xf numFmtId="9" fontId="49" fillId="0" borderId="0" applyFont="0" applyFill="0" applyBorder="0" applyAlignment="0" applyProtection="0"/>
    <xf numFmtId="25" fontId="32" fillId="0" borderId="0" applyFont="0" applyFill="0" applyBorder="0" applyAlignment="0" applyProtection="0"/>
    <xf numFmtId="0" fontId="89" fillId="13" borderId="14" applyNumberFormat="0" applyAlignment="0" applyProtection="0">
      <alignment vertical="center"/>
    </xf>
    <xf numFmtId="0" fontId="118" fillId="65" borderId="31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15" fillId="0" borderId="32" applyNumberFormat="0" applyFill="0" applyProtection="0">
      <alignment horizontal="center"/>
    </xf>
    <xf numFmtId="0" fontId="117" fillId="0" borderId="0" applyFill="0" applyBorder="0">
      <alignment horizontal="right"/>
    </xf>
    <xf numFmtId="0" fontId="43" fillId="17" borderId="0" applyNumberFormat="0" applyBorder="0" applyAlignment="0" applyProtection="0">
      <alignment vertical="center"/>
    </xf>
    <xf numFmtId="0" fontId="116" fillId="0" borderId="33"/>
    <xf numFmtId="0" fontId="38" fillId="0" borderId="0" applyFill="0" applyBorder="0">
      <alignment horizontal="right"/>
    </xf>
    <xf numFmtId="211" fontId="0" fillId="0" borderId="0"/>
    <xf numFmtId="211" fontId="0" fillId="0" borderId="0"/>
    <xf numFmtId="211" fontId="0" fillId="0" borderId="0"/>
    <xf numFmtId="0" fontId="121" fillId="0" borderId="30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91" fontId="0" fillId="0" borderId="0" applyFont="0" applyFill="0" applyBorder="0" applyAlignment="0" applyProtection="0"/>
    <xf numFmtId="0" fontId="58" fillId="0" borderId="0"/>
    <xf numFmtId="229" fontId="20" fillId="0" borderId="0"/>
    <xf numFmtId="191" fontId="0" fillId="0" borderId="0" applyFill="0" applyBorder="0" applyAlignment="0"/>
    <xf numFmtId="215" fontId="88" fillId="0" borderId="0" applyFont="0" applyFill="0" applyBorder="0" applyAlignment="0" applyProtection="0"/>
    <xf numFmtId="39" fontId="88" fillId="0" borderId="0" applyFont="0" applyFill="0" applyBorder="0" applyAlignment="0" applyProtection="0"/>
    <xf numFmtId="37" fontId="32" fillId="0" borderId="0" applyFont="0" applyFill="0" applyBorder="0" applyAlignment="0" applyProtection="0"/>
    <xf numFmtId="0" fontId="5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1" fillId="1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123" fillId="0" borderId="0" applyProtection="0"/>
    <xf numFmtId="0" fontId="40" fillId="14" borderId="0" applyNumberFormat="0" applyBorder="0" applyAlignment="0" applyProtection="0">
      <alignment vertical="center"/>
    </xf>
    <xf numFmtId="191" fontId="0" fillId="0" borderId="0" applyFill="0" applyBorder="0" applyAlignment="0"/>
    <xf numFmtId="187" fontId="38" fillId="0" borderId="0" applyFont="0" applyFill="0" applyBorder="0" applyAlignment="0" applyProtection="0"/>
    <xf numFmtId="210" fontId="20" fillId="0" borderId="0"/>
    <xf numFmtId="0" fontId="43" fillId="17" borderId="0" applyNumberFormat="0" applyBorder="0" applyAlignment="0" applyProtection="0">
      <alignment vertical="center"/>
    </xf>
    <xf numFmtId="0" fontId="125" fillId="0" borderId="0" applyNumberFormat="0" applyAlignment="0">
      <alignment horizontal="left"/>
    </xf>
    <xf numFmtId="0" fontId="126" fillId="0" borderId="0" applyNumberFormat="0" applyAlignment="0"/>
    <xf numFmtId="9" fontId="30" fillId="0" borderId="0" applyFont="0" applyFill="0" applyBorder="0" applyAlignment="0" applyProtection="0">
      <alignment vertical="center"/>
    </xf>
    <xf numFmtId="233" fontId="88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14" fontId="36" fillId="0" borderId="0" applyFill="0" applyBorder="0" applyAlignment="0"/>
    <xf numFmtId="0" fontId="108" fillId="0" borderId="0"/>
    <xf numFmtId="15" fontId="82" fillId="0" borderId="0"/>
    <xf numFmtId="0" fontId="40" fillId="3" borderId="0" applyNumberFormat="0" applyBorder="0" applyAlignment="0" applyProtection="0">
      <alignment vertical="center"/>
    </xf>
    <xf numFmtId="176" fontId="20" fillId="0" borderId="0"/>
    <xf numFmtId="197" fontId="0" fillId="0" borderId="0" applyFill="0" applyBorder="0" applyAlignment="0"/>
    <xf numFmtId="186" fontId="0" fillId="0" borderId="0" applyFill="0" applyBorder="0" applyAlignment="0"/>
    <xf numFmtId="199" fontId="30" fillId="0" borderId="0" applyFont="0" applyFill="0" applyBorder="0" applyAlignment="0" applyProtection="0"/>
    <xf numFmtId="0" fontId="101" fillId="32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2" fontId="123" fillId="0" borderId="0" applyProtection="0"/>
    <xf numFmtId="219" fontId="108" fillId="0" borderId="0">
      <alignment horizontal="right"/>
    </xf>
    <xf numFmtId="0" fontId="0" fillId="0" borderId="0"/>
    <xf numFmtId="43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131" fillId="0" borderId="0">
      <alignment horizontal="left"/>
    </xf>
    <xf numFmtId="0" fontId="43" fillId="1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92" fillId="0" borderId="35" applyNumberFormat="0" applyAlignment="0" applyProtection="0">
      <alignment horizontal="left" vertical="center"/>
    </xf>
    <xf numFmtId="0" fontId="133" fillId="0" borderId="0" applyProtection="0"/>
    <xf numFmtId="0" fontId="92" fillId="0" borderId="0" applyProtection="0"/>
    <xf numFmtId="0" fontId="43" fillId="17" borderId="0" applyNumberFormat="0" applyBorder="0" applyAlignment="0" applyProtection="0">
      <alignment vertical="center"/>
    </xf>
    <xf numFmtId="38" fontId="130" fillId="0" borderId="0"/>
    <xf numFmtId="0" fontId="43" fillId="3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10" fontId="74" fillId="30" borderId="1" applyNumberFormat="0" applyBorder="0" applyAlignment="0" applyProtection="0"/>
    <xf numFmtId="215" fontId="124" fillId="7" borderId="0"/>
    <xf numFmtId="0" fontId="45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37" borderId="14" applyNumberFormat="0" applyAlignment="0" applyProtection="0"/>
    <xf numFmtId="0" fontId="21" fillId="30" borderId="17" applyNumberFormat="0" applyFont="0" applyAlignment="0" applyProtection="0">
      <alignment vertical="center"/>
    </xf>
    <xf numFmtId="0" fontId="30" fillId="23" borderId="0" applyNumberFormat="0" applyFont="0" applyBorder="0" applyAlignment="0" applyProtection="0">
      <alignment horizontal="right"/>
    </xf>
    <xf numFmtId="0" fontId="40" fillId="3" borderId="0" applyNumberFormat="0" applyBorder="0" applyAlignment="0" applyProtection="0">
      <alignment vertical="center"/>
    </xf>
    <xf numFmtId="38" fontId="34" fillId="0" borderId="0"/>
    <xf numFmtId="0" fontId="40" fillId="3" borderId="0" applyNumberFormat="0" applyBorder="0" applyAlignment="0" applyProtection="0">
      <alignment vertical="center"/>
    </xf>
    <xf numFmtId="0" fontId="30" fillId="2" borderId="12" applyNumberFormat="0" applyAlignment="0" applyProtection="0"/>
    <xf numFmtId="0" fontId="40" fillId="14" borderId="0" applyNumberFormat="0" applyBorder="0" applyAlignment="0" applyProtection="0">
      <alignment vertical="center"/>
    </xf>
    <xf numFmtId="38" fontId="117" fillId="0" borderId="0"/>
    <xf numFmtId="0" fontId="20" fillId="0" borderId="0" applyNumberFormat="0" applyFont="0" applyFill="0" applyBorder="0" applyProtection="0">
      <alignment horizontal="left" vertical="center"/>
    </xf>
    <xf numFmtId="0" fontId="30" fillId="0" borderId="0" applyFont="0" applyFill="0">
      <alignment horizontal="fill"/>
    </xf>
    <xf numFmtId="0" fontId="0" fillId="0" borderId="0"/>
    <xf numFmtId="186" fontId="0" fillId="0" borderId="0" applyFill="0" applyBorder="0" applyAlignment="0"/>
    <xf numFmtId="0" fontId="123" fillId="0" borderId="34" applyProtection="0"/>
    <xf numFmtId="215" fontId="135" fillId="71" borderId="0"/>
    <xf numFmtId="0" fontId="30" fillId="0" borderId="0">
      <alignment vertical="center"/>
    </xf>
    <xf numFmtId="182" fontId="30" fillId="71" borderId="0"/>
    <xf numFmtId="0" fontId="41" fillId="14" borderId="0" applyNumberFormat="0" applyBorder="0" applyAlignment="0" applyProtection="0">
      <alignment vertical="center"/>
    </xf>
    <xf numFmtId="38" fontId="82" fillId="0" borderId="0" applyFont="0" applyFill="0" applyBorder="0" applyAlignment="0" applyProtection="0"/>
    <xf numFmtId="223" fontId="0" fillId="0" borderId="0" applyFont="0" applyFill="0" applyBorder="0" applyAlignment="0" applyProtection="0"/>
    <xf numFmtId="234" fontId="82" fillId="0" borderId="0" applyFont="0" applyFill="0" applyBorder="0" applyAlignment="0" applyProtection="0"/>
    <xf numFmtId="0" fontId="20" fillId="0" borderId="0"/>
    <xf numFmtId="37" fontId="31" fillId="0" borderId="0"/>
    <xf numFmtId="0" fontId="124" fillId="0" borderId="0"/>
    <xf numFmtId="0" fontId="21" fillId="30" borderId="17" applyNumberFormat="0" applyFont="0" applyAlignment="0" applyProtection="0">
      <alignment vertical="center"/>
    </xf>
    <xf numFmtId="0" fontId="39" fillId="13" borderId="12" applyNumberFormat="0" applyAlignment="0" applyProtection="0">
      <alignment vertical="center"/>
    </xf>
    <xf numFmtId="40" fontId="136" fillId="2" borderId="0">
      <alignment horizontal="right"/>
    </xf>
    <xf numFmtId="10" fontId="20" fillId="0" borderId="0" applyFont="0" applyFill="0" applyBorder="0" applyAlignment="0" applyProtection="0"/>
    <xf numFmtId="185" fontId="0" fillId="0" borderId="0" applyFont="0" applyFill="0" applyBorder="0" applyAlignment="0" applyProtection="0"/>
    <xf numFmtId="0" fontId="134" fillId="0" borderId="0" applyNumberFormat="0" applyFill="0" applyBorder="0" applyAlignment="0" applyProtection="0">
      <alignment vertical="center"/>
    </xf>
    <xf numFmtId="235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110" fillId="78" borderId="0" applyNumberFormat="0" applyBorder="0" applyAlignment="0" applyProtection="0"/>
    <xf numFmtId="191" fontId="0" fillId="0" borderId="0" applyFill="0" applyBorder="0" applyAlignment="0"/>
    <xf numFmtId="0" fontId="40" fillId="3" borderId="0" applyNumberFormat="0" applyBorder="0" applyAlignment="0" applyProtection="0">
      <alignment vertical="center"/>
    </xf>
    <xf numFmtId="186" fontId="0" fillId="0" borderId="0" applyFill="0" applyBorder="0" applyAlignment="0"/>
    <xf numFmtId="15" fontId="82" fillId="0" borderId="0" applyFont="0" applyFill="0" applyBorder="0" applyAlignment="0" applyProtection="0"/>
    <xf numFmtId="4" fontId="82" fillId="0" borderId="0" applyFont="0" applyFill="0" applyBorder="0" applyAlignment="0" applyProtection="0"/>
    <xf numFmtId="0" fontId="128" fillId="0" borderId="33">
      <alignment horizontal="center"/>
    </xf>
    <xf numFmtId="0" fontId="96" fillId="60" borderId="0" applyNumberFormat="0" applyBorder="0" applyAlignment="0" applyProtection="0"/>
    <xf numFmtId="0" fontId="82" fillId="77" borderId="0" applyNumberFormat="0" applyFont="0" applyBorder="0" applyAlignment="0" applyProtection="0"/>
    <xf numFmtId="0" fontId="30" fillId="0" borderId="0" applyNumberFormat="0" applyFill="0" applyBorder="0" applyAlignment="0" applyProtection="0">
      <alignment horizontal="left"/>
    </xf>
    <xf numFmtId="184" fontId="30" fillId="0" borderId="0" applyNumberFormat="0" applyFill="0" applyBorder="0" applyAlignment="0" applyProtection="0">
      <alignment horizontal="left"/>
    </xf>
    <xf numFmtId="0" fontId="53" fillId="17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/>
    <xf numFmtId="0" fontId="137" fillId="0" borderId="0">
      <alignment horizontal="left"/>
    </xf>
    <xf numFmtId="43" fontId="74" fillId="0" borderId="36"/>
    <xf numFmtId="0" fontId="116" fillId="0" borderId="0"/>
    <xf numFmtId="0" fontId="124" fillId="0" borderId="0"/>
    <xf numFmtId="0" fontId="30" fillId="25" borderId="15">
      <protection locked="0"/>
    </xf>
    <xf numFmtId="0" fontId="107" fillId="25" borderId="15">
      <protection locked="0"/>
    </xf>
    <xf numFmtId="0" fontId="30" fillId="0" borderId="0">
      <alignment vertical="center"/>
    </xf>
    <xf numFmtId="0" fontId="107" fillId="25" borderId="15">
      <protection locked="0"/>
    </xf>
    <xf numFmtId="0" fontId="30" fillId="25" borderId="15">
      <protection locked="0"/>
    </xf>
    <xf numFmtId="0" fontId="30" fillId="25" borderId="15">
      <protection locked="0"/>
    </xf>
    <xf numFmtId="0" fontId="30" fillId="25" borderId="15">
      <protection locked="0"/>
    </xf>
    <xf numFmtId="0" fontId="84" fillId="0" borderId="0" applyNumberFormat="0" applyFill="0" applyBorder="0" applyAlignment="0" applyProtection="0"/>
    <xf numFmtId="49" fontId="36" fillId="0" borderId="0" applyFill="0" applyBorder="0" applyAlignment="0"/>
    <xf numFmtId="0" fontId="101" fillId="32" borderId="0" applyNumberFormat="0" applyBorder="0" applyAlignment="0" applyProtection="0">
      <alignment vertical="center"/>
    </xf>
    <xf numFmtId="236" fontId="36" fillId="0" borderId="0" applyFill="0" applyBorder="0" applyAlignment="0"/>
    <xf numFmtId="0" fontId="40" fillId="14" borderId="0" applyNumberFormat="0" applyBorder="0" applyAlignment="0" applyProtection="0">
      <alignment vertical="center"/>
    </xf>
    <xf numFmtId="232" fontId="0" fillId="0" borderId="0" applyFill="0" applyBorder="0" applyAlignment="0"/>
    <xf numFmtId="178" fontId="38" fillId="0" borderId="0" applyFont="0" applyFill="0" applyBorder="0" applyAlignment="0" applyProtection="0"/>
    <xf numFmtId="237" fontId="0" fillId="0" borderId="0" applyFont="0" applyFill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134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/>
    <xf numFmtId="9" fontId="122" fillId="0" borderId="0" applyFont="0" applyFill="0" applyBorder="0" applyAlignment="0" applyProtection="0"/>
    <xf numFmtId="0" fontId="40" fillId="14" borderId="0" applyNumberFormat="0" applyBorder="0" applyAlignment="0" applyProtection="0">
      <alignment vertical="center"/>
    </xf>
    <xf numFmtId="0" fontId="38" fillId="0" borderId="0"/>
    <xf numFmtId="0" fontId="0" fillId="0" borderId="0"/>
    <xf numFmtId="189" fontId="38" fillId="0" borderId="0" applyFont="0" applyFill="0" applyBorder="0" applyAlignment="0" applyProtection="0"/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139" fillId="0" borderId="26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138" fillId="0" borderId="21" applyNumberFormat="0" applyFill="0" applyAlignment="0" applyProtection="0">
      <alignment vertical="center"/>
    </xf>
    <xf numFmtId="221" fontId="0" fillId="0" borderId="0" applyFont="0" applyFill="0" applyBorder="0" applyAlignment="0" applyProtection="0"/>
    <xf numFmtId="0" fontId="0" fillId="0" borderId="9" applyNumberFormat="0" applyFill="0" applyProtection="0">
      <alignment horizontal="right"/>
    </xf>
    <xf numFmtId="0" fontId="140" fillId="0" borderId="0"/>
    <xf numFmtId="0" fontId="90" fillId="0" borderId="26" applyNumberFormat="0" applyFill="0" applyAlignment="0" applyProtection="0">
      <alignment vertical="center"/>
    </xf>
    <xf numFmtId="0" fontId="109" fillId="0" borderId="28" applyNumberFormat="0" applyFill="0" applyAlignment="0" applyProtection="0">
      <alignment vertical="center"/>
    </xf>
    <xf numFmtId="0" fontId="30" fillId="0" borderId="0" applyFont="0" applyBorder="0" applyAlignment="0">
      <alignment vertical="center"/>
    </xf>
    <xf numFmtId="0" fontId="73" fillId="0" borderId="21" applyNumberFormat="0" applyFill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27" fillId="0" borderId="9" applyNumberFormat="0" applyFill="0" applyProtection="0">
      <alignment horizontal="center"/>
    </xf>
    <xf numFmtId="4" fontId="100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1" fillId="0" borderId="13" applyNumberFormat="0" applyFill="0" applyProtection="0">
      <alignment horizontal="center"/>
    </xf>
    <xf numFmtId="0" fontId="0" fillId="0" borderId="0"/>
    <xf numFmtId="0" fontId="101" fillId="32" borderId="0" applyNumberFormat="0" applyBorder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0" fillId="0" borderId="0"/>
    <xf numFmtId="0" fontId="43" fillId="17" borderId="0" applyNumberFormat="0" applyBorder="0" applyAlignment="0" applyProtection="0">
      <alignment vertical="center"/>
    </xf>
    <xf numFmtId="0" fontId="30" fillId="0" borderId="0"/>
    <xf numFmtId="0" fontId="43" fillId="17" borderId="0" applyNumberFormat="0" applyBorder="0" applyAlignment="0" applyProtection="0">
      <alignment vertical="center"/>
    </xf>
    <xf numFmtId="0" fontId="30" fillId="0" borderId="0"/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83" fillId="17" borderId="0" applyNumberFormat="0" applyBorder="0" applyAlignment="0" applyProtection="0">
      <alignment vertical="center"/>
    </xf>
    <xf numFmtId="0" fontId="101" fillId="1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01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96" fillId="60" borderId="0" applyNumberFormat="0" applyBorder="0" applyAlignment="0" applyProtection="0"/>
    <xf numFmtId="0" fontId="96" fillId="60" borderId="0" applyNumberFormat="0" applyBorder="0" applyAlignment="0" applyProtection="0"/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01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/>
    <xf numFmtId="0" fontId="57" fillId="17" borderId="0" applyNumberFormat="0" applyBorder="0" applyAlignment="0" applyProtection="0">
      <alignment vertical="center"/>
    </xf>
    <xf numFmtId="0" fontId="101" fillId="17" borderId="0" applyNumberFormat="0" applyBorder="0" applyAlignment="0" applyProtection="0">
      <alignment vertical="center"/>
    </xf>
    <xf numFmtId="0" fontId="101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83" fillId="3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1" fontId="119" fillId="0" borderId="1">
      <alignment vertical="center"/>
      <protection locked="0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43" fillId="0" borderId="0"/>
    <xf numFmtId="0" fontId="30" fillId="0" borderId="0">
      <alignment vertical="center"/>
    </xf>
    <xf numFmtId="0" fontId="0" fillId="0" borderId="0"/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83" fillId="32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0" fillId="0" borderId="0" applyFill="0" applyBorder="0" applyAlignment="0"/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1" fillId="0" borderId="0">
      <alignment vertical="center"/>
    </xf>
    <xf numFmtId="0" fontId="30" fillId="0" borderId="0">
      <alignment vertical="center"/>
    </xf>
    <xf numFmtId="0" fontId="144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21" fillId="0" borderId="0">
      <alignment vertical="center"/>
    </xf>
    <xf numFmtId="0" fontId="80" fillId="14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/>
    <xf numFmtId="0" fontId="30" fillId="0" borderId="0">
      <alignment horizontal="left" wrapText="1"/>
    </xf>
    <xf numFmtId="0" fontId="30" fillId="0" borderId="0"/>
    <xf numFmtId="0" fontId="30" fillId="0" borderId="0"/>
    <xf numFmtId="0" fontId="30" fillId="0" borderId="0">
      <alignment horizontal="left" wrapText="1"/>
    </xf>
    <xf numFmtId="0" fontId="30" fillId="0" borderId="0"/>
    <xf numFmtId="0" fontId="30" fillId="0" borderId="0"/>
    <xf numFmtId="0" fontId="30" fillId="0" borderId="0">
      <alignment horizontal="left" wrapText="1"/>
    </xf>
    <xf numFmtId="0" fontId="30" fillId="0" borderId="0"/>
    <xf numFmtId="0" fontId="0" fillId="0" borderId="0"/>
    <xf numFmtId="0" fontId="0" fillId="0" borderId="0"/>
    <xf numFmtId="0" fontId="132" fillId="35" borderId="14" applyNumberFormat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80" fillId="3" borderId="0" applyNumberFormat="0" applyBorder="0" applyAlignment="0" applyProtection="0">
      <alignment vertical="center"/>
    </xf>
    <xf numFmtId="0" fontId="71" fillId="35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142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3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30" borderId="17" applyNumberFormat="0" applyFon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0" fillId="0" borderId="0" applyNumberFormat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142" fillId="0" borderId="0" applyNumberFormat="0" applyFill="0" applyBorder="0" applyAlignment="0" applyProtection="0">
      <alignment vertical="top"/>
      <protection locked="0"/>
    </xf>
    <xf numFmtId="0" fontId="30" fillId="14" borderId="0" applyNumberFormat="0" applyBorder="0" applyAlignment="0" applyProtection="0">
      <alignment vertical="center"/>
    </xf>
    <xf numFmtId="0" fontId="10" fillId="0" borderId="0" applyFill="0" applyBorder="0" applyAlignment="0"/>
    <xf numFmtId="0" fontId="40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0" borderId="0"/>
    <xf numFmtId="0" fontId="22" fillId="1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8" fillId="65" borderId="31" applyNumberFormat="0" applyAlignment="0" applyProtection="0">
      <alignment vertical="center"/>
    </xf>
    <xf numFmtId="0" fontId="145" fillId="0" borderId="0" applyNumberFormat="0" applyFill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141" fillId="0" borderId="13" applyNumberFormat="0" applyFill="0" applyProtection="0">
      <alignment horizontal="left"/>
    </xf>
    <xf numFmtId="0" fontId="146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03" fillId="0" borderId="0"/>
    <xf numFmtId="0" fontId="45" fillId="9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39" fillId="13" borderId="12" applyNumberFormat="0" applyAlignment="0" applyProtection="0">
      <alignment vertical="center"/>
    </xf>
    <xf numFmtId="1" fontId="0" fillId="0" borderId="13" applyFill="0" applyProtection="0">
      <alignment horizontal="center"/>
    </xf>
    <xf numFmtId="200" fontId="100" fillId="0" borderId="0" applyFont="0" applyFill="0" applyBorder="0" applyAlignment="0" applyProtection="0"/>
    <xf numFmtId="0" fontId="30" fillId="0" borderId="2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231" fontId="119" fillId="0" borderId="1">
      <alignment vertical="center"/>
      <protection locked="0"/>
    </xf>
    <xf numFmtId="0" fontId="58" fillId="0" borderId="0"/>
    <xf numFmtId="0" fontId="82" fillId="0" borderId="0"/>
    <xf numFmtId="41" fontId="0" fillId="0" borderId="0" applyFont="0" applyFill="0" applyBorder="0" applyAlignment="0" applyProtection="0"/>
    <xf numFmtId="0" fontId="0" fillId="0" borderId="1" applyNumberFormat="0"/>
    <xf numFmtId="238" fontId="46" fillId="0" borderId="0" applyFont="0" applyFill="0" applyBorder="0" applyAlignment="0" applyProtection="0"/>
    <xf numFmtId="196" fontId="46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18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04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18" fontId="8" fillId="0" borderId="2" xfId="0" applyNumberFormat="1" applyFont="1" applyFill="1" applyBorder="1" applyAlignment="1" applyProtection="1">
      <alignment horizontal="right" vertical="center"/>
    </xf>
    <xf numFmtId="204" fontId="4" fillId="0" borderId="2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239" fontId="10" fillId="0" borderId="1" xfId="0" applyNumberFormat="1" applyFont="1" applyFill="1" applyBorder="1" applyAlignment="1">
      <alignment horizontal="right" vertical="center" wrapText="1"/>
    </xf>
    <xf numFmtId="240" fontId="4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240" fontId="8" fillId="0" borderId="1" xfId="0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239" fontId="0" fillId="0" borderId="1" xfId="0" applyNumberFormat="1" applyFont="1" applyFill="1" applyBorder="1" applyAlignment="1">
      <alignment horizontal="right" vertical="center"/>
    </xf>
    <xf numFmtId="218" fontId="8" fillId="0" borderId="1" xfId="0" applyNumberFormat="1" applyFont="1" applyFill="1" applyBorder="1" applyAlignment="1" applyProtection="1">
      <alignment horizontal="right" vertical="center" wrapText="1"/>
    </xf>
    <xf numFmtId="218" fontId="4" fillId="0" borderId="1" xfId="0" applyNumberFormat="1" applyFont="1" applyFill="1" applyBorder="1" applyAlignment="1" applyProtection="1">
      <alignment horizontal="right" vertical="center" wrapText="1"/>
    </xf>
    <xf numFmtId="240" fontId="4" fillId="0" borderId="1" xfId="0" applyNumberFormat="1" applyFont="1" applyFill="1" applyBorder="1" applyAlignment="1" applyProtection="1">
      <alignment horizontal="right" vertical="center"/>
    </xf>
    <xf numFmtId="240" fontId="8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40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40" fontId="4" fillId="0" borderId="2" xfId="0" applyNumberFormat="1" applyFont="1" applyFill="1" applyBorder="1" applyAlignment="1" applyProtection="1">
      <alignment horizontal="right" vertical="center" wrapText="1"/>
    </xf>
    <xf numFmtId="240" fontId="4" fillId="0" borderId="1" xfId="692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40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3" fillId="0" borderId="0" xfId="91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1" xfId="692" applyFont="1" applyFill="1" applyBorder="1" applyAlignment="1" applyProtection="1">
      <alignment vertical="center"/>
    </xf>
    <xf numFmtId="240" fontId="4" fillId="0" borderId="1" xfId="692" applyNumberFormat="1" applyFont="1" applyFill="1" applyBorder="1" applyAlignment="1" applyProtection="1">
      <alignment horizontal="right" vertical="center" wrapText="1"/>
    </xf>
    <xf numFmtId="240" fontId="14" fillId="0" borderId="1" xfId="0" applyNumberFormat="1" applyFont="1" applyFill="1" applyBorder="1" applyAlignment="1">
      <alignment horizontal="right" vertical="center"/>
    </xf>
    <xf numFmtId="0" fontId="4" fillId="0" borderId="1" xfId="692" applyFont="1" applyBorder="1" applyAlignment="1" applyProtection="1">
      <alignment vertical="center"/>
    </xf>
    <xf numFmtId="240" fontId="4" fillId="0" borderId="1" xfId="0" applyNumberFormat="1" applyFont="1" applyBorder="1" applyAlignment="1" applyProtection="1">
      <alignment horizontal="right" vertical="center"/>
    </xf>
    <xf numFmtId="0" fontId="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7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4" fillId="0" borderId="0" xfId="692" applyFont="1" applyBorder="1" applyAlignment="1" applyProtection="1">
      <alignment vertical="center"/>
    </xf>
    <xf numFmtId="0" fontId="4" fillId="0" borderId="0" xfId="692" applyFont="1" applyBorder="1" applyAlignment="1" applyProtection="1"/>
    <xf numFmtId="0" fontId="4" fillId="0" borderId="0" xfId="692" applyFont="1" applyBorder="1" applyAlignment="1" applyProtection="1">
      <alignment horizontal="right" vertical="center"/>
    </xf>
    <xf numFmtId="0" fontId="8" fillId="0" borderId="1" xfId="692" applyFont="1" applyBorder="1" applyAlignment="1" applyProtection="1">
      <alignment horizontal="center" vertical="center"/>
    </xf>
    <xf numFmtId="240" fontId="4" fillId="0" borderId="1" xfId="692" applyNumberFormat="1" applyFont="1" applyFill="1" applyBorder="1" applyAlignment="1" applyProtection="1">
      <alignment horizontal="right" vertical="center"/>
    </xf>
    <xf numFmtId="0" fontId="1" fillId="0" borderId="0" xfId="692" applyFont="1" applyFill="1" applyBorder="1" applyAlignment="1" applyProtection="1"/>
    <xf numFmtId="240" fontId="4" fillId="0" borderId="1" xfId="692" applyNumberFormat="1" applyFont="1" applyBorder="1" applyAlignment="1" applyProtection="1">
      <alignment horizontal="right" vertical="center"/>
    </xf>
    <xf numFmtId="240" fontId="4" fillId="0" borderId="1" xfId="692" applyNumberFormat="1" applyFont="1" applyBorder="1" applyAlignment="1" applyProtection="1">
      <alignment vertical="center"/>
    </xf>
    <xf numFmtId="240" fontId="4" fillId="0" borderId="1" xfId="692" applyNumberFormat="1" applyFont="1" applyBorder="1" applyAlignment="1" applyProtection="1">
      <alignment horizontal="right" vertical="center" wrapText="1"/>
    </xf>
    <xf numFmtId="240" fontId="8" fillId="0" borderId="1" xfId="692" applyNumberFormat="1" applyFont="1" applyFill="1" applyBorder="1" applyAlignment="1" applyProtection="1">
      <alignment horizontal="right" vertical="center" wrapText="1"/>
    </xf>
    <xf numFmtId="240" fontId="8" fillId="0" borderId="1" xfId="692" applyNumberFormat="1" applyFont="1" applyFill="1" applyBorder="1" applyAlignment="1" applyProtection="1">
      <alignment horizontal="center" vertical="center"/>
    </xf>
    <xf numFmtId="218" fontId="4" fillId="0" borderId="1" xfId="692" applyNumberFormat="1" applyFont="1" applyFill="1" applyBorder="1" applyAlignment="1" applyProtection="1">
      <alignment horizontal="right" vertical="center" wrapText="1"/>
    </xf>
    <xf numFmtId="240" fontId="4" fillId="0" borderId="1" xfId="692" applyNumberFormat="1" applyFont="1" applyFill="1" applyBorder="1" applyAlignment="1" applyProtection="1"/>
    <xf numFmtId="0" fontId="15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25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25" applyFont="1" applyBorder="1" applyAlignment="1" applyProtection="1">
      <alignment vertical="center"/>
    </xf>
    <xf numFmtId="0" fontId="2" fillId="0" borderId="6" xfId="25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25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 quotePrefix="1">
      <alignment horizontal="center" vertical="center"/>
    </xf>
  </cellXfs>
  <cellStyles count="1026">
    <cellStyle name="常规" xfId="0" builtinId="0"/>
    <cellStyle name="货币[0]" xfId="1" builtinId="7"/>
    <cellStyle name="货币" xfId="2" builtinId="4"/>
    <cellStyle name="好_05玉溪" xfId="3"/>
    <cellStyle name="输入" xfId="4" builtinId="20"/>
    <cellStyle name="?…????è [0.00]_Region Orders (2)" xfId="5"/>
    <cellStyle name="Heading" xfId="6"/>
    <cellStyle name="20% - 强调文字颜色 3" xfId="7" builtinId="38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entry" xfId="33"/>
    <cellStyle name="60% - 强调文字颜色 2 3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だ[0]_PLDT" xfId="135"/>
    <cellStyle name="_弱电系统设备配置报价清单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t_项目支出明细表科室第二稿(汇报郭局长修改后）" xfId="148"/>
    <cellStyle name="?_临夏市_7" xfId="149"/>
    <cellStyle name="常规 7 2 2 2" xfId="150"/>
    <cellStyle name="差_2009年一般性转移支付标准工资_奖励补助测算7.25 (version 1) (version 1)" xfId="151"/>
    <cellStyle name="_x0007_" xfId="152"/>
    <cellStyle name="常规 2 7 2" xfId="153"/>
    <cellStyle name="_Book1" xfId="154"/>
    <cellStyle name="_ET_STYLE_NoName_00__Book1_1_项目支出明细表科室第二稿(汇报郭局长修改后）" xfId="155"/>
    <cellStyle name="?" xfId="156"/>
    <cellStyle name="??" xfId="157"/>
    <cellStyle name="常规 11_修改—3.25日市政府常务会定—2015年市级部门预算表(4.17)" xfId="158"/>
    <cellStyle name="捠壿 [0.00]_Region Orders (2)" xfId="159"/>
    <cellStyle name="Accent4 - 60%" xfId="160"/>
    <cellStyle name="常规 20 2 2" xfId="161"/>
    <cellStyle name="?? [0]" xfId="162"/>
    <cellStyle name="烹拳_ +Foil &amp; -FOIL &amp; PAPER" xfId="163"/>
    <cellStyle name="style2" xfId="164"/>
    <cellStyle name="???? [0.00]_Analysis of Loans" xfId="165"/>
    <cellStyle name="Percent[2]" xfId="166"/>
    <cellStyle name="砯刽 [0]_PLDT" xfId="167"/>
    <cellStyle name="60% - 强调文字颜色 3 3" xfId="168"/>
    <cellStyle name="_建会〔2007〕209号附件：核算码与COA段值映射关系表" xfId="169"/>
    <cellStyle name="?_临夏市_5" xfId="170"/>
    <cellStyle name="常规 3 3 3" xfId="171"/>
    <cellStyle name="Calc Currency (0) 2" xfId="172"/>
    <cellStyle name="ColLevel_0" xfId="173"/>
    <cellStyle name="?鹎%U龡&amp;H?_x0008__x001c__x001c_?_x0007__x0001__x0001_" xfId="174"/>
    <cellStyle name="差_2006年水利统计指标统计表" xfId="175"/>
    <cellStyle name="_KPMG original version_(中企华)审计评估联合申报明细表.V1" xfId="176"/>
    <cellStyle name="@_text" xfId="177"/>
    <cellStyle name="Header2" xfId="178"/>
    <cellStyle name="好_Book1_1_公务费分类分档定额标准" xfId="179"/>
    <cellStyle name="@ET_Style?@font-face" xfId="180"/>
    <cellStyle name="40% - Accent2" xfId="181"/>
    <cellStyle name="_#2011六项定额预测表" xfId="182"/>
    <cellStyle name="Followed Hyperlink_8-邢台折~3" xfId="183"/>
    <cellStyle name="_Book1_1_2013年部门预算车辆情况统计表" xfId="184"/>
    <cellStyle name="㼿㼿?" xfId="185"/>
    <cellStyle name="好_2009年一般性转移支付标准工资_~4190974" xfId="186"/>
    <cellStyle name="Accent3 - 60%" xfId="187"/>
    <cellStyle name="_(电解铝)报表调整模板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2007年综合经营计划表样(计划处20061016)" xfId="193"/>
    <cellStyle name="常规 17 2" xfId="194"/>
    <cellStyle name="_~1542229" xfId="195"/>
    <cellStyle name="KPMG Heading 3" xfId="196"/>
    <cellStyle name="_~1723196" xfId="197"/>
    <cellStyle name="Link Currency (0)" xfId="198"/>
    <cellStyle name="_☆2010年综合经营计划长期摊销费测算表" xfId="199"/>
    <cellStyle name="_Book1_公务费分类分档定额标准" xfId="200"/>
    <cellStyle name="百分比 2 2" xfId="201"/>
    <cellStyle name="Enter Currency (2)" xfId="202"/>
    <cellStyle name="_02青岛新增" xfId="203"/>
    <cellStyle name="差_奖励补助测算7.25" xfId="204"/>
    <cellStyle name="Millares_96 Risk" xfId="205"/>
    <cellStyle name="_0712中间业务通报0112" xfId="206"/>
    <cellStyle name="_财务处工作底稿-WB" xfId="207"/>
    <cellStyle name="_07城北利润计划0" xfId="208"/>
    <cellStyle name="style" xfId="209"/>
    <cellStyle name="常规 18" xfId="210"/>
    <cellStyle name="常规 23" xfId="211"/>
    <cellStyle name="_07年中间业务调整计划（报总行公司部20070731）" xfId="212"/>
    <cellStyle name="好_2006年全省财力计算表（中央、决算）" xfId="213"/>
    <cellStyle name="_07年1月考核上报表" xfId="214"/>
    <cellStyle name="Comma  - Style8" xfId="215"/>
    <cellStyle name="_07年利润测算" xfId="216"/>
    <cellStyle name="_ET_STYLE_NoName_00__Book1_1_公务费分类分档定额标准" xfId="217"/>
    <cellStyle name="_2010年工资测算表0309" xfId="218"/>
    <cellStyle name="_07年中间业务调整计划（报总行）" xfId="219"/>
    <cellStyle name="_1" xfId="220"/>
    <cellStyle name="_ZMN-3514底稿－年审" xfId="221"/>
    <cellStyle name="差 2" xfId="222"/>
    <cellStyle name="_1季度计划" xfId="223"/>
    <cellStyle name="Comma  - Style3" xfId="224"/>
    <cellStyle name="好_2007年政法部门业务指标" xfId="225"/>
    <cellStyle name="_2006年报表调整-常林股份公司(本部)" xfId="226"/>
    <cellStyle name="category" xfId="227"/>
    <cellStyle name="_2005年综合经营计划表（调整后公式）" xfId="228"/>
    <cellStyle name="_2006国贸报表及附注修改后" xfId="229"/>
    <cellStyle name="_审计调查表.V3" xfId="230"/>
    <cellStyle name="_2006年度报表" xfId="231"/>
    <cellStyle name="20% - Accent2" xfId="232"/>
    <cellStyle name="_2006年统筹外资金划拨" xfId="233"/>
    <cellStyle name="常规 2 2 3" xfId="234"/>
    <cellStyle name="_2006年综合经营计划表（云南行用表）" xfId="235"/>
    <cellStyle name="砯刽_PLDT" xfId="236"/>
    <cellStyle name="差_2009年一般性转移支付标准工资_不用软件计算9.1不考虑经费管理评价xl" xfId="237"/>
    <cellStyle name="_2007各网点中间业务月收入通报工作表070708" xfId="238"/>
    <cellStyle name="0.00%" xfId="239"/>
    <cellStyle name="_2007年KPI计划分解表(部门上报样表)" xfId="240"/>
    <cellStyle name="Grey" xfId="241"/>
    <cellStyle name="0,0_x000d__x000a_NA_x000d__x000a_ 2" xfId="242"/>
    <cellStyle name="百分比 5 2" xfId="243"/>
    <cellStyle name="_2007综合经营计划表" xfId="244"/>
    <cellStyle name="标题 2 2" xfId="245"/>
    <cellStyle name="Column_Title" xfId="246"/>
    <cellStyle name="_2008-7" xfId="247"/>
    <cellStyle name="_2008年存贷款内外部利率-供综合经营计划-20071227" xfId="248"/>
    <cellStyle name="_2008年中间业务计划（汇总）" xfId="249"/>
    <cellStyle name="差_汇总-县级财政报表附表" xfId="250"/>
    <cellStyle name="分级显示行_1_13区汇总" xfId="251"/>
    <cellStyle name="_kcb1" xfId="252"/>
    <cellStyle name="_2009-1" xfId="253"/>
    <cellStyle name="好_2008年县级公安保障标准落实奖励经费分配测算" xfId="254"/>
    <cellStyle name="_ET_STYLE_NoName_00__Book1_2_社保口项目支出明细表科室第二稿(汇报郭局长修改后）" xfId="255"/>
    <cellStyle name="_20100326高清市院遂宁检察院1080P配置清单26日改" xfId="256"/>
    <cellStyle name="_2010年度六项费用计划（0310）" xfId="257"/>
    <cellStyle name="差_副本73283696546880457822010-04-29 2" xfId="258"/>
    <cellStyle name="_2010年预算申报表(2010-02)v5二级行打印(拨备new)" xfId="259"/>
    <cellStyle name="好_2007年人员分部门统计表" xfId="260"/>
    <cellStyle name="60% - 强调文字颜色 6 2" xfId="261"/>
    <cellStyle name="_2011年各行基数及计划增量调查表（部门上报汇总）" xfId="262"/>
    <cellStyle name="t_社保口项目支出明细表科室第二稿(汇报郭局长修改后）" xfId="263"/>
    <cellStyle name="_3543底稿王岚" xfId="264"/>
    <cellStyle name="_5303工厂底稿王岚" xfId="265"/>
    <cellStyle name="Subtotal" xfId="266"/>
    <cellStyle name="_8月各行减值计算" xfId="267"/>
    <cellStyle name="好_汇总-县级财政报表附表" xfId="268"/>
    <cellStyle name="_Book1_1" xfId="269"/>
    <cellStyle name="Calc Percent (2)" xfId="270"/>
    <cellStyle name="F5" xfId="271"/>
    <cellStyle name="_ZMN05年审底稿－桂林橡胶‘" xfId="272"/>
    <cellStyle name="常规 3 2 2" xfId="273"/>
    <cellStyle name="差_Book1_2013年部门预算车辆情况统计表" xfId="274"/>
    <cellStyle name="㼿㼿㼿㼿?" xfId="275"/>
    <cellStyle name="_long term loan - others 300504_Shenhua PBC package 050530_(中企华)审计评估联合申报明细表.V1" xfId="276"/>
    <cellStyle name="_Book1_1_Book1" xfId="277"/>
    <cellStyle name="wrap" xfId="278"/>
    <cellStyle name="_ET_STYLE_NoName_00__Book1" xfId="279"/>
    <cellStyle name="_Book1_1_公务费分类分档定额标准" xfId="280"/>
    <cellStyle name="千位_ 方正PC" xfId="281"/>
    <cellStyle name="常规 3 12" xfId="282"/>
    <cellStyle name="_Book1_1_社保口项目支出明细表科室第二稿(汇报郭局长修改后）" xfId="283"/>
    <cellStyle name="汇总 2" xfId="284"/>
    <cellStyle name="Comma  - Style5" xfId="285"/>
    <cellStyle name="好_城建部门" xfId="286"/>
    <cellStyle name="_Book1_1_项目支出明细表科室第二稿(汇报郭局长修改后）" xfId="287"/>
    <cellStyle name="常规 3 2 3" xfId="288"/>
    <cellStyle name="Accent2 - 20%" xfId="289"/>
    <cellStyle name="_计划表2－3：产品业务计划表" xfId="290"/>
    <cellStyle name="_Book1_2" xfId="291"/>
    <cellStyle name="F6" xfId="292"/>
    <cellStyle name="_Book1_3_公务费分类分档定额标准" xfId="293"/>
    <cellStyle name="检查单元格 2" xfId="294"/>
    <cellStyle name="归盒啦_95" xfId="295"/>
    <cellStyle name="Currency\[0]" xfId="296"/>
    <cellStyle name="Linked Cell" xfId="297"/>
    <cellStyle name="千位分隔 5" xfId="298"/>
    <cellStyle name="好_Book1_4" xfId="299"/>
    <cellStyle name="_Book1_2_Book1" xfId="300"/>
    <cellStyle name="常规 23 2" xfId="301"/>
    <cellStyle name="_钞币安防汇总" xfId="302"/>
    <cellStyle name="_Book1_2_公务费分类分档定额标准" xfId="303"/>
    <cellStyle name="Comma[2]" xfId="304"/>
    <cellStyle name="_Book1_2_社保口项目支出明细表科室第二稿(汇报郭局长修改后）" xfId="305"/>
    <cellStyle name="20% - Accent3" xfId="306"/>
    <cellStyle name="常规 3_2013年部门预算车辆情况统计表" xfId="307"/>
    <cellStyle name="_Book1_2_项目支出明细表科室第二稿(汇报郭局长修改后）" xfId="308"/>
    <cellStyle name="sstot" xfId="309"/>
    <cellStyle name="好_Book1_项目支出明细表科室第二稿(汇报郭局长修改后）" xfId="310"/>
    <cellStyle name="KPMG Normal Text" xfId="311"/>
    <cellStyle name="_Book1_2013年部门预算车辆情况统计表" xfId="312"/>
    <cellStyle name="常规 3 2 4" xfId="313"/>
    <cellStyle name="Heading 1" xfId="314"/>
    <cellStyle name="_Book1_3" xfId="315"/>
    <cellStyle name="F7" xfId="316"/>
    <cellStyle name="20% - Accent1" xfId="317"/>
    <cellStyle name="Accent1 - 20%" xfId="318"/>
    <cellStyle name="_Part III.200406.Loan and Liabilities details.(Site Name)_KPMG original version_附件1：审计评估联合申报明细表" xfId="319"/>
    <cellStyle name="_费用_Book1" xfId="320"/>
    <cellStyle name="_分行操作风险测算" xfId="321"/>
    <cellStyle name="_审计资料清单附件3—2004年" xfId="322"/>
    <cellStyle name="_Book1_3_2013年部门预算车辆情况统计表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好_03昭通" xfId="327"/>
    <cellStyle name="_Book1_4" xfId="328"/>
    <cellStyle name="F8" xfId="329"/>
    <cellStyle name="Heading 2" xfId="330"/>
    <cellStyle name="20% - 强调文字颜色 3 2" xfId="331"/>
    <cellStyle name="寘嬫愗傝 [0.00]_Region Orders (2)" xfId="332"/>
    <cellStyle name="_Book1_Book1" xfId="333"/>
    <cellStyle name="_Book1_社保口项目支出明细表科室第二稿(汇报郭局长修改后）" xfId="334"/>
    <cellStyle name="t_HVAC Equipment (3)_公务费分类分档定额标准" xfId="335"/>
    <cellStyle name="_Book1_项目支出明细表科室第二稿(汇报郭局长修改后）" xfId="336"/>
    <cellStyle name="_姓名核对信息备案表" xfId="337"/>
    <cellStyle name="_CBRE明细表" xfId="338"/>
    <cellStyle name="EY House" xfId="339"/>
    <cellStyle name="style1" xfId="340"/>
    <cellStyle name="_CCB.HO.New TB template.CCB PRC IAS Sorting.040223 trial run" xfId="341"/>
    <cellStyle name="_ET_STYLE_NoName_00_" xfId="342"/>
    <cellStyle name="_ET_STYLE_NoName_00__2013年部门预算车辆情况统计表" xfId="343"/>
    <cellStyle name="好_530623_2006年县级财政报表附表" xfId="344"/>
    <cellStyle name="_ET_STYLE_NoName_00__2013年部门预算项目及车辆核对表（农业、经建）" xfId="345"/>
    <cellStyle name="_ET_STYLE_NoName_00__Book1_1" xfId="346"/>
    <cellStyle name="Link Currency (2)" xfId="347"/>
    <cellStyle name="_ET_STYLE_NoName_00__Book1_1_2013年部门预算车辆情况统计表" xfId="348"/>
    <cellStyle name="_ET_STYLE_NoName_00__Book1_1_Book1" xfId="349"/>
    <cellStyle name="差_2006年基础数据" xfId="350"/>
    <cellStyle name="Accent1 - 40%" xfId="351"/>
    <cellStyle name="差_副本73283696546880457822010-04-29" xfId="352"/>
    <cellStyle name="_ET_STYLE_NoName_00__Book1_1_社保口项目支出明细表科室第二稿(汇报郭局长修改后）" xfId="353"/>
    <cellStyle name="好_11大理" xfId="354"/>
    <cellStyle name="Mon閠aũre_!!!GO" xfId="355"/>
    <cellStyle name="Accent5 - 20%" xfId="356"/>
    <cellStyle name="_ET_STYLE_NoName_00__Book1_2" xfId="357"/>
    <cellStyle name="_ET_STYLE_NoName_00__Book1_2_公务费分类分档定额标准" xfId="358"/>
    <cellStyle name="_ET_STYLE_NoName_00__Book1_3" xfId="359"/>
    <cellStyle name="40% - 强调文字颜色 3 2" xfId="360"/>
    <cellStyle name="_分解表（调整）" xfId="361"/>
    <cellStyle name="_ET_STYLE_NoName_00__Book1_Book1" xfId="362"/>
    <cellStyle name="_ET_STYLE_NoName_00__Book1_公务费分类分档定额标准" xfId="363"/>
    <cellStyle name="20% - 强调文字颜色 6 2" xfId="364"/>
    <cellStyle name="_ET_STYLE_NoName_00__Book1_社保口项目支出明细表科室第二稿(汇报郭局长修改后）" xfId="365"/>
    <cellStyle name="_公司部1210" xfId="366"/>
    <cellStyle name="_ET_STYLE_NoName_00__Book1_项目支出明细表科室第二稿(汇报郭局长修改后）" xfId="367"/>
    <cellStyle name="强调文字颜色 3 2" xfId="368"/>
    <cellStyle name="_ET_STYLE_NoName_00__公务费分类分档定额标准" xfId="369"/>
    <cellStyle name="好_~5676413" xfId="370"/>
    <cellStyle name="好_高中教师人数（教育厅1.6日提供）" xfId="371"/>
    <cellStyle name="Percent [0%]" xfId="372"/>
    <cellStyle name="_ET_STYLE_NoName_00__社保口项目支出明细表科室第二稿(汇报郭局长修改后）" xfId="373"/>
    <cellStyle name="_ET_STYLE_NoName_00__项目支出明细表科室第二稿(汇报郭局长修改后）" xfId="374"/>
    <cellStyle name="Mon閠aire_!!!GO" xfId="375"/>
    <cellStyle name="_ET_STYLE_NoName_00__修改—3.25日市政府常务会定—2015年市级部门预算表(4.17)" xfId="376"/>
    <cellStyle name="20% - 强调文字颜色 4 2" xfId="377"/>
    <cellStyle name="_IPO 财务报表" xfId="378"/>
    <cellStyle name="revised" xfId="379"/>
    <cellStyle name="通貨 [0.00]_１１月価格表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Accent4_2013年部门预算车辆情况统计表" xfId="385"/>
    <cellStyle name="_long term loan - others 300504_KPMG original version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Currency1" xfId="390"/>
    <cellStyle name="常规 13" xfId="391"/>
    <cellStyle name="_long term loan - others 300504_Shenhua PBC package 050530" xfId="392"/>
    <cellStyle name="适中 3" xfId="393"/>
    <cellStyle name="{Thousand}" xfId="394"/>
    <cellStyle name="F4" xfId="395"/>
    <cellStyle name="_long term loan - others 300504_Shenhua PBC package 050530_附件1：审计评估联合申报明细表" xfId="396"/>
    <cellStyle name="_long term loan - others 300504_附件1：审计评估联合申报明细表" xfId="397"/>
    <cellStyle name="强调文字颜色 4 2" xfId="398"/>
    <cellStyle name="60% - Accent5" xfId="399"/>
    <cellStyle name="常规 2 5" xfId="400"/>
    <cellStyle name="差_云南农村义务教育统计表" xfId="401"/>
    <cellStyle name="_long term loan - others 300504_审计调查表.V3" xfId="402"/>
    <cellStyle name="_Part III.200406.Loan and Liabilities details.(Site Name)" xfId="403"/>
    <cellStyle name="差_县级基础数据" xfId="404"/>
    <cellStyle name="Currency [00]" xfId="405"/>
    <cellStyle name="Moneda [0]_96 Risk" xfId="406"/>
    <cellStyle name="烹拳 [0]_ +Foil &amp; -FOIL &amp; PAPER" xfId="407"/>
    <cellStyle name="_Part III.200406.Loan and Liabilities details.(Site Name)_(中企华)审计评估联合申报明细表.V1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40% - 强调文字颜色 2 3" xfId="412"/>
    <cellStyle name="_Part III.200406.Loan and Liabilities details.(Site Name)_Shenhua PBC package 050530_(中企华)审计评估联合申报明细表.V1" xfId="413"/>
    <cellStyle name="好 2" xfId="414"/>
    <cellStyle name="entry box" xfId="415"/>
    <cellStyle name="_Part III.200406.Loan and Liabilities details.(Site Name)_Shenhua PBC package 050530_附件1：审计评估联合申报明细表" xfId="416"/>
    <cellStyle name="20% - 强调文字颜色 2 3" xfId="417"/>
    <cellStyle name="_Part III.200406.Loan and Liabilities details.(Site Name)_附件1：审计评估联合申报明细表" xfId="418"/>
    <cellStyle name="_定稿表" xfId="419"/>
    <cellStyle name="千位分隔 2" xfId="420"/>
    <cellStyle name="_Part III.200406.Loan and Liabilities details.(Site Name)_审计调查表.V3" xfId="421"/>
    <cellStyle name="好_Book1_1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双沟集团长期投资" xfId="429"/>
    <cellStyle name="_ZMN原料厂底稿2005" xfId="430"/>
    <cellStyle name="_常林股份2006合并报表" xfId="431"/>
    <cellStyle name="_综合考评2007" xfId="432"/>
    <cellStyle name="_城北支行2008年KPI计划考核上报样表" xfId="433"/>
    <cellStyle name="_主要指标监测表0930" xfId="434"/>
    <cellStyle name="_川崎报表TB" xfId="435"/>
    <cellStyle name="_川崎正式报表" xfId="436"/>
    <cellStyle name="Input Cells 2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强调文字颜色 5 2" xfId="447"/>
    <cellStyle name="_费用" xfId="448"/>
    <cellStyle name="_附件1：审计评估联合申报明细表" xfId="449"/>
    <cellStyle name="60% - Accent2" xfId="450"/>
    <cellStyle name="强调 3" xfId="451"/>
    <cellStyle name="_附件一 分行责任中心预算管理相关报表07121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Accent4" xfId="457"/>
    <cellStyle name="標準_1.中国建行主要会表格式" xfId="458"/>
    <cellStyle name="_济铁财务处税金底稿-WB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实业公司ZMN底稿" xfId="467"/>
    <cellStyle name="pricing" xfId="468"/>
    <cellStyle name="_期间费用1" xfId="469"/>
    <cellStyle name="_取数" xfId="470"/>
    <cellStyle name="Accent5 - 60%" xfId="471"/>
    <cellStyle name="常规 12" xfId="472"/>
    <cellStyle name="_人力费用测算表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差_2007年检察院案件数" xfId="479"/>
    <cellStyle name="Accent3" xfId="480"/>
    <cellStyle name="_网络改造通信费用测算表（20090820）" xfId="481"/>
    <cellStyle name="样式 1" xfId="482"/>
    <cellStyle name="_网上公布名单" xfId="483"/>
    <cellStyle name="Prefilled" xfId="484"/>
    <cellStyle name="强调文字颜色 2 2" xfId="485"/>
    <cellStyle name="_文函专递0211-施工企业调查表（附件）" xfId="486"/>
    <cellStyle name="_修改后的资产负债表科目对照表1021（马雪泉）" xfId="487"/>
    <cellStyle name="price" xfId="488"/>
    <cellStyle name="_预收其他应付内部往来" xfId="489"/>
    <cellStyle name="む|靇Revenuenuesy L" xfId="490"/>
    <cellStyle name="强调 2" xfId="491"/>
    <cellStyle name="_中间业务挂价表（公司部+500）2" xfId="492"/>
    <cellStyle name="60% - Accent1" xfId="493"/>
    <cellStyle name="{Comma [0]}" xfId="494"/>
    <cellStyle name="差 3" xfId="495"/>
    <cellStyle name="{Comma}" xfId="496"/>
    <cellStyle name="{Date}" xfId="497"/>
    <cellStyle name="{Month}" xfId="498"/>
    <cellStyle name="60% - Accent4" xfId="499"/>
    <cellStyle name="per.style" xfId="500"/>
    <cellStyle name="PSInt" xfId="501"/>
    <cellStyle name="常规 2 4" xfId="502"/>
    <cellStyle name="{Thousand [0]}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20% - 强调文字颜色 1 2" xfId="512"/>
    <cellStyle name="t_HVAC Equipment (3)_Book1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20% - 强调文字颜色 6 3" xfId="523"/>
    <cellStyle name="差_业务工作量指标" xfId="524"/>
    <cellStyle name="好_县级基础数据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40% - 强调文字颜色 1 2" xfId="534"/>
    <cellStyle name="差_指标四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Accent5_2013年部门预算车辆情况统计表" xfId="561"/>
    <cellStyle name="常规 5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Comma  - Style6" xfId="619"/>
    <cellStyle name="汇总 3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好_表2" xfId="637"/>
    <cellStyle name="Enter Currency (0)" xfId="638"/>
    <cellStyle name="霓付 [0]_ +Foil &amp; -FOIL &amp; PAPER" xfId="639"/>
    <cellStyle name="comma-d" xfId="640"/>
    <cellStyle name="差_2009年一般性转移支付标准工资_~5676413" xfId="641"/>
    <cellStyle name="Copied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常规 10" xfId="664"/>
    <cellStyle name="Good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差_0605石屏县" xfId="674"/>
    <cellStyle name="Hyperlink_8-邢台折~3" xfId="675"/>
    <cellStyle name="Input [yellow]" xfId="676"/>
    <cellStyle name="Input Cells" xfId="677"/>
    <cellStyle name="强调文字颜色 3 3" xfId="678"/>
    <cellStyle name="常规 2 10" xfId="679"/>
    <cellStyle name="Normal_ SG&amp;A Bridge " xfId="680"/>
    <cellStyle name="Input_2013年部门预算车辆情况统计表" xfId="681"/>
    <cellStyle name="注释 3" xfId="682"/>
    <cellStyle name="InputArea" xfId="683"/>
    <cellStyle name="好_财政供养人员" xfId="684"/>
    <cellStyle name="KPMG Heading 1" xfId="685"/>
    <cellStyle name="好_1110洱源县" xfId="686"/>
    <cellStyle name="Output_2013年部门预算车辆情况统计表" xfId="687"/>
    <cellStyle name="好_奖励补助测算7.25 (version 1) (version 1)" xfId="688"/>
    <cellStyle name="KPMG Heading 4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常规 19 2" xfId="696"/>
    <cellStyle name="Linked Cells_2013年部门预算车辆情况统计表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强调 1" xfId="714"/>
    <cellStyle name="PrePop Currency (0)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Warning Text" xfId="749"/>
    <cellStyle name="好_Book1_1_Book1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常规 20 2" xfId="765"/>
    <cellStyle name="常规 15 2" xfId="766"/>
    <cellStyle name="百分比 2 6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千位分隔 3" xfId="782"/>
    <cellStyle name="标题 4 2" xfId="783"/>
    <cellStyle name="好_Book1_2" xfId="784"/>
    <cellStyle name="千位分隔 4" xfId="785"/>
    <cellStyle name="标题 4 3" xfId="786"/>
    <cellStyle name="好_Book1_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好_地方配套按人均增幅控制8.31（调整结案率后）xl" xfId="820"/>
    <cellStyle name="差_Book1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好_M01-2(州市补助收入)" xfId="870"/>
    <cellStyle name="常规 10 2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常规 2 8 2" xfId="909"/>
    <cellStyle name="好_Book1_Book1_2" xfId="910"/>
    <cellStyle name="输入 3" xfId="911"/>
    <cellStyle name="常规 2 9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㼿" xfId="954"/>
    <cellStyle name="好_奖励补助测算5.24冯铸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C34" sqref="C34"/>
    </sheetView>
  </sheetViews>
  <sheetFormatPr defaultColWidth="9" defaultRowHeight="12.75" customHeight="1"/>
  <cols>
    <col min="1" max="9" width="17.1388888888889" style="2" customWidth="1"/>
    <col min="10" max="10" width="9" style="2" customWidth="1"/>
  </cols>
  <sheetData>
    <row r="2" ht="14.25" customHeight="1" spans="1:10">
      <c r="A2" s="98"/>
      <c r="B2"/>
      <c r="C2"/>
      <c r="D2"/>
      <c r="E2"/>
      <c r="F2"/>
      <c r="G2"/>
      <c r="H2"/>
      <c r="I2"/>
      <c r="J2"/>
    </row>
    <row r="3" ht="18.75" customHeight="1" spans="1:10">
      <c r="A3" s="99" t="s">
        <v>0</v>
      </c>
      <c r="B3" s="99"/>
      <c r="C3" s="99"/>
      <c r="D3" s="99"/>
      <c r="E3" s="99"/>
      <c r="F3" s="99"/>
      <c r="G3" s="99"/>
      <c r="H3" s="99"/>
      <c r="I3" s="99"/>
      <c r="J3"/>
    </row>
    <row r="4" ht="24" customHeight="1" spans="1:10">
      <c r="A4" s="99" t="s">
        <v>1</v>
      </c>
      <c r="B4" s="99"/>
      <c r="C4" s="99"/>
      <c r="D4" s="99"/>
      <c r="E4" s="99"/>
      <c r="F4" s="99"/>
      <c r="G4" s="99"/>
      <c r="H4" s="99"/>
      <c r="I4" s="99"/>
      <c r="J4"/>
    </row>
    <row r="5" ht="14.25" customHeight="1" spans="1:10">
      <c r="A5" s="99"/>
      <c r="B5" s="99"/>
      <c r="C5" s="99"/>
      <c r="D5" s="99"/>
      <c r="E5" s="99"/>
      <c r="F5" s="99"/>
      <c r="G5" s="99"/>
      <c r="H5" s="99"/>
      <c r="I5" s="99"/>
      <c r="J5"/>
    </row>
    <row r="6" ht="14.25" customHeight="1" spans="1:10">
      <c r="A6" s="99"/>
      <c r="B6" s="99"/>
      <c r="C6" s="99"/>
      <c r="D6" s="99"/>
      <c r="E6" s="99"/>
      <c r="F6" s="99"/>
      <c r="G6" s="99"/>
      <c r="H6" s="99"/>
      <c r="I6" s="99"/>
      <c r="J6"/>
    </row>
    <row r="7" ht="14.25" customHeight="1" spans="1:10">
      <c r="A7" s="99"/>
      <c r="B7" s="99"/>
      <c r="C7" s="99"/>
      <c r="D7" s="99"/>
      <c r="E7" s="99"/>
      <c r="F7" s="99"/>
      <c r="G7" s="99"/>
      <c r="H7" s="99"/>
      <c r="I7" s="99"/>
      <c r="J7"/>
    </row>
    <row r="8" ht="14.25" customHeight="1" spans="1:10">
      <c r="A8" s="99"/>
      <c r="B8" s="99"/>
      <c r="C8" s="99"/>
      <c r="D8" s="99"/>
      <c r="E8" s="99"/>
      <c r="F8" s="99"/>
      <c r="G8" s="99"/>
      <c r="H8" s="99"/>
      <c r="I8" s="99"/>
      <c r="J8"/>
    </row>
    <row r="9" ht="33" customHeight="1" spans="1:10">
      <c r="A9" s="100" t="s">
        <v>2</v>
      </c>
      <c r="B9" s="100"/>
      <c r="C9" s="100"/>
      <c r="D9" s="100"/>
      <c r="E9" s="100"/>
      <c r="F9" s="100"/>
      <c r="G9" s="100"/>
      <c r="H9" s="100"/>
      <c r="I9" s="100"/>
      <c r="J9"/>
    </row>
    <row r="10" ht="14.25" customHeight="1" spans="1:10">
      <c r="A10" s="99"/>
      <c r="B10" s="99"/>
      <c r="C10" s="99"/>
      <c r="D10" s="99"/>
      <c r="E10" s="99"/>
      <c r="F10" s="99"/>
      <c r="G10" s="99"/>
      <c r="H10" s="99"/>
      <c r="I10" s="99"/>
      <c r="J10"/>
    </row>
    <row r="11" ht="14.25" customHeight="1" spans="1:10">
      <c r="A11" s="99"/>
      <c r="B11" s="99"/>
      <c r="C11" s="99"/>
      <c r="D11" s="99"/>
      <c r="E11" s="99"/>
      <c r="F11" s="99"/>
      <c r="G11" s="99"/>
      <c r="H11" s="99"/>
      <c r="I11" s="99"/>
      <c r="J11"/>
    </row>
    <row r="12" ht="14.25" customHeight="1" spans="1:10">
      <c r="A12" s="99"/>
      <c r="B12" s="99"/>
      <c r="C12" s="99"/>
      <c r="D12" s="99"/>
      <c r="E12" s="99"/>
      <c r="F12" s="99"/>
      <c r="G12" s="99"/>
      <c r="H12" s="99"/>
      <c r="I12" s="99"/>
      <c r="J12"/>
    </row>
    <row r="13" ht="14.25" customHeight="1" spans="1:10">
      <c r="A13" s="99"/>
      <c r="B13" s="99"/>
      <c r="C13" s="99"/>
      <c r="D13" s="99"/>
      <c r="E13" s="99"/>
      <c r="F13" s="99"/>
      <c r="G13" s="99"/>
      <c r="H13" s="99"/>
      <c r="I13" s="99"/>
      <c r="J13"/>
    </row>
    <row r="14" ht="14.25" customHeight="1" spans="1:10">
      <c r="A14" s="99"/>
      <c r="B14" s="99"/>
      <c r="C14" s="99"/>
      <c r="D14" s="99"/>
      <c r="E14" s="99"/>
      <c r="F14" s="99"/>
      <c r="G14" s="99"/>
      <c r="H14" s="99"/>
      <c r="I14" s="99"/>
      <c r="J14"/>
    </row>
    <row r="15" ht="14.25" customHeight="1" spans="1:10">
      <c r="A15" s="99"/>
      <c r="B15" s="99"/>
      <c r="C15" s="99"/>
      <c r="D15" s="99"/>
      <c r="E15" s="99"/>
      <c r="F15" s="99"/>
      <c r="G15" s="99"/>
      <c r="H15" s="99"/>
      <c r="I15" s="99"/>
      <c r="J15"/>
    </row>
    <row r="16" ht="14.25" customHeight="1" spans="1:10">
      <c r="A16" s="99"/>
      <c r="B16" s="99"/>
      <c r="C16" s="99"/>
      <c r="D16" s="99"/>
      <c r="E16" s="99"/>
      <c r="F16" s="99"/>
      <c r="G16" s="99"/>
      <c r="H16" s="99"/>
      <c r="I16" s="99"/>
      <c r="J16"/>
    </row>
    <row r="17" ht="14.25" customHeight="1" spans="1:10">
      <c r="A17" s="99"/>
      <c r="B17" s="99"/>
      <c r="C17" s="99"/>
      <c r="D17" s="99"/>
      <c r="E17" s="99"/>
      <c r="F17" s="99"/>
      <c r="G17" s="99"/>
      <c r="H17" s="99"/>
      <c r="I17" s="99"/>
      <c r="J17"/>
    </row>
    <row r="18" ht="14.25" customHeight="1" spans="1:10">
      <c r="A18" s="99"/>
      <c r="B18" s="99"/>
      <c r="C18" s="99"/>
      <c r="D18" s="99"/>
      <c r="E18" s="99"/>
      <c r="F18" s="99"/>
      <c r="G18" s="99"/>
      <c r="H18" s="99"/>
      <c r="I18" s="99"/>
      <c r="J18"/>
    </row>
    <row r="19" ht="14.25" customHeight="1" spans="1:10">
      <c r="A19" s="101" t="s">
        <v>3</v>
      </c>
      <c r="B19" s="99"/>
      <c r="C19" s="99"/>
      <c r="D19" s="99"/>
      <c r="E19" s="99"/>
      <c r="F19" s="99"/>
      <c r="G19" s="99"/>
      <c r="H19" s="99"/>
      <c r="I19" s="99"/>
      <c r="J19"/>
    </row>
    <row r="20" ht="14.25" customHeight="1" spans="1:10">
      <c r="A20" s="99"/>
      <c r="B20" s="99"/>
      <c r="C20" s="99"/>
      <c r="D20" s="99"/>
      <c r="E20" s="99"/>
      <c r="F20" s="99"/>
      <c r="G20" s="99"/>
      <c r="H20" s="99"/>
      <c r="I20" s="99"/>
      <c r="J20"/>
    </row>
    <row r="21" ht="14.25" customHeight="1" spans="1:10">
      <c r="A21" s="99"/>
      <c r="B21" s="99"/>
      <c r="C21" s="99"/>
      <c r="D21" s="99"/>
      <c r="E21" s="99"/>
      <c r="F21" s="99"/>
      <c r="G21" s="99"/>
      <c r="H21"/>
      <c r="I21" s="99"/>
      <c r="J21"/>
    </row>
    <row r="22" ht="14.25" customHeight="1" spans="1:10">
      <c r="A22" s="99"/>
      <c r="B22" s="99" t="s">
        <v>4</v>
      </c>
      <c r="C22"/>
      <c r="D22"/>
      <c r="E22" s="99" t="s">
        <v>5</v>
      </c>
      <c r="F22"/>
      <c r="G22" s="99" t="s">
        <v>6</v>
      </c>
      <c r="H22"/>
      <c r="I22" s="99"/>
      <c r="J22"/>
    </row>
    <row r="23" ht="15.75" customHeight="1" spans="1:10">
      <c r="A23"/>
      <c r="B23" s="10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3" sqref="A3"/>
    </sheetView>
  </sheetViews>
  <sheetFormatPr defaultColWidth="9" defaultRowHeight="12.75" customHeight="1" outlineLevelRow="7" outlineLevelCol="6"/>
  <cols>
    <col min="1" max="1" width="14.287037037037" style="2" customWidth="1"/>
    <col min="2" max="2" width="36.8611111111111" style="2" customWidth="1"/>
    <col min="3" max="3" width="20.287037037037" style="2" customWidth="1"/>
    <col min="4" max="4" width="18.8611111111111" style="2" customWidth="1"/>
    <col min="5" max="5" width="17.287037037037" style="2" customWidth="1"/>
    <col min="6" max="6" width="17.5740740740741" style="2" customWidth="1"/>
    <col min="7" max="7" width="17.1388888888889" style="2" customWidth="1"/>
    <col min="8" max="8" width="9.13888888888889" style="2"/>
  </cols>
  <sheetData>
    <row r="1" ht="24.75" customHeight="1" spans="1:2">
      <c r="A1" s="26"/>
      <c r="B1" s="26"/>
    </row>
    <row r="2" ht="24.75" customHeight="1" spans="1:7">
      <c r="A2" s="4" t="s">
        <v>184</v>
      </c>
      <c r="B2" s="4"/>
      <c r="C2" s="4"/>
      <c r="D2" s="4"/>
      <c r="E2" s="4"/>
      <c r="F2" s="4"/>
      <c r="G2" s="4"/>
    </row>
    <row r="3" ht="24.75" customHeight="1" spans="1:7">
      <c r="A3" s="2" t="s">
        <v>1</v>
      </c>
      <c r="G3" s="5" t="s">
        <v>28</v>
      </c>
    </row>
    <row r="4" ht="24.75" customHeight="1" spans="1:7">
      <c r="A4" s="27" t="s">
        <v>125</v>
      </c>
      <c r="B4" s="27" t="s">
        <v>126</v>
      </c>
      <c r="C4" s="28" t="s">
        <v>185</v>
      </c>
      <c r="D4" s="28"/>
      <c r="E4" s="28"/>
      <c r="F4" s="28"/>
      <c r="G4" s="28"/>
    </row>
    <row r="5" ht="24.75" customHeight="1" spans="1:7">
      <c r="A5" s="27"/>
      <c r="B5" s="27"/>
      <c r="C5" s="28" t="s">
        <v>99</v>
      </c>
      <c r="D5" s="28" t="s">
        <v>186</v>
      </c>
      <c r="E5" s="28" t="s">
        <v>187</v>
      </c>
      <c r="F5" s="28" t="s">
        <v>188</v>
      </c>
      <c r="G5" s="29"/>
    </row>
    <row r="6" ht="24.75" customHeight="1" spans="1:7">
      <c r="A6" s="27"/>
      <c r="B6" s="27"/>
      <c r="C6" s="28"/>
      <c r="D6" s="28"/>
      <c r="E6" s="28"/>
      <c r="F6" s="28" t="s">
        <v>189</v>
      </c>
      <c r="G6" s="28" t="s">
        <v>190</v>
      </c>
    </row>
    <row r="7" ht="24.75" customHeight="1" spans="1:7">
      <c r="A7" s="103" t="s">
        <v>130</v>
      </c>
      <c r="B7" s="27" t="s">
        <v>131</v>
      </c>
      <c r="C7" s="28">
        <f>SUM(D7:G7)</f>
        <v>62600</v>
      </c>
      <c r="D7" s="28"/>
      <c r="E7" s="28">
        <v>12600</v>
      </c>
      <c r="F7" s="28"/>
      <c r="G7" s="28">
        <v>50000</v>
      </c>
    </row>
    <row r="8" ht="24.75" customHeight="1" spans="1:7">
      <c r="A8" s="30"/>
      <c r="B8" s="30"/>
      <c r="C8" s="25"/>
      <c r="D8" s="25"/>
      <c r="E8" s="25"/>
      <c r="F8" s="25"/>
      <c r="G8" s="25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A3" sqref="A3"/>
    </sheetView>
  </sheetViews>
  <sheetFormatPr defaultColWidth="9" defaultRowHeight="12.75" customHeight="1" outlineLevelCol="5"/>
  <cols>
    <col min="1" max="1" width="6.57407407407407" style="2" customWidth="1"/>
    <col min="2" max="2" width="13.712962962963" style="2" customWidth="1"/>
    <col min="3" max="3" width="33.8611111111111" style="2" customWidth="1"/>
    <col min="4" max="4" width="31.8611111111111" style="2" customWidth="1"/>
    <col min="5" max="6" width="6.86111111111111" style="2" customWidth="1"/>
  </cols>
  <sheetData>
    <row r="1" ht="18" customHeight="1" spans="1:3">
      <c r="A1" s="11"/>
      <c r="B1" s="11"/>
      <c r="C1" s="12"/>
    </row>
    <row r="2" ht="24.75" customHeight="1" spans="1:4">
      <c r="A2" s="4" t="s">
        <v>191</v>
      </c>
      <c r="B2" s="4"/>
      <c r="C2" s="4"/>
      <c r="D2" s="4"/>
    </row>
    <row r="3" ht="24.75" customHeight="1" spans="1:4">
      <c r="A3" s="2" t="s">
        <v>1</v>
      </c>
      <c r="D3" s="5" t="s">
        <v>28</v>
      </c>
    </row>
    <row r="4" ht="24.75" customHeight="1" spans="1:4">
      <c r="A4" s="13" t="s">
        <v>192</v>
      </c>
      <c r="B4" s="14" t="s">
        <v>193</v>
      </c>
      <c r="C4" s="13" t="s">
        <v>194</v>
      </c>
      <c r="D4" s="13" t="s">
        <v>95</v>
      </c>
    </row>
    <row r="5" ht="24.75" customHeight="1" spans="1:4">
      <c r="A5" s="13" t="s">
        <v>97</v>
      </c>
      <c r="B5" s="13" t="s">
        <v>97</v>
      </c>
      <c r="C5" s="13" t="s">
        <v>97</v>
      </c>
      <c r="D5" s="13">
        <v>3</v>
      </c>
    </row>
    <row r="6" s="1" customFormat="1" ht="25.5" customHeight="1" spans="1:6">
      <c r="A6" s="15">
        <f>ROW()-6</f>
        <v>0</v>
      </c>
      <c r="B6" s="16"/>
      <c r="C6" s="17" t="s">
        <v>99</v>
      </c>
      <c r="D6" s="18">
        <f>SUM(D7)</f>
        <v>1531059</v>
      </c>
      <c r="E6" s="10"/>
      <c r="F6" s="10"/>
    </row>
    <row r="7" ht="25.5" customHeight="1" spans="1:4">
      <c r="A7" s="19">
        <v>1</v>
      </c>
      <c r="B7" s="20" t="s">
        <v>149</v>
      </c>
      <c r="C7" s="21" t="s">
        <v>150</v>
      </c>
      <c r="D7" s="18">
        <f>SUM(D8:D22)</f>
        <v>1531059</v>
      </c>
    </row>
    <row r="8" ht="25.5" customHeight="1" spans="1:4">
      <c r="A8" s="19">
        <v>2</v>
      </c>
      <c r="B8" s="22" t="s">
        <v>151</v>
      </c>
      <c r="C8" s="23" t="s">
        <v>152</v>
      </c>
      <c r="D8" s="24">
        <v>293000</v>
      </c>
    </row>
    <row r="9" ht="25.5" customHeight="1" spans="1:4">
      <c r="A9" s="19">
        <v>3</v>
      </c>
      <c r="B9" s="22" t="s">
        <v>153</v>
      </c>
      <c r="C9" s="23" t="s">
        <v>154</v>
      </c>
      <c r="D9" s="24">
        <v>220400</v>
      </c>
    </row>
    <row r="10" ht="25.5" customHeight="1" spans="1:4">
      <c r="A10" s="19">
        <v>4</v>
      </c>
      <c r="B10" s="22" t="s">
        <v>155</v>
      </c>
      <c r="C10" s="23" t="s">
        <v>156</v>
      </c>
      <c r="D10" s="24">
        <v>58800</v>
      </c>
    </row>
    <row r="11" ht="25.5" customHeight="1" spans="1:4">
      <c r="A11" s="19">
        <v>5</v>
      </c>
      <c r="B11" s="22" t="s">
        <v>157</v>
      </c>
      <c r="C11" s="23" t="s">
        <v>158</v>
      </c>
      <c r="D11" s="25">
        <v>20000</v>
      </c>
    </row>
    <row r="12" ht="25.5" customHeight="1" spans="1:4">
      <c r="A12" s="19">
        <v>6</v>
      </c>
      <c r="B12" s="22" t="s">
        <v>159</v>
      </c>
      <c r="C12" s="23" t="s">
        <v>160</v>
      </c>
      <c r="D12" s="25">
        <v>190000</v>
      </c>
    </row>
    <row r="13" ht="25.5" customHeight="1" spans="1:4">
      <c r="A13" s="19">
        <v>7</v>
      </c>
      <c r="B13" s="22" t="s">
        <v>161</v>
      </c>
      <c r="C13" s="23" t="s">
        <v>162</v>
      </c>
      <c r="D13" s="24">
        <v>30000</v>
      </c>
    </row>
    <row r="14" ht="25.5" customHeight="1" spans="1:4">
      <c r="A14" s="19">
        <v>8</v>
      </c>
      <c r="B14" s="22" t="s">
        <v>163</v>
      </c>
      <c r="C14" s="23" t="s">
        <v>164</v>
      </c>
      <c r="D14" s="24">
        <v>149600</v>
      </c>
    </row>
    <row r="15" ht="25.5" customHeight="1" spans="1:4">
      <c r="A15" s="19">
        <v>9</v>
      </c>
      <c r="B15" s="22" t="s">
        <v>165</v>
      </c>
      <c r="C15" s="23" t="s">
        <v>166</v>
      </c>
      <c r="D15" s="24">
        <v>96000</v>
      </c>
    </row>
    <row r="16" ht="25.5" customHeight="1" spans="1:4">
      <c r="A16" s="19">
        <v>10</v>
      </c>
      <c r="B16" s="22" t="s">
        <v>167</v>
      </c>
      <c r="C16" s="23" t="s">
        <v>168</v>
      </c>
      <c r="D16" s="24">
        <v>12600</v>
      </c>
    </row>
    <row r="17" ht="25.5" customHeight="1" spans="1:4">
      <c r="A17" s="19">
        <v>11</v>
      </c>
      <c r="B17" s="22" t="s">
        <v>169</v>
      </c>
      <c r="C17" s="23" t="s">
        <v>170</v>
      </c>
      <c r="D17" s="24">
        <v>30000</v>
      </c>
    </row>
    <row r="18" ht="25.5" customHeight="1" spans="1:4">
      <c r="A18" s="19">
        <v>12</v>
      </c>
      <c r="B18" s="22" t="s">
        <v>171</v>
      </c>
      <c r="C18" s="23" t="s">
        <v>172</v>
      </c>
      <c r="D18" s="24">
        <v>60000</v>
      </c>
    </row>
    <row r="19" ht="25.5" customHeight="1" spans="1:4">
      <c r="A19" s="19">
        <v>13</v>
      </c>
      <c r="B19" s="22" t="s">
        <v>173</v>
      </c>
      <c r="C19" s="23" t="s">
        <v>174</v>
      </c>
      <c r="D19" s="24">
        <v>55529</v>
      </c>
    </row>
    <row r="20" ht="25.5" customHeight="1" spans="1:4">
      <c r="A20" s="19">
        <v>14</v>
      </c>
      <c r="B20" s="22" t="s">
        <v>175</v>
      </c>
      <c r="C20" s="23" t="s">
        <v>176</v>
      </c>
      <c r="D20" s="24">
        <v>58930</v>
      </c>
    </row>
    <row r="21" ht="25.5" customHeight="1" spans="1:4">
      <c r="A21" s="19">
        <v>15</v>
      </c>
      <c r="B21" s="22" t="s">
        <v>177</v>
      </c>
      <c r="C21" s="23" t="s">
        <v>178</v>
      </c>
      <c r="D21" s="25">
        <v>50000</v>
      </c>
    </row>
    <row r="22" ht="25.5" customHeight="1" spans="1:4">
      <c r="A22" s="19">
        <v>16</v>
      </c>
      <c r="B22" s="22" t="s">
        <v>179</v>
      </c>
      <c r="C22" s="23" t="s">
        <v>180</v>
      </c>
      <c r="D22" s="25">
        <v>206200</v>
      </c>
    </row>
    <row r="27" customHeight="1" spans="1:6">
      <c r="A27"/>
      <c r="B27"/>
      <c r="C27"/>
      <c r="D27"/>
      <c r="E27"/>
      <c r="F27"/>
    </row>
    <row r="28" customHeight="1" spans="1:6">
      <c r="A28"/>
      <c r="B28"/>
      <c r="C28"/>
      <c r="D28"/>
      <c r="E28"/>
      <c r="F28"/>
    </row>
    <row r="29" customHeight="1" spans="1:6">
      <c r="A29"/>
      <c r="B29"/>
      <c r="C29"/>
      <c r="D29"/>
      <c r="E29"/>
      <c r="F29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tabSelected="1" workbookViewId="0">
      <selection activeCell="A3" sqref="A3"/>
    </sheetView>
  </sheetViews>
  <sheetFormatPr defaultColWidth="9" defaultRowHeight="12.75" customHeight="1"/>
  <cols>
    <col min="1" max="1" width="19.4259259259259" style="2" customWidth="1"/>
    <col min="2" max="2" width="47.287037037037" style="2" customWidth="1"/>
    <col min="3" max="3" width="33.5740740740741" style="2" customWidth="1"/>
    <col min="4" max="4" width="2.86111111111111" style="2" customWidth="1"/>
    <col min="5" max="16" width="9.13888888888889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195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t="s">
        <v>1</v>
      </c>
      <c r="B3"/>
      <c r="C3" s="5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6" t="s">
        <v>196</v>
      </c>
      <c r="B4" s="6"/>
      <c r="C4" s="7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6" t="s">
        <v>197</v>
      </c>
      <c r="B5" s="6" t="s">
        <v>198</v>
      </c>
      <c r="C5" s="7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6" t="s">
        <v>99</v>
      </c>
      <c r="B6" s="6"/>
      <c r="C6" s="7"/>
    </row>
    <row r="7" s="1" customFormat="1" ht="26.25" customHeight="1" spans="1:4">
      <c r="A7" s="8"/>
      <c r="B7" s="8"/>
      <c r="C7" s="9">
        <v>0</v>
      </c>
      <c r="D7" s="10"/>
    </row>
    <row r="8" ht="26.25" customHeight="1" spans="1:16">
      <c r="A8" s="8"/>
      <c r="B8" s="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8"/>
      <c r="B9" s="8"/>
      <c r="C9" s="9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8"/>
      <c r="B10" s="8"/>
      <c r="C10" s="9"/>
    </row>
    <row r="11" ht="26.25" customHeight="1" spans="1:3">
      <c r="A11" s="8"/>
      <c r="B11" s="8"/>
      <c r="C11" s="9"/>
    </row>
    <row r="12" ht="26.25" customHeight="1" spans="1:3">
      <c r="A12" s="8"/>
      <c r="B12" s="8"/>
      <c r="C12" s="9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1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3888888888889" style="2"/>
    <col min="2" max="2" width="65.287037037037" style="2" customWidth="1"/>
    <col min="3" max="3" width="45.712962962963" style="2" customWidth="1"/>
    <col min="4" max="4" width="9.13888888888889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88"/>
      <c r="C3"/>
      <c r="D3"/>
    </row>
    <row r="4" ht="24.75" customHeight="1" spans="1:4">
      <c r="A4"/>
      <c r="B4" s="89" t="s">
        <v>9</v>
      </c>
      <c r="C4" s="90" t="s">
        <v>10</v>
      </c>
      <c r="D4"/>
    </row>
    <row r="5" ht="24.75" customHeight="1" spans="1:4">
      <c r="A5"/>
      <c r="B5" s="91" t="s">
        <v>11</v>
      </c>
      <c r="C5" s="92"/>
      <c r="D5"/>
    </row>
    <row r="6" ht="24.75" customHeight="1" spans="1:4">
      <c r="A6"/>
      <c r="B6" s="91" t="s">
        <v>12</v>
      </c>
      <c r="C6" s="92" t="s">
        <v>13</v>
      </c>
      <c r="D6"/>
    </row>
    <row r="7" ht="24.75" customHeight="1" spans="1:4">
      <c r="A7"/>
      <c r="B7" s="91" t="s">
        <v>14</v>
      </c>
      <c r="C7" s="92" t="s">
        <v>15</v>
      </c>
      <c r="D7"/>
    </row>
    <row r="8" ht="24.75" customHeight="1" spans="1:4">
      <c r="A8"/>
      <c r="B8" s="91" t="s">
        <v>16</v>
      </c>
      <c r="C8" s="92"/>
      <c r="D8"/>
    </row>
    <row r="9" ht="24.75" customHeight="1" spans="1:4">
      <c r="A9"/>
      <c r="B9" s="91" t="s">
        <v>17</v>
      </c>
      <c r="C9" s="92" t="s">
        <v>18</v>
      </c>
      <c r="D9"/>
    </row>
    <row r="10" ht="24.75" customHeight="1" spans="1:4">
      <c r="A10"/>
      <c r="B10" s="91" t="s">
        <v>19</v>
      </c>
      <c r="C10" s="92" t="s">
        <v>20</v>
      </c>
      <c r="D10"/>
    </row>
    <row r="11" ht="24.75" customHeight="1" spans="1:4">
      <c r="A11"/>
      <c r="B11" s="93" t="s">
        <v>21</v>
      </c>
      <c r="C11" s="92" t="s">
        <v>22</v>
      </c>
      <c r="D11"/>
    </row>
    <row r="12" ht="24.75" customHeight="1" spans="1:4">
      <c r="A12"/>
      <c r="B12" s="94" t="s">
        <v>23</v>
      </c>
      <c r="C12" s="95" t="s">
        <v>24</v>
      </c>
      <c r="D12"/>
    </row>
    <row r="13" ht="24.75" customHeight="1" spans="1:4">
      <c r="A13"/>
      <c r="B13" s="94" t="s">
        <v>25</v>
      </c>
      <c r="C13" s="96"/>
      <c r="D13"/>
    </row>
    <row r="14" ht="24.75" customHeight="1" spans="1:4">
      <c r="A14"/>
      <c r="B14" s="97" t="s">
        <v>26</v>
      </c>
      <c r="C14" s="96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A3" sqref="A3"/>
    </sheetView>
  </sheetViews>
  <sheetFormatPr defaultColWidth="9" defaultRowHeight="12.75" customHeight="1" outlineLevelCol="4"/>
  <cols>
    <col min="1" max="1" width="34.8611111111111" style="71" customWidth="1"/>
    <col min="2" max="2" width="27.287037037037" style="71" customWidth="1"/>
    <col min="3" max="3" width="34.5740740740741" style="71" customWidth="1"/>
    <col min="4" max="4" width="27.4259259259259" style="71" customWidth="1"/>
    <col min="5" max="5" width="31.287037037037" style="71" customWidth="1"/>
    <col min="6" max="16384" width="9.13888888888889" style="72"/>
  </cols>
  <sheetData>
    <row r="1" ht="24.75" customHeight="1" spans="1:1">
      <c r="A1" s="73"/>
    </row>
    <row r="2" ht="24.75" customHeight="1" spans="1:4">
      <c r="A2" s="74" t="s">
        <v>27</v>
      </c>
      <c r="B2" s="74"/>
      <c r="C2" s="74"/>
      <c r="D2" s="74"/>
    </row>
    <row r="3" ht="24.75" customHeight="1" spans="1:4">
      <c r="A3" s="75" t="s">
        <v>1</v>
      </c>
      <c r="B3" s="76"/>
      <c r="C3" s="76"/>
      <c r="D3" s="77" t="s">
        <v>28</v>
      </c>
    </row>
    <row r="4" ht="24.75" customHeight="1" spans="1:4">
      <c r="A4" s="78" t="s">
        <v>29</v>
      </c>
      <c r="B4" s="78"/>
      <c r="C4" s="78" t="s">
        <v>30</v>
      </c>
      <c r="D4" s="78"/>
    </row>
    <row r="5" ht="24.75" customHeight="1" spans="1:4">
      <c r="A5" s="78" t="s">
        <v>31</v>
      </c>
      <c r="B5" s="78" t="s">
        <v>32</v>
      </c>
      <c r="C5" s="78" t="s">
        <v>31</v>
      </c>
      <c r="D5" s="78" t="s">
        <v>32</v>
      </c>
    </row>
    <row r="6" s="70" customFormat="1" ht="22" customHeight="1" spans="1:5">
      <c r="A6" s="64" t="s">
        <v>33</v>
      </c>
      <c r="B6" s="79">
        <f>B7+B8</f>
        <v>4734699</v>
      </c>
      <c r="C6" s="54" t="s">
        <v>34</v>
      </c>
      <c r="D6" s="65">
        <v>4633215</v>
      </c>
      <c r="E6" s="80"/>
    </row>
    <row r="7" s="70" customFormat="1" ht="22" customHeight="1" spans="1:5">
      <c r="A7" s="64" t="s">
        <v>35</v>
      </c>
      <c r="B7" s="65">
        <v>4734699</v>
      </c>
      <c r="C7" s="54" t="s">
        <v>36</v>
      </c>
      <c r="D7" s="65"/>
      <c r="E7" s="80"/>
    </row>
    <row r="8" s="70" customFormat="1" ht="22" customHeight="1" spans="1:5">
      <c r="A8" s="64" t="s">
        <v>37</v>
      </c>
      <c r="B8" s="65"/>
      <c r="C8" s="54" t="s">
        <v>38</v>
      </c>
      <c r="D8" s="65"/>
      <c r="E8" s="80"/>
    </row>
    <row r="9" s="70" customFormat="1" ht="22" customHeight="1" spans="1:5">
      <c r="A9" s="64" t="s">
        <v>39</v>
      </c>
      <c r="B9" s="65">
        <f>B10+B11</f>
        <v>0</v>
      </c>
      <c r="C9" s="54" t="s">
        <v>40</v>
      </c>
      <c r="D9" s="65"/>
      <c r="E9" s="80"/>
    </row>
    <row r="10" s="70" customFormat="1" ht="22" customHeight="1" spans="1:5">
      <c r="A10" s="64" t="s">
        <v>41</v>
      </c>
      <c r="B10" s="65"/>
      <c r="C10" s="54" t="s">
        <v>42</v>
      </c>
      <c r="D10" s="65"/>
      <c r="E10" s="80"/>
    </row>
    <row r="11" s="70" customFormat="1" ht="22" customHeight="1" spans="1:5">
      <c r="A11" s="64" t="s">
        <v>43</v>
      </c>
      <c r="B11" s="65"/>
      <c r="C11" s="54" t="s">
        <v>44</v>
      </c>
      <c r="D11" s="65"/>
      <c r="E11" s="80"/>
    </row>
    <row r="12" s="70" customFormat="1" ht="22" customHeight="1" spans="1:5">
      <c r="A12" s="64" t="s">
        <v>45</v>
      </c>
      <c r="B12" s="65">
        <f>B13+B14+B15</f>
        <v>0</v>
      </c>
      <c r="C12" s="54" t="s">
        <v>46</v>
      </c>
      <c r="D12" s="65"/>
      <c r="E12" s="80"/>
    </row>
    <row r="13" s="70" customFormat="1" ht="22" customHeight="1" spans="1:5">
      <c r="A13" s="64" t="s">
        <v>47</v>
      </c>
      <c r="B13" s="65">
        <v>0</v>
      </c>
      <c r="C13" s="54" t="s">
        <v>48</v>
      </c>
      <c r="D13" s="65">
        <v>101484</v>
      </c>
      <c r="E13" s="80"/>
    </row>
    <row r="14" s="70" customFormat="1" ht="22" customHeight="1" spans="1:5">
      <c r="A14" s="64" t="s">
        <v>49</v>
      </c>
      <c r="B14" s="65">
        <v>0</v>
      </c>
      <c r="C14" s="54" t="s">
        <v>50</v>
      </c>
      <c r="D14" s="65"/>
      <c r="E14" s="80"/>
    </row>
    <row r="15" s="70" customFormat="1" ht="22" customHeight="1" spans="1:5">
      <c r="A15" s="64" t="s">
        <v>51</v>
      </c>
      <c r="B15" s="79">
        <v>0</v>
      </c>
      <c r="C15" s="54" t="s">
        <v>52</v>
      </c>
      <c r="D15" s="65"/>
      <c r="E15" s="80"/>
    </row>
    <row r="16" s="70" customFormat="1" ht="22" customHeight="1" spans="1:5">
      <c r="A16" s="64" t="s">
        <v>53</v>
      </c>
      <c r="B16" s="79">
        <v>0</v>
      </c>
      <c r="C16" s="54" t="s">
        <v>54</v>
      </c>
      <c r="D16" s="65"/>
      <c r="E16" s="80"/>
    </row>
    <row r="17" s="70" customFormat="1" ht="22" customHeight="1" spans="1:5">
      <c r="A17" s="64" t="s">
        <v>55</v>
      </c>
      <c r="B17" s="79">
        <v>0</v>
      </c>
      <c r="C17" s="54" t="s">
        <v>56</v>
      </c>
      <c r="D17" s="65"/>
      <c r="E17" s="80"/>
    </row>
    <row r="18" s="70" customFormat="1" ht="22" customHeight="1" spans="1:5">
      <c r="A18" s="64" t="s">
        <v>57</v>
      </c>
      <c r="B18" s="79">
        <v>0</v>
      </c>
      <c r="C18" s="54" t="s">
        <v>58</v>
      </c>
      <c r="D18" s="65"/>
      <c r="E18" s="80"/>
    </row>
    <row r="19" s="70" customFormat="1" ht="22" customHeight="1" spans="1:5">
      <c r="A19" s="64" t="s">
        <v>59</v>
      </c>
      <c r="B19" s="79">
        <v>0</v>
      </c>
      <c r="C19" s="54" t="s">
        <v>60</v>
      </c>
      <c r="D19" s="65"/>
      <c r="E19" s="80"/>
    </row>
    <row r="20" s="70" customFormat="1" ht="22" customHeight="1" spans="1:5">
      <c r="A20" s="64"/>
      <c r="B20" s="79"/>
      <c r="C20" s="54" t="s">
        <v>61</v>
      </c>
      <c r="D20" s="65"/>
      <c r="E20" s="80"/>
    </row>
    <row r="21" s="70" customFormat="1" ht="22" customHeight="1" spans="1:5">
      <c r="A21" s="64"/>
      <c r="B21" s="79"/>
      <c r="C21" s="54" t="s">
        <v>62</v>
      </c>
      <c r="D21" s="65"/>
      <c r="E21" s="80"/>
    </row>
    <row r="22" s="70" customFormat="1" ht="22" customHeight="1" spans="1:5">
      <c r="A22" s="64"/>
      <c r="B22" s="79"/>
      <c r="C22" s="54" t="s">
        <v>63</v>
      </c>
      <c r="D22" s="65"/>
      <c r="E22" s="80"/>
    </row>
    <row r="23" s="70" customFormat="1" ht="22" customHeight="1" spans="1:5">
      <c r="A23" s="64"/>
      <c r="B23" s="79"/>
      <c r="C23" s="54" t="s">
        <v>64</v>
      </c>
      <c r="D23" s="65"/>
      <c r="E23" s="80"/>
    </row>
    <row r="24" s="70" customFormat="1" ht="22" customHeight="1" spans="1:5">
      <c r="A24" s="64"/>
      <c r="B24" s="79"/>
      <c r="C24" s="54" t="s">
        <v>65</v>
      </c>
      <c r="D24" s="65"/>
      <c r="E24" s="80"/>
    </row>
    <row r="25" s="70" customFormat="1" ht="22" customHeight="1" spans="1:5">
      <c r="A25" s="64"/>
      <c r="B25" s="79"/>
      <c r="C25" s="54" t="s">
        <v>66</v>
      </c>
      <c r="D25" s="65"/>
      <c r="E25" s="80"/>
    </row>
    <row r="26" s="70" customFormat="1" ht="22" customHeight="1" spans="1:5">
      <c r="A26" s="64"/>
      <c r="B26" s="79"/>
      <c r="C26" s="54" t="s">
        <v>67</v>
      </c>
      <c r="D26" s="65">
        <v>0</v>
      </c>
      <c r="E26" s="80"/>
    </row>
    <row r="27" s="70" customFormat="1" ht="22" customHeight="1" spans="1:5">
      <c r="A27" s="64"/>
      <c r="B27" s="79"/>
      <c r="C27" s="54" t="s">
        <v>68</v>
      </c>
      <c r="D27" s="65">
        <v>0</v>
      </c>
      <c r="E27" s="80"/>
    </row>
    <row r="28" s="70" customFormat="1" ht="22" customHeight="1" spans="1:5">
      <c r="A28" s="64"/>
      <c r="B28" s="79"/>
      <c r="C28" s="54" t="s">
        <v>69</v>
      </c>
      <c r="D28" s="65">
        <v>0</v>
      </c>
      <c r="E28" s="80"/>
    </row>
    <row r="29" s="70" customFormat="1" ht="22" customHeight="1" spans="1:5">
      <c r="A29" s="64"/>
      <c r="B29" s="79"/>
      <c r="C29" s="54" t="s">
        <v>70</v>
      </c>
      <c r="D29" s="65">
        <v>0</v>
      </c>
      <c r="E29" s="80"/>
    </row>
    <row r="30" s="70" customFormat="1" ht="22" customHeight="1" spans="1:5">
      <c r="A30" s="64"/>
      <c r="B30" s="79"/>
      <c r="C30" s="54" t="s">
        <v>71</v>
      </c>
      <c r="D30" s="65">
        <v>0</v>
      </c>
      <c r="E30" s="80"/>
    </row>
    <row r="31" s="70" customFormat="1" ht="22" customHeight="1" spans="1:5">
      <c r="A31" s="64"/>
      <c r="B31" s="79"/>
      <c r="C31" s="54" t="s">
        <v>72</v>
      </c>
      <c r="D31" s="65">
        <v>0</v>
      </c>
      <c r="E31" s="80"/>
    </row>
    <row r="32" s="70" customFormat="1" ht="22" customHeight="1" spans="1:5">
      <c r="A32" s="64"/>
      <c r="B32" s="79"/>
      <c r="C32" s="54" t="s">
        <v>73</v>
      </c>
      <c r="D32" s="65">
        <v>0</v>
      </c>
      <c r="E32" s="80"/>
    </row>
    <row r="33" s="70" customFormat="1" ht="22" customHeight="1" spans="1:5">
      <c r="A33" s="64"/>
      <c r="B33" s="79"/>
      <c r="C33" s="54" t="s">
        <v>74</v>
      </c>
      <c r="D33" s="65">
        <v>0</v>
      </c>
      <c r="E33" s="80"/>
    </row>
    <row r="34" s="70" customFormat="1" ht="22" customHeight="1" spans="1:5">
      <c r="A34" s="64"/>
      <c r="B34" s="79"/>
      <c r="C34" s="54" t="s">
        <v>75</v>
      </c>
      <c r="D34" s="65">
        <v>0</v>
      </c>
      <c r="E34" s="80"/>
    </row>
    <row r="35" ht="22" customHeight="1" spans="1:4">
      <c r="A35" s="67"/>
      <c r="B35" s="81"/>
      <c r="C35" s="82"/>
      <c r="D35" s="83"/>
    </row>
    <row r="36" s="70" customFormat="1" ht="22" customHeight="1" spans="1:5">
      <c r="A36" s="69" t="s">
        <v>76</v>
      </c>
      <c r="B36" s="84">
        <f>B6+B9+B12+B16+B17+B18+B19</f>
        <v>4734699</v>
      </c>
      <c r="C36" s="85" t="s">
        <v>77</v>
      </c>
      <c r="D36" s="84">
        <f>SUM(D6:D34)</f>
        <v>4734699</v>
      </c>
      <c r="E36" s="80"/>
    </row>
    <row r="37" s="70" customFormat="1" ht="22" customHeight="1" spans="1:5">
      <c r="A37" s="64" t="s">
        <v>78</v>
      </c>
      <c r="B37" s="86">
        <f>B38+B41+B44+B45</f>
        <v>0</v>
      </c>
      <c r="C37" s="54" t="s">
        <v>79</v>
      </c>
      <c r="D37" s="84">
        <v>0</v>
      </c>
      <c r="E37" s="80"/>
    </row>
    <row r="38" s="70" customFormat="1" ht="22" customHeight="1" spans="1:5">
      <c r="A38" s="64" t="s">
        <v>80</v>
      </c>
      <c r="B38" s="65">
        <f>B39+B40</f>
        <v>0</v>
      </c>
      <c r="C38" s="54"/>
      <c r="D38" s="65"/>
      <c r="E38" s="80"/>
    </row>
    <row r="39" s="70" customFormat="1" ht="22" customHeight="1" spans="1:5">
      <c r="A39" s="64" t="s">
        <v>81</v>
      </c>
      <c r="B39" s="65">
        <v>0</v>
      </c>
      <c r="C39" s="87"/>
      <c r="D39" s="65"/>
      <c r="E39" s="80"/>
    </row>
    <row r="40" s="70" customFormat="1" ht="22" customHeight="1" spans="1:5">
      <c r="A40" s="64" t="s">
        <v>82</v>
      </c>
      <c r="B40" s="65">
        <v>0</v>
      </c>
      <c r="C40" s="87"/>
      <c r="D40" s="65"/>
      <c r="E40" s="80"/>
    </row>
    <row r="41" s="70" customFormat="1" ht="22" customHeight="1" spans="1:5">
      <c r="A41" s="64" t="s">
        <v>83</v>
      </c>
      <c r="B41" s="65">
        <f>B43+B42</f>
        <v>0</v>
      </c>
      <c r="C41" s="87"/>
      <c r="D41" s="65"/>
      <c r="E41" s="80"/>
    </row>
    <row r="42" s="70" customFormat="1" ht="22" customHeight="1" spans="1:5">
      <c r="A42" s="64" t="s">
        <v>84</v>
      </c>
      <c r="B42" s="65">
        <v>0</v>
      </c>
      <c r="C42" s="87"/>
      <c r="D42" s="65"/>
      <c r="E42" s="80"/>
    </row>
    <row r="43" s="70" customFormat="1" ht="22" customHeight="1" spans="1:5">
      <c r="A43" s="64" t="s">
        <v>85</v>
      </c>
      <c r="B43" s="65">
        <v>0</v>
      </c>
      <c r="C43" s="87"/>
      <c r="D43" s="65"/>
      <c r="E43" s="80"/>
    </row>
    <row r="44" s="70" customFormat="1" ht="22" customHeight="1" spans="1:5">
      <c r="A44" s="64" t="s">
        <v>86</v>
      </c>
      <c r="B44" s="65">
        <v>0</v>
      </c>
      <c r="C44" s="87"/>
      <c r="D44" s="65"/>
      <c r="E44" s="80"/>
    </row>
    <row r="45" s="70" customFormat="1" ht="22" customHeight="1" spans="1:5">
      <c r="A45" s="64" t="s">
        <v>87</v>
      </c>
      <c r="B45" s="65">
        <v>0</v>
      </c>
      <c r="C45" s="87"/>
      <c r="D45" s="65"/>
      <c r="E45" s="80"/>
    </row>
    <row r="46" s="70" customFormat="1" ht="22" customHeight="1" spans="1:5">
      <c r="A46" s="69" t="s">
        <v>88</v>
      </c>
      <c r="B46" s="84">
        <f>B36+B37</f>
        <v>4734699</v>
      </c>
      <c r="C46" s="85" t="s">
        <v>89</v>
      </c>
      <c r="D46" s="84">
        <f>D36+D37</f>
        <v>4734699</v>
      </c>
      <c r="E46" s="8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3" sqref="A3"/>
    </sheetView>
  </sheetViews>
  <sheetFormatPr defaultColWidth="9" defaultRowHeight="12.75" customHeight="1" outlineLevelCol="2"/>
  <cols>
    <col min="1" max="1" width="45.1388888888889" style="2" customWidth="1"/>
    <col min="2" max="2" width="40.712962962963" style="2" customWidth="1"/>
    <col min="3" max="3" width="31.287037037037" style="2" customWidth="1"/>
  </cols>
  <sheetData>
    <row r="1" ht="24.75" customHeight="1" spans="1:1">
      <c r="A1" s="11"/>
    </row>
    <row r="2" ht="24.75" customHeight="1" spans="1:2">
      <c r="A2" s="4" t="s">
        <v>90</v>
      </c>
      <c r="B2" s="4"/>
    </row>
    <row r="3" ht="24.75" customHeight="1" spans="1:2">
      <c r="A3" s="63" t="s">
        <v>1</v>
      </c>
      <c r="B3" s="5" t="s">
        <v>28</v>
      </c>
    </row>
    <row r="4" ht="24" customHeight="1" spans="1:2">
      <c r="A4" s="32" t="s">
        <v>31</v>
      </c>
      <c r="B4" s="32" t="s">
        <v>32</v>
      </c>
    </row>
    <row r="5" s="1" customFormat="1" ht="25" customHeight="1" spans="1:3">
      <c r="A5" s="64" t="s">
        <v>33</v>
      </c>
      <c r="B5" s="40">
        <f>B6+B7</f>
        <v>4734699</v>
      </c>
      <c r="C5" s="10"/>
    </row>
    <row r="6" s="1" customFormat="1" ht="25" customHeight="1" spans="1:3">
      <c r="A6" s="64" t="s">
        <v>35</v>
      </c>
      <c r="B6" s="65">
        <v>4734699</v>
      </c>
      <c r="C6" s="10"/>
    </row>
    <row r="7" s="1" customFormat="1" ht="25" customHeight="1" spans="1:3">
      <c r="A7" s="64" t="s">
        <v>37</v>
      </c>
      <c r="B7" s="66"/>
      <c r="C7" s="10"/>
    </row>
    <row r="8" s="1" customFormat="1" ht="25" customHeight="1" spans="1:3">
      <c r="A8" s="64" t="s">
        <v>39</v>
      </c>
      <c r="B8" s="66">
        <f>B9+B10</f>
        <v>0</v>
      </c>
      <c r="C8" s="10"/>
    </row>
    <row r="9" s="1" customFormat="1" ht="25" customHeight="1" spans="1:3">
      <c r="A9" s="64" t="s">
        <v>41</v>
      </c>
      <c r="B9" s="66"/>
      <c r="C9" s="10"/>
    </row>
    <row r="10" s="1" customFormat="1" ht="25" customHeight="1" spans="1:3">
      <c r="A10" s="64" t="s">
        <v>43</v>
      </c>
      <c r="B10" s="66"/>
      <c r="C10" s="10"/>
    </row>
    <row r="11" s="1" customFormat="1" ht="25" customHeight="1" spans="1:3">
      <c r="A11" s="64" t="s">
        <v>45</v>
      </c>
      <c r="B11" s="66">
        <f>SUM(B12:B14)</f>
        <v>0</v>
      </c>
      <c r="C11" s="10"/>
    </row>
    <row r="12" s="1" customFormat="1" ht="25" customHeight="1" spans="1:3">
      <c r="A12" s="64" t="s">
        <v>47</v>
      </c>
      <c r="B12" s="66"/>
      <c r="C12" s="10"/>
    </row>
    <row r="13" s="1" customFormat="1" ht="25" customHeight="1" spans="1:3">
      <c r="A13" s="64" t="s">
        <v>49</v>
      </c>
      <c r="B13" s="66"/>
      <c r="C13" s="10"/>
    </row>
    <row r="14" s="1" customFormat="1" ht="25" customHeight="1" spans="1:3">
      <c r="A14" s="64" t="s">
        <v>51</v>
      </c>
      <c r="B14" s="66"/>
      <c r="C14" s="10"/>
    </row>
    <row r="15" s="1" customFormat="1" ht="25" customHeight="1" spans="1:3">
      <c r="A15" s="64" t="s">
        <v>53</v>
      </c>
      <c r="B15" s="66"/>
      <c r="C15" s="10"/>
    </row>
    <row r="16" s="1" customFormat="1" ht="25" customHeight="1" spans="1:3">
      <c r="A16" s="64" t="s">
        <v>55</v>
      </c>
      <c r="B16" s="66"/>
      <c r="C16" s="10"/>
    </row>
    <row r="17" s="1" customFormat="1" ht="25" customHeight="1" spans="1:3">
      <c r="A17" s="64" t="s">
        <v>57</v>
      </c>
      <c r="B17" s="66"/>
      <c r="C17" s="10"/>
    </row>
    <row r="18" s="1" customFormat="1" ht="25" customHeight="1" spans="1:3">
      <c r="A18" s="64" t="s">
        <v>59</v>
      </c>
      <c r="B18" s="66"/>
      <c r="C18" s="10"/>
    </row>
    <row r="19" s="1" customFormat="1" ht="25" customHeight="1" spans="1:3">
      <c r="A19" s="64" t="s">
        <v>78</v>
      </c>
      <c r="B19" s="40">
        <f>B20+B23+B26+B27</f>
        <v>0</v>
      </c>
      <c r="C19" s="10"/>
    </row>
    <row r="20" s="1" customFormat="1" ht="25" customHeight="1" spans="1:3">
      <c r="A20" s="64" t="s">
        <v>80</v>
      </c>
      <c r="B20" s="40">
        <f>B21+B22</f>
        <v>0</v>
      </c>
      <c r="C20" s="10"/>
    </row>
    <row r="21" s="1" customFormat="1" ht="25" customHeight="1" spans="1:3">
      <c r="A21" s="64" t="s">
        <v>81</v>
      </c>
      <c r="B21" s="40"/>
      <c r="C21" s="10"/>
    </row>
    <row r="22" s="1" customFormat="1" ht="25" customHeight="1" spans="1:3">
      <c r="A22" s="64" t="s">
        <v>82</v>
      </c>
      <c r="B22" s="40"/>
      <c r="C22" s="10"/>
    </row>
    <row r="23" s="1" customFormat="1" ht="25" customHeight="1" spans="1:3">
      <c r="A23" s="64" t="s">
        <v>83</v>
      </c>
      <c r="B23" s="40">
        <f>B24+B25</f>
        <v>0</v>
      </c>
      <c r="C23" s="10"/>
    </row>
    <row r="24" s="1" customFormat="1" ht="25" customHeight="1" spans="1:3">
      <c r="A24" s="64" t="s">
        <v>84</v>
      </c>
      <c r="B24" s="40"/>
      <c r="C24" s="10"/>
    </row>
    <row r="25" s="1" customFormat="1" ht="25" customHeight="1" spans="1:3">
      <c r="A25" s="64" t="s">
        <v>85</v>
      </c>
      <c r="B25" s="40"/>
      <c r="C25" s="10"/>
    </row>
    <row r="26" s="1" customFormat="1" ht="25" customHeight="1" spans="1:3">
      <c r="A26" s="64" t="s">
        <v>86</v>
      </c>
      <c r="B26" s="40"/>
      <c r="C26" s="10"/>
    </row>
    <row r="27" s="1" customFormat="1" ht="25" customHeight="1" spans="1:3">
      <c r="A27" s="64" t="s">
        <v>87</v>
      </c>
      <c r="B27" s="40"/>
      <c r="C27" s="10"/>
    </row>
    <row r="28" ht="25" customHeight="1" spans="1:2">
      <c r="A28" s="67"/>
      <c r="B28" s="68"/>
    </row>
    <row r="29" s="1" customFormat="1" ht="25" customHeight="1" spans="1:3">
      <c r="A29" s="69" t="s">
        <v>88</v>
      </c>
      <c r="B29" s="41">
        <f>B5+B8+B11+B15+B16+B17+B18+B19</f>
        <v>4734699</v>
      </c>
      <c r="C29" s="10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1" width="14.4259259259259" style="2" customWidth="1"/>
    <col min="2" max="2" width="35.287037037037" style="2" customWidth="1"/>
    <col min="3" max="3" width="21.4259259259259" style="2" customWidth="1"/>
    <col min="4" max="5" width="19.712962962963" style="2" customWidth="1"/>
    <col min="6" max="7" width="6.86111111111111" style="2" customWidth="1"/>
  </cols>
  <sheetData>
    <row r="1" ht="17.25" customHeight="1" spans="1:2">
      <c r="A1" s="11"/>
      <c r="B1" s="11"/>
    </row>
    <row r="2" ht="24.75" customHeight="1" spans="1:5">
      <c r="A2" s="60" t="s">
        <v>91</v>
      </c>
      <c r="B2" s="60"/>
      <c r="C2" s="60"/>
      <c r="D2" s="60"/>
      <c r="E2" s="60"/>
    </row>
    <row r="3" ht="24.75" customHeight="1" spans="1:5">
      <c r="A3" s="61" t="s">
        <v>1</v>
      </c>
      <c r="B3" s="61"/>
      <c r="C3" s="61"/>
      <c r="E3" s="62" t="s">
        <v>28</v>
      </c>
    </row>
    <row r="4" ht="24.75" customHeight="1" spans="1:5">
      <c r="A4" s="32" t="s">
        <v>92</v>
      </c>
      <c r="B4" s="32" t="s">
        <v>93</v>
      </c>
      <c r="C4" s="32" t="s">
        <v>94</v>
      </c>
      <c r="D4" s="32" t="s">
        <v>95</v>
      </c>
      <c r="E4" s="32" t="s">
        <v>96</v>
      </c>
    </row>
    <row r="5" ht="24.75" customHeight="1" spans="1:5">
      <c r="A5" s="32"/>
      <c r="B5" s="32"/>
      <c r="C5" s="32"/>
      <c r="D5" s="32"/>
      <c r="E5" s="32"/>
    </row>
    <row r="6" ht="18" customHeight="1" spans="1:5">
      <c r="A6" s="27" t="s">
        <v>97</v>
      </c>
      <c r="B6" s="27" t="s">
        <v>98</v>
      </c>
      <c r="C6" s="27">
        <v>1</v>
      </c>
      <c r="D6" s="27">
        <v>2</v>
      </c>
      <c r="E6" s="27">
        <v>3</v>
      </c>
    </row>
    <row r="7" s="1" customFormat="1" ht="24" customHeight="1" spans="1:7">
      <c r="A7" s="20"/>
      <c r="B7" s="20" t="s">
        <v>99</v>
      </c>
      <c r="C7" s="38">
        <f>SUM(D7:E7)</f>
        <v>4734699</v>
      </c>
      <c r="D7" s="38">
        <f>SUM(D8,D12)</f>
        <v>4423199</v>
      </c>
      <c r="E7" s="38">
        <f>SUM(E8,E12)</f>
        <v>311500</v>
      </c>
      <c r="F7" s="10"/>
      <c r="G7" s="10"/>
    </row>
    <row r="8" ht="24" customHeight="1" spans="1:5">
      <c r="A8" s="20" t="s">
        <v>100</v>
      </c>
      <c r="B8" s="20" t="s">
        <v>101</v>
      </c>
      <c r="C8" s="38">
        <f>SUM(D8:E8)</f>
        <v>4633215</v>
      </c>
      <c r="D8" s="38">
        <f>SUM(D9)</f>
        <v>4321715</v>
      </c>
      <c r="E8" s="38">
        <f>SUM(E9)</f>
        <v>311500</v>
      </c>
    </row>
    <row r="9" ht="24" customHeight="1" spans="1:5">
      <c r="A9" s="20" t="s">
        <v>102</v>
      </c>
      <c r="B9" s="22" t="s">
        <v>103</v>
      </c>
      <c r="C9" s="38">
        <f>SUM(D9:E9)</f>
        <v>4633215</v>
      </c>
      <c r="D9" s="38">
        <f>SUM(D10:D11)</f>
        <v>4321715</v>
      </c>
      <c r="E9" s="38">
        <f>SUM(E10)</f>
        <v>311500</v>
      </c>
    </row>
    <row r="10" ht="24" customHeight="1" spans="1:5">
      <c r="A10" s="22" t="s">
        <v>104</v>
      </c>
      <c r="B10" s="22" t="s">
        <v>105</v>
      </c>
      <c r="C10" s="38">
        <f>SUM(D10:E10)</f>
        <v>4363262</v>
      </c>
      <c r="D10" s="39">
        <f>4363262-311500</f>
        <v>4051762</v>
      </c>
      <c r="E10" s="39">
        <v>311500</v>
      </c>
    </row>
    <row r="11" ht="24" customHeight="1" spans="1:5">
      <c r="A11" s="22" t="s">
        <v>106</v>
      </c>
      <c r="B11" s="22" t="s">
        <v>107</v>
      </c>
      <c r="C11" s="38">
        <f>SUM(D11:E11)</f>
        <v>269953</v>
      </c>
      <c r="D11" s="39">
        <v>269953</v>
      </c>
      <c r="E11" s="39"/>
    </row>
    <row r="12" ht="24" customHeight="1" spans="1:5">
      <c r="A12" s="22" t="s">
        <v>108</v>
      </c>
      <c r="B12" s="20" t="s">
        <v>109</v>
      </c>
      <c r="C12" s="38">
        <f>SUM(D12:E12)</f>
        <v>101484</v>
      </c>
      <c r="D12" s="39">
        <f>SUM(D13)</f>
        <v>101484</v>
      </c>
      <c r="E12" s="39"/>
    </row>
    <row r="13" ht="24" customHeight="1" spans="1:5">
      <c r="A13" s="22" t="s">
        <v>110</v>
      </c>
      <c r="B13" s="22" t="s">
        <v>111</v>
      </c>
      <c r="C13" s="38">
        <f>SUM(D13:E13)</f>
        <v>101484</v>
      </c>
      <c r="D13" s="39">
        <f>SUM(D14)</f>
        <v>101484</v>
      </c>
      <c r="E13" s="39"/>
    </row>
    <row r="14" ht="24" customHeight="1" spans="1:5">
      <c r="A14" s="22" t="s">
        <v>112</v>
      </c>
      <c r="B14" s="22" t="s">
        <v>113</v>
      </c>
      <c r="C14" s="38">
        <f>SUM(D14:E14)</f>
        <v>101484</v>
      </c>
      <c r="D14" s="39">
        <v>101484</v>
      </c>
      <c r="E14" s="39"/>
    </row>
    <row r="15" ht="24" customHeight="1" spans="1:5">
      <c r="A15" s="22"/>
      <c r="B15" s="22"/>
      <c r="C15" s="38"/>
      <c r="D15" s="38"/>
      <c r="E15" s="38"/>
    </row>
    <row r="16" ht="24" customHeight="1" spans="1:5">
      <c r="A16" s="20"/>
      <c r="B16" s="20"/>
      <c r="C16" s="38"/>
      <c r="D16" s="38"/>
      <c r="E16" s="38"/>
    </row>
    <row r="17" ht="24" customHeight="1" spans="1:5">
      <c r="A17" s="22"/>
      <c r="B17" s="22"/>
      <c r="C17" s="38"/>
      <c r="D17" s="39"/>
      <c r="E17" s="39"/>
    </row>
    <row r="18" ht="24" customHeight="1" spans="1:5">
      <c r="A18" s="22"/>
      <c r="B18" s="22"/>
      <c r="C18" s="38"/>
      <c r="D18" s="39"/>
      <c r="E18" s="39"/>
    </row>
    <row r="19" ht="24" customHeight="1" spans="1:5">
      <c r="A19" s="22"/>
      <c r="B19" s="22"/>
      <c r="C19" s="38"/>
      <c r="D19" s="39"/>
      <c r="E19" s="39"/>
    </row>
    <row r="20" ht="24" customHeight="1" spans="1:5">
      <c r="A20" s="20"/>
      <c r="B20" s="20"/>
      <c r="C20" s="38"/>
      <c r="D20" s="38"/>
      <c r="E20" s="38"/>
    </row>
    <row r="21" ht="24" customHeight="1" spans="1:5">
      <c r="A21" s="22"/>
      <c r="B21" s="22"/>
      <c r="C21" s="38"/>
      <c r="D21" s="39"/>
      <c r="E21" s="39"/>
    </row>
    <row r="22" ht="24" customHeight="1" spans="1:5">
      <c r="A22" s="22"/>
      <c r="B22" s="22"/>
      <c r="C22" s="38"/>
      <c r="D22" s="39"/>
      <c r="E22" s="39"/>
    </row>
    <row r="23" ht="24" customHeight="1" spans="1:5">
      <c r="A23" s="20"/>
      <c r="B23" s="20"/>
      <c r="C23" s="38"/>
      <c r="D23" s="38"/>
      <c r="E23" s="38"/>
    </row>
    <row r="24" ht="24" customHeight="1" spans="1:5">
      <c r="A24" s="20"/>
      <c r="B24" s="20"/>
      <c r="C24" s="38"/>
      <c r="D24" s="38"/>
      <c r="E24" s="38"/>
    </row>
    <row r="25" ht="24" customHeight="1" spans="1:5">
      <c r="A25" s="22"/>
      <c r="B25" s="22"/>
      <c r="C25" s="38"/>
      <c r="D25" s="39"/>
      <c r="E25" s="39"/>
    </row>
    <row r="26" ht="24" customHeight="1" spans="1:5">
      <c r="A26" s="22"/>
      <c r="B26" s="22"/>
      <c r="C26" s="38"/>
      <c r="D26" s="39"/>
      <c r="E26" s="39"/>
    </row>
    <row r="27" ht="24" customHeight="1" spans="1:5">
      <c r="A27" s="20"/>
      <c r="B27" s="20"/>
      <c r="C27" s="38"/>
      <c r="D27" s="38"/>
      <c r="E27" s="38"/>
    </row>
    <row r="28" ht="24" customHeight="1" spans="1:5">
      <c r="A28" s="20"/>
      <c r="B28" s="20"/>
      <c r="C28" s="38"/>
      <c r="D28" s="38"/>
      <c r="E28" s="38"/>
    </row>
    <row r="29" ht="24" customHeight="1" spans="1:5">
      <c r="A29" s="22"/>
      <c r="B29" s="22"/>
      <c r="C29" s="38"/>
      <c r="D29" s="39"/>
      <c r="E29" s="39"/>
    </row>
    <row r="30" ht="24" customHeight="1" spans="1:5">
      <c r="A30" s="20"/>
      <c r="B30" s="20"/>
      <c r="C30" s="38"/>
      <c r="D30" s="38"/>
      <c r="E30" s="38"/>
    </row>
    <row r="31" ht="24" customHeight="1" spans="1:5">
      <c r="A31" s="20"/>
      <c r="B31" s="20"/>
      <c r="C31" s="38"/>
      <c r="D31" s="38"/>
      <c r="E31" s="38"/>
    </row>
    <row r="32" ht="24" customHeight="1" spans="1:5">
      <c r="A32" s="22"/>
      <c r="B32" s="22"/>
      <c r="C32" s="38"/>
      <c r="D32" s="39"/>
      <c r="E32" s="3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37.287037037037" style="2" customWidth="1"/>
    <col min="2" max="2" width="24.5740740740741" style="2" customWidth="1"/>
    <col min="3" max="3" width="35.8611111111111" style="2" customWidth="1"/>
    <col min="4" max="4" width="28" style="2" customWidth="1"/>
    <col min="5" max="99" width="9" style="2" customWidth="1"/>
  </cols>
  <sheetData>
    <row r="1" ht="25.5" customHeight="1" spans="1:98">
      <c r="A1" s="11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43" t="s">
        <v>114</v>
      </c>
      <c r="B2" s="43"/>
      <c r="C2" s="43"/>
      <c r="D2" s="43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</row>
    <row r="3" ht="16.5" customHeight="1" spans="1:98">
      <c r="A3" s="2" t="s">
        <v>1</v>
      </c>
      <c r="B3" s="45"/>
      <c r="C3" s="46"/>
      <c r="D3" s="5" t="s">
        <v>28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</row>
    <row r="4" ht="27" customHeight="1" spans="1:98">
      <c r="A4" s="13" t="s">
        <v>115</v>
      </c>
      <c r="B4" s="13"/>
      <c r="C4" s="13" t="s">
        <v>116</v>
      </c>
      <c r="D4" s="13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7" customHeight="1" spans="1:98">
      <c r="A5" s="13" t="s">
        <v>31</v>
      </c>
      <c r="B5" s="13" t="s">
        <v>32</v>
      </c>
      <c r="C5" s="13" t="s">
        <v>31</v>
      </c>
      <c r="D5" s="13" t="s">
        <v>99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" customFormat="1" ht="33" customHeight="1" spans="1:99">
      <c r="A6" s="48" t="s">
        <v>117</v>
      </c>
      <c r="B6" s="49">
        <f>B7+B8+B9</f>
        <v>4734699</v>
      </c>
      <c r="C6" s="48" t="s">
        <v>118</v>
      </c>
      <c r="D6" s="49">
        <f>SUM(D7:D35)</f>
        <v>4734699</v>
      </c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10"/>
    </row>
    <row r="7" s="1" customFormat="1" ht="33" customHeight="1" spans="1:99">
      <c r="A7" s="52" t="s">
        <v>119</v>
      </c>
      <c r="B7" s="53">
        <v>4734699</v>
      </c>
      <c r="C7" s="54" t="s">
        <v>34</v>
      </c>
      <c r="D7" s="53">
        <v>4633215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10"/>
    </row>
    <row r="8" s="1" customFormat="1" ht="33" customHeight="1" spans="1:99">
      <c r="A8" s="52" t="s">
        <v>120</v>
      </c>
      <c r="B8" s="53">
        <v>0</v>
      </c>
      <c r="C8" s="54" t="s">
        <v>36</v>
      </c>
      <c r="D8" s="53"/>
      <c r="E8" s="50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10"/>
    </row>
    <row r="9" s="1" customFormat="1" ht="33" customHeight="1" spans="1:99">
      <c r="A9" s="52" t="s">
        <v>121</v>
      </c>
      <c r="B9" s="53">
        <v>0</v>
      </c>
      <c r="C9" s="54" t="s">
        <v>38</v>
      </c>
      <c r="D9" s="53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10"/>
    </row>
    <row r="10" s="1" customFormat="1" ht="33" customHeight="1" spans="1:99">
      <c r="A10" s="52"/>
      <c r="B10" s="53"/>
      <c r="C10" s="54" t="s">
        <v>40</v>
      </c>
      <c r="D10" s="53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10"/>
    </row>
    <row r="11" s="1" customFormat="1" ht="33" customHeight="1" spans="1:99">
      <c r="A11" s="52"/>
      <c r="B11" s="53"/>
      <c r="C11" s="54" t="s">
        <v>42</v>
      </c>
      <c r="D11" s="53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10"/>
    </row>
    <row r="12" s="1" customFormat="1" ht="33" customHeight="1" spans="1:99">
      <c r="A12" s="52"/>
      <c r="B12" s="53"/>
      <c r="C12" s="54" t="s">
        <v>44</v>
      </c>
      <c r="D12" s="53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10"/>
    </row>
    <row r="13" s="1" customFormat="1" ht="33" customHeight="1" spans="1:99">
      <c r="A13" s="55"/>
      <c r="B13" s="53"/>
      <c r="C13" s="54" t="s">
        <v>46</v>
      </c>
      <c r="D13" s="53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10"/>
    </row>
    <row r="14" s="1" customFormat="1" ht="33" customHeight="1" spans="1:99">
      <c r="A14" s="55"/>
      <c r="B14" s="53"/>
      <c r="C14" s="54" t="s">
        <v>48</v>
      </c>
      <c r="D14" s="53">
        <v>101484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10"/>
    </row>
    <row r="15" s="1" customFormat="1" ht="33" customHeight="1" spans="1:99">
      <c r="A15" s="55"/>
      <c r="B15" s="53"/>
      <c r="C15" s="54" t="s">
        <v>50</v>
      </c>
      <c r="D15" s="53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10"/>
    </row>
    <row r="16" s="1" customFormat="1" ht="33" customHeight="1" spans="1:99">
      <c r="A16" s="55"/>
      <c r="B16" s="53"/>
      <c r="C16" s="54" t="s">
        <v>52</v>
      </c>
      <c r="D16" s="53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10"/>
    </row>
    <row r="17" s="1" customFormat="1" ht="33" customHeight="1" spans="1:99">
      <c r="A17" s="55"/>
      <c r="B17" s="53"/>
      <c r="C17" s="54" t="s">
        <v>54</v>
      </c>
      <c r="D17" s="53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10"/>
    </row>
    <row r="18" s="1" customFormat="1" ht="33" customHeight="1" spans="1:99">
      <c r="A18" s="55"/>
      <c r="B18" s="53"/>
      <c r="C18" s="54" t="s">
        <v>56</v>
      </c>
      <c r="D18" s="53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10"/>
    </row>
    <row r="19" s="1" customFormat="1" ht="33" customHeight="1" spans="1:99">
      <c r="A19" s="55"/>
      <c r="B19" s="53"/>
      <c r="C19" s="54" t="s">
        <v>58</v>
      </c>
      <c r="D19" s="53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10"/>
    </row>
    <row r="20" s="1" customFormat="1" ht="33" customHeight="1" spans="1:99">
      <c r="A20" s="55"/>
      <c r="B20" s="53"/>
      <c r="C20" s="54" t="s">
        <v>60</v>
      </c>
      <c r="D20" s="53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10"/>
    </row>
    <row r="21" s="1" customFormat="1" ht="33" customHeight="1" spans="1:99">
      <c r="A21" s="55"/>
      <c r="B21" s="53"/>
      <c r="C21" s="54" t="s">
        <v>61</v>
      </c>
      <c r="D21" s="53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10"/>
    </row>
    <row r="22" s="1" customFormat="1" ht="33" customHeight="1" spans="1:99">
      <c r="A22" s="55"/>
      <c r="B22" s="53"/>
      <c r="C22" s="54" t="s">
        <v>62</v>
      </c>
      <c r="D22" s="53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10"/>
    </row>
    <row r="23" s="1" customFormat="1" ht="33" customHeight="1" spans="1:99">
      <c r="A23" s="55"/>
      <c r="B23" s="53"/>
      <c r="C23" s="54" t="s">
        <v>63</v>
      </c>
      <c r="D23" s="53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10"/>
    </row>
    <row r="24" s="1" customFormat="1" ht="33" customHeight="1" spans="1:99">
      <c r="A24" s="55"/>
      <c r="B24" s="53"/>
      <c r="C24" s="54" t="s">
        <v>64</v>
      </c>
      <c r="D24" s="53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10"/>
    </row>
    <row r="25" s="1" customFormat="1" ht="33" customHeight="1" spans="1:99">
      <c r="A25" s="55"/>
      <c r="B25" s="53"/>
      <c r="C25" s="54" t="s">
        <v>65</v>
      </c>
      <c r="D25" s="53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10"/>
    </row>
    <row r="26" s="1" customFormat="1" ht="33" customHeight="1" spans="1:99">
      <c r="A26" s="55"/>
      <c r="B26" s="53"/>
      <c r="C26" s="54" t="s">
        <v>66</v>
      </c>
      <c r="D26" s="53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10"/>
    </row>
    <row r="27" s="1" customFormat="1" ht="33" customHeight="1" spans="1:99">
      <c r="A27" s="55"/>
      <c r="B27" s="53"/>
      <c r="C27" s="54" t="s">
        <v>67</v>
      </c>
      <c r="D27" s="53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10"/>
    </row>
    <row r="28" s="1" customFormat="1" ht="33" customHeight="1" spans="1:99">
      <c r="A28" s="55"/>
      <c r="B28" s="53"/>
      <c r="C28" s="54" t="s">
        <v>68</v>
      </c>
      <c r="D28" s="53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10"/>
    </row>
    <row r="29" s="1" customFormat="1" ht="33" customHeight="1" spans="1:99">
      <c r="A29" s="55"/>
      <c r="B29" s="53"/>
      <c r="C29" s="54" t="s">
        <v>69</v>
      </c>
      <c r="D29" s="53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10"/>
    </row>
    <row r="30" s="1" customFormat="1" ht="33" customHeight="1" spans="1:99">
      <c r="A30" s="55"/>
      <c r="B30" s="53"/>
      <c r="C30" s="54" t="s">
        <v>70</v>
      </c>
      <c r="D30" s="53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10"/>
    </row>
    <row r="31" s="1" customFormat="1" ht="33" customHeight="1" spans="1:99">
      <c r="A31" s="55"/>
      <c r="B31" s="53"/>
      <c r="C31" s="54" t="s">
        <v>71</v>
      </c>
      <c r="D31" s="53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10"/>
    </row>
    <row r="32" s="1" customFormat="1" ht="33" customHeight="1" spans="1:99">
      <c r="A32" s="55"/>
      <c r="B32" s="53"/>
      <c r="C32" s="54" t="s">
        <v>72</v>
      </c>
      <c r="D32" s="53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10"/>
    </row>
    <row r="33" s="1" customFormat="1" ht="33" customHeight="1" spans="1:99">
      <c r="A33" s="55"/>
      <c r="B33" s="53"/>
      <c r="C33" s="54" t="s">
        <v>73</v>
      </c>
      <c r="D33" s="53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10"/>
    </row>
    <row r="34" s="1" customFormat="1" ht="33" customHeight="1" spans="1:99">
      <c r="A34" s="55"/>
      <c r="B34" s="53"/>
      <c r="C34" s="54" t="s">
        <v>74</v>
      </c>
      <c r="D34" s="53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10"/>
    </row>
    <row r="35" s="1" customFormat="1" ht="33" customHeight="1" spans="1:99">
      <c r="A35" s="55"/>
      <c r="B35" s="53"/>
      <c r="C35" s="54" t="s">
        <v>75</v>
      </c>
      <c r="D35" s="53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10"/>
    </row>
    <row r="36" ht="33" customHeight="1" spans="1:98">
      <c r="A36" s="56"/>
      <c r="B36" s="57"/>
      <c r="C36" s="58"/>
      <c r="D36" s="59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</row>
    <row r="37" ht="33" customHeight="1" spans="1:98">
      <c r="A37" s="13" t="s">
        <v>122</v>
      </c>
      <c r="B37" s="49">
        <f>B6</f>
        <v>4734699</v>
      </c>
      <c r="C37" s="13" t="s">
        <v>123</v>
      </c>
      <c r="D37" s="49">
        <f>D6</f>
        <v>4734699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6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6.8611111111111" style="2" customWidth="1"/>
    <col min="2" max="2" width="33.4259259259259" style="2" customWidth="1"/>
    <col min="3" max="3" width="21" style="2" customWidth="1"/>
    <col min="4" max="4" width="15.712962962963" style="2" customWidth="1"/>
    <col min="5" max="5" width="16.8611111111111" style="2" customWidth="1"/>
    <col min="6" max="12" width="14.287037037037" style="2" customWidth="1"/>
    <col min="13" max="14" width="6.86111111111111" style="2" customWidth="1"/>
  </cols>
  <sheetData>
    <row r="1" ht="24.75" customHeight="1" spans="1:2">
      <c r="A1" s="11"/>
      <c r="B1" s="11"/>
    </row>
    <row r="2" ht="24.75" customHeight="1" spans="1:12">
      <c r="A2" s="4" t="s">
        <v>124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:12">
      <c r="A3" s="2" t="s">
        <v>1</v>
      </c>
      <c r="L3" s="5" t="s">
        <v>28</v>
      </c>
    </row>
    <row r="4" ht="24.75" customHeight="1" spans="1:12">
      <c r="A4" s="32" t="s">
        <v>125</v>
      </c>
      <c r="B4" s="32" t="s">
        <v>126</v>
      </c>
      <c r="C4" s="32" t="s">
        <v>99</v>
      </c>
      <c r="D4" s="32" t="s">
        <v>127</v>
      </c>
      <c r="E4" s="32"/>
      <c r="F4" s="32"/>
      <c r="G4" s="32" t="s">
        <v>128</v>
      </c>
      <c r="H4" s="32"/>
      <c r="I4" s="32"/>
      <c r="J4" s="32" t="s">
        <v>129</v>
      </c>
      <c r="K4" s="32"/>
      <c r="L4" s="32"/>
    </row>
    <row r="5" ht="24.75" customHeight="1" spans="1:12">
      <c r="A5" s="32"/>
      <c r="B5" s="32"/>
      <c r="C5" s="32"/>
      <c r="D5" s="32" t="s">
        <v>99</v>
      </c>
      <c r="E5" s="32" t="s">
        <v>95</v>
      </c>
      <c r="F5" s="32" t="s">
        <v>96</v>
      </c>
      <c r="G5" s="32" t="s">
        <v>99</v>
      </c>
      <c r="H5" s="32" t="s">
        <v>95</v>
      </c>
      <c r="I5" s="32" t="s">
        <v>96</v>
      </c>
      <c r="J5" s="32" t="s">
        <v>99</v>
      </c>
      <c r="K5" s="32" t="s">
        <v>95</v>
      </c>
      <c r="L5" s="32" t="s">
        <v>96</v>
      </c>
    </row>
    <row r="6" ht="24.75" customHeight="1" spans="1:12">
      <c r="A6" s="27" t="s">
        <v>97</v>
      </c>
      <c r="B6" s="27" t="s">
        <v>98</v>
      </c>
      <c r="C6" s="27">
        <v>1</v>
      </c>
      <c r="D6" s="27">
        <v>2</v>
      </c>
      <c r="E6" s="27">
        <v>3</v>
      </c>
      <c r="F6" s="27">
        <v>4</v>
      </c>
      <c r="G6" s="27">
        <v>2</v>
      </c>
      <c r="H6" s="27">
        <v>3</v>
      </c>
      <c r="I6" s="27">
        <v>4</v>
      </c>
      <c r="J6" s="27">
        <v>2</v>
      </c>
      <c r="K6" s="27">
        <v>3</v>
      </c>
      <c r="L6" s="27">
        <v>4</v>
      </c>
    </row>
    <row r="7" s="1" customFormat="1" ht="24.75" customHeight="1" spans="1:14">
      <c r="A7" s="42" t="s">
        <v>99</v>
      </c>
      <c r="B7" s="20"/>
      <c r="C7" s="35">
        <f>SUM(C8:C12)</f>
        <v>4734699</v>
      </c>
      <c r="D7" s="35">
        <f t="shared" ref="D7:L7" si="0">SUM(D8:D12)</f>
        <v>4734699</v>
      </c>
      <c r="E7" s="35">
        <f t="shared" si="0"/>
        <v>4423199</v>
      </c>
      <c r="F7" s="35">
        <f t="shared" si="0"/>
        <v>311500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10"/>
      <c r="N7" s="10"/>
    </row>
    <row r="8" ht="24.75" customHeight="1" spans="1:12">
      <c r="A8" s="20" t="s">
        <v>130</v>
      </c>
      <c r="B8" s="20" t="s">
        <v>131</v>
      </c>
      <c r="C8" s="35">
        <f>D8+G8+J8</f>
        <v>4734699</v>
      </c>
      <c r="D8" s="35">
        <f>SUM(E8:F8)</f>
        <v>4734699</v>
      </c>
      <c r="E8" s="35">
        <v>4423199</v>
      </c>
      <c r="F8" s="35">
        <v>311500</v>
      </c>
      <c r="G8" s="35">
        <f t="shared" ref="G8:G12" si="1">SUM(H8:I8)</f>
        <v>0</v>
      </c>
      <c r="H8" s="35">
        <v>0</v>
      </c>
      <c r="I8" s="35">
        <v>0</v>
      </c>
      <c r="J8" s="35">
        <f t="shared" ref="J8:J12" si="2">SUM(K8:L8)</f>
        <v>0</v>
      </c>
      <c r="K8" s="35">
        <v>0</v>
      </c>
      <c r="L8" s="35">
        <v>0</v>
      </c>
    </row>
    <row r="9" ht="24.75" customHeight="1" spans="1:12">
      <c r="A9" s="20"/>
      <c r="B9" s="20"/>
      <c r="C9" s="35">
        <f>D9+G9+J9</f>
        <v>0</v>
      </c>
      <c r="D9" s="35">
        <f>SUM(E9:F9)</f>
        <v>0</v>
      </c>
      <c r="E9" s="35"/>
      <c r="F9" s="35"/>
      <c r="G9" s="35">
        <f t="shared" si="1"/>
        <v>0</v>
      </c>
      <c r="H9" s="35"/>
      <c r="I9" s="35"/>
      <c r="J9" s="35">
        <f t="shared" si="2"/>
        <v>0</v>
      </c>
      <c r="K9" s="35"/>
      <c r="L9" s="35"/>
    </row>
    <row r="10" ht="24.75" customHeight="1" spans="1:12">
      <c r="A10" s="20"/>
      <c r="B10" s="20"/>
      <c r="C10" s="35">
        <f>D10+G10+J10</f>
        <v>0</v>
      </c>
      <c r="D10" s="35">
        <f>SUM(E10:F10)</f>
        <v>0</v>
      </c>
      <c r="E10" s="35"/>
      <c r="F10" s="35"/>
      <c r="G10" s="35">
        <f t="shared" si="1"/>
        <v>0</v>
      </c>
      <c r="H10" s="35"/>
      <c r="I10" s="35"/>
      <c r="J10" s="35">
        <f t="shared" si="2"/>
        <v>0</v>
      </c>
      <c r="K10" s="35"/>
      <c r="L10" s="35"/>
    </row>
    <row r="11" ht="24.75" customHeight="1" spans="1:12">
      <c r="A11" s="20"/>
      <c r="B11" s="20"/>
      <c r="C11" s="35">
        <f>D11+G11+J11</f>
        <v>0</v>
      </c>
      <c r="D11" s="35">
        <f>SUM(E11:F11)</f>
        <v>0</v>
      </c>
      <c r="E11" s="35"/>
      <c r="F11" s="35"/>
      <c r="G11" s="35">
        <f t="shared" si="1"/>
        <v>0</v>
      </c>
      <c r="H11" s="35"/>
      <c r="I11" s="35"/>
      <c r="J11" s="35">
        <f t="shared" si="2"/>
        <v>0</v>
      </c>
      <c r="K11" s="35"/>
      <c r="L11" s="35"/>
    </row>
    <row r="12" ht="24.75" customHeight="1" spans="1:12">
      <c r="A12" s="22"/>
      <c r="B12" s="22"/>
      <c r="C12" s="35">
        <f>D12+G12+J12</f>
        <v>0</v>
      </c>
      <c r="D12" s="35">
        <f>SUM(E12:F12)</f>
        <v>0</v>
      </c>
      <c r="E12" s="25"/>
      <c r="F12" s="25"/>
      <c r="G12" s="25">
        <f t="shared" si="1"/>
        <v>0</v>
      </c>
      <c r="H12" s="25">
        <v>0</v>
      </c>
      <c r="I12" s="25">
        <v>0</v>
      </c>
      <c r="J12" s="25">
        <f t="shared" si="2"/>
        <v>0</v>
      </c>
      <c r="K12" s="25">
        <v>0</v>
      </c>
      <c r="L12" s="25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1" width="13.287037037037" style="2" customWidth="1"/>
    <col min="2" max="2" width="35.8611111111111" style="2" customWidth="1"/>
    <col min="3" max="3" width="25.287037037037" style="2" customWidth="1"/>
    <col min="4" max="4" width="28.4259259259259" style="2" customWidth="1"/>
    <col min="5" max="5" width="22.4259259259259" style="2" customWidth="1"/>
    <col min="6" max="7" width="6.86111111111111" style="2" customWidth="1"/>
  </cols>
  <sheetData>
    <row r="1" ht="24.75" customHeight="1" spans="1:2">
      <c r="A1" s="11"/>
      <c r="B1" s="12"/>
    </row>
    <row r="2" ht="24.75" customHeight="1" spans="1:5">
      <c r="A2" s="4" t="s">
        <v>132</v>
      </c>
      <c r="B2" s="4"/>
      <c r="C2" s="4"/>
      <c r="D2" s="4"/>
      <c r="E2" s="4"/>
    </row>
    <row r="3" ht="24.75" customHeight="1" spans="1:5">
      <c r="A3" s="2" t="s">
        <v>1</v>
      </c>
      <c r="E3" s="5" t="s">
        <v>28</v>
      </c>
    </row>
    <row r="4" ht="24.75" customHeight="1" spans="1:5">
      <c r="A4" s="32" t="s">
        <v>133</v>
      </c>
      <c r="B4" s="32"/>
      <c r="C4" s="32" t="s">
        <v>127</v>
      </c>
      <c r="D4" s="32"/>
      <c r="E4" s="32"/>
    </row>
    <row r="5" ht="24.75" customHeight="1" spans="1:5">
      <c r="A5" s="32" t="s">
        <v>134</v>
      </c>
      <c r="B5" s="32" t="s">
        <v>135</v>
      </c>
      <c r="C5" s="32" t="s">
        <v>99</v>
      </c>
      <c r="D5" s="32" t="s">
        <v>95</v>
      </c>
      <c r="E5" s="32" t="s">
        <v>96</v>
      </c>
    </row>
    <row r="6" ht="18.75" customHeight="1" spans="1:5">
      <c r="A6" s="27" t="s">
        <v>97</v>
      </c>
      <c r="B6" s="27" t="s">
        <v>97</v>
      </c>
      <c r="C6" s="27">
        <v>1</v>
      </c>
      <c r="D6" s="27">
        <v>2</v>
      </c>
      <c r="E6" s="27">
        <v>3</v>
      </c>
    </row>
    <row r="7" s="1" customFormat="1" ht="24.75" customHeight="1" spans="1:7">
      <c r="A7" s="20"/>
      <c r="B7" s="20" t="s">
        <v>99</v>
      </c>
      <c r="C7" s="38">
        <f>SUM(D7:E7)</f>
        <v>4734699</v>
      </c>
      <c r="D7" s="38">
        <f>SUM(D8,D12)</f>
        <v>4423199</v>
      </c>
      <c r="E7" s="38">
        <f>SUM(E8,E12)</f>
        <v>311500</v>
      </c>
      <c r="F7" s="10"/>
      <c r="G7" s="10"/>
    </row>
    <row r="8" ht="24.75" customHeight="1" spans="1:5">
      <c r="A8" s="20" t="s">
        <v>100</v>
      </c>
      <c r="B8" s="20" t="s">
        <v>101</v>
      </c>
      <c r="C8" s="38">
        <f>SUM(D8:E8)</f>
        <v>4633215</v>
      </c>
      <c r="D8" s="38">
        <f>SUM(D9)</f>
        <v>4321715</v>
      </c>
      <c r="E8" s="38">
        <f>SUM(E9)</f>
        <v>311500</v>
      </c>
    </row>
    <row r="9" ht="24.75" customHeight="1" spans="1:5">
      <c r="A9" s="20" t="s">
        <v>102</v>
      </c>
      <c r="B9" s="22" t="s">
        <v>103</v>
      </c>
      <c r="C9" s="38">
        <f>SUM(D9:E9)</f>
        <v>4633215</v>
      </c>
      <c r="D9" s="38">
        <f>SUM(D10:D11)</f>
        <v>4321715</v>
      </c>
      <c r="E9" s="38">
        <f>SUM(E10)</f>
        <v>311500</v>
      </c>
    </row>
    <row r="10" ht="24.75" customHeight="1" spans="1:5">
      <c r="A10" s="22" t="s">
        <v>104</v>
      </c>
      <c r="B10" s="22" t="s">
        <v>105</v>
      </c>
      <c r="C10" s="38">
        <f>SUM(D10:E10)</f>
        <v>4363262</v>
      </c>
      <c r="D10" s="39">
        <v>4051762</v>
      </c>
      <c r="E10" s="40">
        <v>311500</v>
      </c>
    </row>
    <row r="11" ht="24.75" customHeight="1" spans="1:5">
      <c r="A11" s="22" t="s">
        <v>106</v>
      </c>
      <c r="B11" s="22" t="s">
        <v>107</v>
      </c>
      <c r="C11" s="38">
        <f>SUM(D11:E11)</f>
        <v>269953</v>
      </c>
      <c r="D11" s="39">
        <v>269953</v>
      </c>
      <c r="E11" s="40"/>
    </row>
    <row r="12" ht="24.75" customHeight="1" spans="1:5">
      <c r="A12" s="22" t="s">
        <v>108</v>
      </c>
      <c r="B12" s="20" t="s">
        <v>109</v>
      </c>
      <c r="C12" s="38">
        <f>SUM(D12:E12)</f>
        <v>101484</v>
      </c>
      <c r="D12" s="39">
        <f>SUM(D13)</f>
        <v>101484</v>
      </c>
      <c r="E12" s="40"/>
    </row>
    <row r="13" ht="24.75" customHeight="1" spans="1:5">
      <c r="A13" s="22" t="s">
        <v>110</v>
      </c>
      <c r="B13" s="22" t="s">
        <v>111</v>
      </c>
      <c r="C13" s="38">
        <f>SUM(D13:E13)</f>
        <v>101484</v>
      </c>
      <c r="D13" s="39">
        <f>SUM(D14)</f>
        <v>101484</v>
      </c>
      <c r="E13" s="40"/>
    </row>
    <row r="14" ht="24.75" customHeight="1" spans="1:5">
      <c r="A14" s="22" t="s">
        <v>112</v>
      </c>
      <c r="B14" s="22" t="s">
        <v>113</v>
      </c>
      <c r="C14" s="38">
        <f>SUM(D14:E14)</f>
        <v>101484</v>
      </c>
      <c r="D14" s="39">
        <v>101484</v>
      </c>
      <c r="E14" s="40"/>
    </row>
    <row r="15" ht="24.75" customHeight="1" spans="1:5">
      <c r="A15" s="20"/>
      <c r="B15" s="20"/>
      <c r="C15" s="41"/>
      <c r="D15" s="41"/>
      <c r="E15" s="41"/>
    </row>
    <row r="16" ht="24.75" customHeight="1" spans="1:5">
      <c r="A16" s="20"/>
      <c r="B16" s="20"/>
      <c r="C16" s="41"/>
      <c r="D16" s="41"/>
      <c r="E16" s="41"/>
    </row>
    <row r="17" ht="24.75" customHeight="1" spans="1:5">
      <c r="A17" s="22"/>
      <c r="B17" s="22"/>
      <c r="C17" s="40"/>
      <c r="D17" s="40"/>
      <c r="E17" s="40"/>
    </row>
    <row r="18" ht="24.75" customHeight="1" spans="1:5">
      <c r="A18" s="22"/>
      <c r="B18" s="22"/>
      <c r="C18" s="40"/>
      <c r="D18" s="40"/>
      <c r="E18" s="40"/>
    </row>
    <row r="19" ht="24.75" customHeight="1" spans="1:5">
      <c r="A19" s="22"/>
      <c r="B19" s="22"/>
      <c r="C19" s="40"/>
      <c r="D19" s="40"/>
      <c r="E19" s="40"/>
    </row>
    <row r="20" ht="24.75" customHeight="1" spans="1:5">
      <c r="A20" s="20"/>
      <c r="B20" s="20"/>
      <c r="C20" s="41"/>
      <c r="D20" s="41"/>
      <c r="E20" s="41"/>
    </row>
    <row r="21" ht="24.75" customHeight="1" spans="1:5">
      <c r="A21" s="22"/>
      <c r="B21" s="22"/>
      <c r="C21" s="40"/>
      <c r="D21" s="40"/>
      <c r="E21" s="40"/>
    </row>
    <row r="22" ht="24.75" customHeight="1" spans="1:5">
      <c r="A22" s="22"/>
      <c r="B22" s="22"/>
      <c r="C22" s="40"/>
      <c r="D22" s="40"/>
      <c r="E22" s="40"/>
    </row>
    <row r="23" ht="24.75" customHeight="1" spans="1:5">
      <c r="A23" s="20"/>
      <c r="B23" s="20"/>
      <c r="C23" s="41"/>
      <c r="D23" s="41"/>
      <c r="E23" s="41"/>
    </row>
    <row r="24" ht="24.75" customHeight="1" spans="1:5">
      <c r="A24" s="20"/>
      <c r="B24" s="20"/>
      <c r="C24" s="41"/>
      <c r="D24" s="41"/>
      <c r="E24" s="41"/>
    </row>
    <row r="25" ht="24.75" customHeight="1" spans="1:5">
      <c r="A25" s="22"/>
      <c r="B25" s="22"/>
      <c r="C25" s="40"/>
      <c r="D25" s="40"/>
      <c r="E25" s="40"/>
    </row>
    <row r="26" ht="24.75" customHeight="1" spans="1:5">
      <c r="A26" s="22"/>
      <c r="B26" s="22"/>
      <c r="C26" s="40"/>
      <c r="D26" s="40"/>
      <c r="E26" s="40"/>
    </row>
    <row r="27" ht="24.75" customHeight="1" spans="1:5">
      <c r="A27" s="20"/>
      <c r="B27" s="20"/>
      <c r="C27" s="41"/>
      <c r="D27" s="41"/>
      <c r="E27" s="41"/>
    </row>
    <row r="28" ht="24.75" customHeight="1" spans="1:5">
      <c r="A28" s="20"/>
      <c r="B28" s="20"/>
      <c r="C28" s="41"/>
      <c r="D28" s="41"/>
      <c r="E28" s="41"/>
    </row>
    <row r="29" ht="24.75" customHeight="1" spans="1:5">
      <c r="A29" s="22"/>
      <c r="B29" s="22"/>
      <c r="C29" s="40"/>
      <c r="D29" s="40"/>
      <c r="E29" s="40"/>
    </row>
    <row r="30" ht="24.75" customHeight="1" spans="1:5">
      <c r="A30" s="20"/>
      <c r="B30" s="20"/>
      <c r="C30" s="41"/>
      <c r="D30" s="41"/>
      <c r="E30" s="41"/>
    </row>
    <row r="31" ht="24.75" customHeight="1" spans="1:5">
      <c r="A31" s="20"/>
      <c r="B31" s="20"/>
      <c r="C31" s="41"/>
      <c r="D31" s="41"/>
      <c r="E31" s="41"/>
    </row>
    <row r="32" ht="24.75" customHeight="1" spans="1:5">
      <c r="A32" s="22"/>
      <c r="B32" s="22"/>
      <c r="C32" s="40"/>
      <c r="D32" s="40"/>
      <c r="E32" s="40"/>
    </row>
    <row r="36" customHeight="1" spans="1:7">
      <c r="A36"/>
      <c r="B36"/>
      <c r="C36"/>
      <c r="D36"/>
      <c r="E36"/>
      <c r="F36"/>
      <c r="G36"/>
    </row>
    <row r="37" customHeight="1" spans="1:7">
      <c r="A37"/>
      <c r="B37"/>
      <c r="C37"/>
      <c r="D37"/>
      <c r="E37"/>
      <c r="F37"/>
      <c r="G37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1" width="13.5740740740741" style="2" customWidth="1"/>
    <col min="2" max="2" width="34.4259259259259" style="2" customWidth="1"/>
    <col min="3" max="3" width="26" style="2" customWidth="1"/>
    <col min="4" max="4" width="28.287037037037" style="2" customWidth="1"/>
    <col min="5" max="5" width="23.287037037037" style="2" customWidth="1"/>
    <col min="6" max="7" width="6.86111111111111" style="2" customWidth="1"/>
  </cols>
  <sheetData>
    <row r="1" ht="24.75" customHeight="1" spans="1:2">
      <c r="A1" s="11"/>
      <c r="B1" s="12"/>
    </row>
    <row r="2" ht="24.75" customHeight="1" spans="1:5">
      <c r="A2" s="31" t="s">
        <v>136</v>
      </c>
      <c r="B2" s="31"/>
      <c r="C2" s="31"/>
      <c r="D2" s="31"/>
      <c r="E2" s="31"/>
    </row>
    <row r="3" ht="24.75" customHeight="1" spans="1:5">
      <c r="A3" s="2" t="s">
        <v>1</v>
      </c>
      <c r="E3" s="5" t="s">
        <v>28</v>
      </c>
    </row>
    <row r="4" ht="24.75" customHeight="1" spans="1:5">
      <c r="A4" s="32" t="s">
        <v>137</v>
      </c>
      <c r="B4" s="32"/>
      <c r="C4" s="32" t="s">
        <v>138</v>
      </c>
      <c r="D4" s="32"/>
      <c r="E4" s="32"/>
    </row>
    <row r="5" ht="24.75" customHeight="1" spans="1:5">
      <c r="A5" s="33" t="s">
        <v>134</v>
      </c>
      <c r="B5" s="32" t="s">
        <v>135</v>
      </c>
      <c r="C5" s="32" t="s">
        <v>99</v>
      </c>
      <c r="D5" s="32" t="s">
        <v>139</v>
      </c>
      <c r="E5" s="32" t="s">
        <v>140</v>
      </c>
    </row>
    <row r="6" ht="24.75" customHeight="1" spans="1:5">
      <c r="A6" s="34" t="s">
        <v>97</v>
      </c>
      <c r="B6" s="27" t="s">
        <v>97</v>
      </c>
      <c r="C6" s="27">
        <v>1</v>
      </c>
      <c r="D6" s="27">
        <v>2</v>
      </c>
      <c r="E6" s="27">
        <v>3</v>
      </c>
    </row>
    <row r="7" s="1" customFormat="1" ht="25.5" customHeight="1" spans="1:7">
      <c r="A7" s="20"/>
      <c r="B7" s="20" t="s">
        <v>99</v>
      </c>
      <c r="C7" s="35">
        <f>SUM(C8,C12,C28)</f>
        <v>4423199</v>
      </c>
      <c r="D7" s="35">
        <f>SUM(D8,D12,D28)</f>
        <v>2892140</v>
      </c>
      <c r="E7" s="35">
        <f>SUM(E8,E12)</f>
        <v>1531059</v>
      </c>
      <c r="F7" s="10"/>
      <c r="G7" s="10"/>
    </row>
    <row r="8" ht="25.5" customHeight="1" spans="1:5">
      <c r="A8" s="20" t="s">
        <v>141</v>
      </c>
      <c r="B8" s="21" t="s">
        <v>142</v>
      </c>
      <c r="C8" s="35">
        <f>SUM(C9:C11)</f>
        <v>2790656</v>
      </c>
      <c r="D8" s="35">
        <f>SUM(D9:D11)</f>
        <v>2790656</v>
      </c>
      <c r="E8" s="35">
        <f>SUM(E9:E10)</f>
        <v>0</v>
      </c>
    </row>
    <row r="9" ht="25.5" customHeight="1" spans="1:5">
      <c r="A9" s="22" t="s">
        <v>143</v>
      </c>
      <c r="B9" s="23" t="s">
        <v>144</v>
      </c>
      <c r="C9" s="25">
        <f>SUM(D9:E9)</f>
        <v>1653252</v>
      </c>
      <c r="D9" s="24">
        <f>1507860+145392</f>
        <v>1653252</v>
      </c>
      <c r="E9" s="25"/>
    </row>
    <row r="10" ht="25.5" customHeight="1" spans="1:5">
      <c r="A10" s="22" t="s">
        <v>145</v>
      </c>
      <c r="B10" s="23" t="s">
        <v>146</v>
      </c>
      <c r="C10" s="25">
        <f>SUM(D10:E10)</f>
        <v>1134204</v>
      </c>
      <c r="D10" s="24">
        <f>1038108+96096</f>
        <v>1134204</v>
      </c>
      <c r="E10" s="25"/>
    </row>
    <row r="11" ht="25.5" customHeight="1" spans="1:5">
      <c r="A11" s="22" t="s">
        <v>147</v>
      </c>
      <c r="B11" s="36" t="s">
        <v>148</v>
      </c>
      <c r="C11" s="25">
        <f>SUM(D11:E11)</f>
        <v>3200</v>
      </c>
      <c r="D11" s="24">
        <v>3200</v>
      </c>
      <c r="E11" s="25"/>
    </row>
    <row r="12" ht="25.5" customHeight="1" spans="1:5">
      <c r="A12" s="20" t="s">
        <v>149</v>
      </c>
      <c r="B12" s="21" t="s">
        <v>150</v>
      </c>
      <c r="C12" s="25">
        <f>SUM(C13:C27)</f>
        <v>1531059</v>
      </c>
      <c r="D12" s="25">
        <f>SUM(D13:D27)</f>
        <v>0</v>
      </c>
      <c r="E12" s="25">
        <f>SUM(E13:E27)</f>
        <v>1531059</v>
      </c>
    </row>
    <row r="13" ht="25.5" customHeight="1" spans="1:5">
      <c r="A13" s="22" t="s">
        <v>151</v>
      </c>
      <c r="B13" s="23" t="s">
        <v>152</v>
      </c>
      <c r="C13" s="25">
        <f>SUM(D13:E13)</f>
        <v>293000</v>
      </c>
      <c r="D13" s="37"/>
      <c r="E13" s="24">
        <f>287000+6000</f>
        <v>293000</v>
      </c>
    </row>
    <row r="14" ht="25.5" customHeight="1" spans="1:5">
      <c r="A14" s="22" t="s">
        <v>153</v>
      </c>
      <c r="B14" s="23" t="s">
        <v>154</v>
      </c>
      <c r="C14" s="25">
        <f t="shared" ref="C14:C28" si="0">SUM(D14:E14)</f>
        <v>220400</v>
      </c>
      <c r="D14" s="37"/>
      <c r="E14" s="24">
        <f>216400+4000</f>
        <v>220400</v>
      </c>
    </row>
    <row r="15" ht="25.5" customHeight="1" spans="1:5">
      <c r="A15" s="22" t="s">
        <v>155</v>
      </c>
      <c r="B15" s="23" t="s">
        <v>156</v>
      </c>
      <c r="C15" s="25">
        <f t="shared" si="0"/>
        <v>58800</v>
      </c>
      <c r="D15" s="37"/>
      <c r="E15" s="24">
        <f>58000+800</f>
        <v>58800</v>
      </c>
    </row>
    <row r="16" ht="25.5" customHeight="1" spans="1:5">
      <c r="A16" s="22" t="s">
        <v>157</v>
      </c>
      <c r="B16" s="23" t="s">
        <v>158</v>
      </c>
      <c r="C16" s="25">
        <f t="shared" si="0"/>
        <v>20000</v>
      </c>
      <c r="D16" s="25"/>
      <c r="E16" s="25">
        <v>20000</v>
      </c>
    </row>
    <row r="17" ht="25.5" customHeight="1" spans="1:5">
      <c r="A17" s="22" t="s">
        <v>159</v>
      </c>
      <c r="B17" s="23" t="s">
        <v>160</v>
      </c>
      <c r="C17" s="25">
        <f t="shared" si="0"/>
        <v>190000</v>
      </c>
      <c r="D17" s="25"/>
      <c r="E17" s="25">
        <f>186000+4000</f>
        <v>190000</v>
      </c>
    </row>
    <row r="18" ht="25.5" customHeight="1" spans="1:5">
      <c r="A18" s="22" t="s">
        <v>161</v>
      </c>
      <c r="B18" s="23" t="s">
        <v>162</v>
      </c>
      <c r="C18" s="25">
        <f t="shared" si="0"/>
        <v>30000</v>
      </c>
      <c r="D18" s="35"/>
      <c r="E18" s="24">
        <v>30000</v>
      </c>
    </row>
    <row r="19" ht="25.5" customHeight="1" spans="1:5">
      <c r="A19" s="22" t="s">
        <v>163</v>
      </c>
      <c r="B19" s="23" t="s">
        <v>164</v>
      </c>
      <c r="C19" s="25">
        <f t="shared" si="0"/>
        <v>149600</v>
      </c>
      <c r="D19" s="25"/>
      <c r="E19" s="24">
        <v>149600</v>
      </c>
    </row>
    <row r="20" ht="25.5" customHeight="1" spans="1:5">
      <c r="A20" s="22" t="s">
        <v>165</v>
      </c>
      <c r="B20" s="23" t="s">
        <v>166</v>
      </c>
      <c r="C20" s="25">
        <f t="shared" si="0"/>
        <v>96000</v>
      </c>
      <c r="D20" s="25"/>
      <c r="E20" s="24">
        <v>96000</v>
      </c>
    </row>
    <row r="21" ht="25.5" customHeight="1" spans="1:5">
      <c r="A21" s="22" t="s">
        <v>167</v>
      </c>
      <c r="B21" s="23" t="s">
        <v>168</v>
      </c>
      <c r="C21" s="25">
        <f t="shared" si="0"/>
        <v>12600</v>
      </c>
      <c r="D21" s="25"/>
      <c r="E21" s="24">
        <v>12600</v>
      </c>
    </row>
    <row r="22" ht="25.5" customHeight="1" spans="1:5">
      <c r="A22" s="22" t="s">
        <v>169</v>
      </c>
      <c r="B22" s="23" t="s">
        <v>170</v>
      </c>
      <c r="C22" s="25">
        <f t="shared" si="0"/>
        <v>30000</v>
      </c>
      <c r="D22" s="25"/>
      <c r="E22" s="24">
        <v>30000</v>
      </c>
    </row>
    <row r="23" ht="25.5" customHeight="1" spans="1:5">
      <c r="A23" s="22" t="s">
        <v>171</v>
      </c>
      <c r="B23" s="23" t="s">
        <v>172</v>
      </c>
      <c r="C23" s="25">
        <f t="shared" si="0"/>
        <v>60000</v>
      </c>
      <c r="D23" s="25"/>
      <c r="E23" s="24">
        <v>60000</v>
      </c>
    </row>
    <row r="24" ht="25.5" customHeight="1" spans="1:5">
      <c r="A24" s="22" t="s">
        <v>173</v>
      </c>
      <c r="B24" s="23" t="s">
        <v>174</v>
      </c>
      <c r="C24" s="25">
        <f t="shared" si="0"/>
        <v>55529</v>
      </c>
      <c r="D24" s="25"/>
      <c r="E24" s="24">
        <f>50699+4830</f>
        <v>55529</v>
      </c>
    </row>
    <row r="25" ht="25.5" customHeight="1" spans="1:5">
      <c r="A25" s="22" t="s">
        <v>175</v>
      </c>
      <c r="B25" s="23" t="s">
        <v>176</v>
      </c>
      <c r="C25" s="25">
        <f t="shared" si="0"/>
        <v>58930</v>
      </c>
      <c r="D25" s="25"/>
      <c r="E25" s="24">
        <f>55295+3635</f>
        <v>58930</v>
      </c>
    </row>
    <row r="26" ht="25.5" customHeight="1" spans="1:5">
      <c r="A26" s="22" t="s">
        <v>177</v>
      </c>
      <c r="B26" s="23" t="s">
        <v>178</v>
      </c>
      <c r="C26" s="25">
        <f t="shared" si="0"/>
        <v>50000</v>
      </c>
      <c r="D26" s="25"/>
      <c r="E26" s="25">
        <v>50000</v>
      </c>
    </row>
    <row r="27" ht="25.5" customHeight="1" spans="1:5">
      <c r="A27" s="22" t="s">
        <v>179</v>
      </c>
      <c r="B27" s="23" t="s">
        <v>180</v>
      </c>
      <c r="C27" s="25">
        <f t="shared" si="0"/>
        <v>206200</v>
      </c>
      <c r="D27" s="25"/>
      <c r="E27" s="25">
        <f>204200+2000</f>
        <v>206200</v>
      </c>
    </row>
    <row r="28" ht="25.5" customHeight="1" spans="1:5">
      <c r="A28" s="20">
        <v>303</v>
      </c>
      <c r="B28" s="21" t="s">
        <v>181</v>
      </c>
      <c r="C28" s="25">
        <f>SUM(C29:C30)</f>
        <v>101484</v>
      </c>
      <c r="D28" s="25">
        <f>SUM(D29:D30)</f>
        <v>101484</v>
      </c>
      <c r="E28" s="25">
        <f>SUM(E29:E30)</f>
        <v>0</v>
      </c>
    </row>
    <row r="29" ht="25.5" customHeight="1" spans="1:5">
      <c r="A29" s="22">
        <v>30302</v>
      </c>
      <c r="B29" s="23" t="s">
        <v>182</v>
      </c>
      <c r="C29" s="25">
        <f>SUM(D29:E29)</f>
        <v>67044</v>
      </c>
      <c r="D29" s="25">
        <v>67044</v>
      </c>
      <c r="E29" s="25"/>
    </row>
    <row r="30" ht="25.5" customHeight="1" spans="1:5">
      <c r="A30" s="22">
        <v>30305</v>
      </c>
      <c r="B30" s="23" t="s">
        <v>183</v>
      </c>
      <c r="C30" s="25">
        <f>SUM(D30:E30)</f>
        <v>34440</v>
      </c>
      <c r="D30" s="25">
        <v>34440</v>
      </c>
      <c r="E30" s="2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倚浮云游太空</cp:lastModifiedBy>
  <dcterms:created xsi:type="dcterms:W3CDTF">2018-01-17T04:55:00Z</dcterms:created>
  <cp:lastPrinted>2019-02-14T01:19:00Z</cp:lastPrinted>
  <dcterms:modified xsi:type="dcterms:W3CDTF">2021-12-27T07:01:51Z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2052-11.1.0.11194</vt:lpwstr>
  </property>
  <property fmtid="{D5CDD505-2E9C-101B-9397-08002B2CF9AE}" pid="4" name="ICV">
    <vt:lpwstr>ECEA8219115341CF985F1CD366BCE7B9</vt:lpwstr>
  </property>
</Properties>
</file>