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  <definedName name="_xlnm._FilterDatabase" localSheetId="8" hidden="1">表7!$A$6:$E$33</definedName>
  </definedNames>
  <calcPr calcId="144525"/>
</workbook>
</file>

<file path=xl/sharedStrings.xml><?xml version="1.0" encoding="utf-8"?>
<sst xmlns="http://schemas.openxmlformats.org/spreadsheetml/2006/main" count="370" uniqueCount="259">
  <si>
    <t>单位代码：</t>
  </si>
  <si>
    <t>单位名称：</t>
  </si>
  <si>
    <t>人大办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</si>
  <si>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</si>
  <si>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</si>
  <si>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</si>
  <si>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</si>
  <si>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</si>
  <si>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</si>
  <si>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</si>
  <si>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</si>
  <si>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</si>
  <si>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</si>
  <si>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</si>
  <si>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</si>
  <si>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</si>
  <si>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</si>
  <si>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</si>
  <si>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</si>
  <si>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</si>
  <si>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</si>
  <si>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</si>
  <si>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</si>
  <si>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</si>
  <si>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</si>
  <si>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</si>
  <si>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</si>
  <si>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</si>
  <si>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</si>
  <si>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</si>
  <si>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</si>
  <si>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</si>
  <si>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</si>
  <si>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</si>
  <si>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</si>
  <si>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</si>
  <si>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</si>
  <si>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</si>
  <si>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</si>
  <si>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</si>
  <si>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</si>
  <si>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</si>
  <si>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</si>
  <si>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</si>
  <si>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</si>
  <si>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</si>
  <si>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</si>
  <si>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</si>
  <si>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</si>
  <si>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</si>
  <si>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</si>
  <si>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</si>
  <si>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</si>
  <si>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</si>
  <si>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</si>
  <si>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</si>
  <si>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</si>
  <si>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</si>
  <si>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</si>
  <si>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</si>
  <si>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</si>
  <si>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</si>
  <si>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</si>
  <si>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</si>
  <si>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</si>
  <si>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</si>
  <si>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</si>
  <si>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</si>
  <si>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</si>
  <si>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</si>
  <si>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</si>
  <si>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</si>
  <si>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</si>
  <si>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</si>
  <si>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</si>
  <si>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</si>
  <si>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</si>
  <si>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</si>
  <si>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</si>
  <si>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</si>
  <si>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</si>
  <si>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</si>
  <si>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</si>
  <si>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</si>
  <si>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</si>
  <si>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</si>
  <si>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</si>
  <si>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</si>
  <si>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</si>
  <si>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</si>
  <si>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</si>
  <si>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</si>
  <si>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</si>
  <si>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</si>
  <si>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</si>
  <si>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</si>
  <si>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</si>
  <si>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</si>
  <si>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</si>
  <si>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</si>
  <si>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</si>
  <si>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</si>
  <si>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</si>
  <si>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</si>
  <si>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</si>
  <si>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</si>
  <si>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</si>
  <si>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</si>
  <si>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</si>
  <si>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</si>
  <si>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</si>
  <si>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</si>
  <si>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</si>
  <si>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</si>
  <si>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</si>
  <si>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</si>
  <si>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</si>
  <si>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</si>
  <si>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20101</t>
  </si>
  <si>
    <t>人大事务</t>
  </si>
  <si>
    <t>2010201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</si>
  <si>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</si>
  <si>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</si>
  <si>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</si>
  <si>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</si>
  <si>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</si>
  <si>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</si>
  <si>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</si>
  <si>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</si>
  <si>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</si>
  <si>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</si>
  <si>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</si>
  <si>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</si>
  <si>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</si>
  <si>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</si>
  <si>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</si>
  <si>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</si>
  <si>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</si>
  <si>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</si>
  <si>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</si>
  <si>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</si>
  <si>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</si>
  <si>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</si>
  <si>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</si>
  <si>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</si>
  <si>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</si>
  <si>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</si>
  <si>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</si>
  <si>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</si>
  <si>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</si>
  <si>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</si>
  <si>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</si>
  <si>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</si>
  <si>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</si>
  <si>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</si>
  <si>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</si>
  <si>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</si>
  <si>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</si>
  <si>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</si>
  <si>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</si>
  <si>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</si>
  <si>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</si>
  <si>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</si>
  <si>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</si>
  <si>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</si>
  <si>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</si>
  <si>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</si>
  <si>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</si>
  <si>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</si>
  <si>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</si>
  <si>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</si>
  <si>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</si>
  <si>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</si>
  <si>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</si>
  <si>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</si>
  <si>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</si>
  <si>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</si>
  <si>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</si>
  <si>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</si>
  <si>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</si>
  <si>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</si>
  <si>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</si>
  <si>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</si>
  <si>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</si>
  <si>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</si>
  <si>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</si>
  <si>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</si>
  <si>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</si>
  <si>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</si>
  <si>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</si>
  <si>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</si>
  <si>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</si>
  <si>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</si>
  <si>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</si>
  <si>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</si>
  <si>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</si>
  <si>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</si>
  <si>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 xml:space="preserve">  绩效工资</t>
  </si>
  <si>
    <t xml:space="preserve">  职工基本医疗保险缴费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</si>
  <si>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</si>
  <si>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</si>
  <si>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</si>
  <si>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</si>
  <si>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</si>
  <si>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</si>
  <si>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</si>
  <si>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</si>
  <si>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</si>
  <si>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30207</t>
  </si>
  <si>
    <t xml:space="preserve">  邮电费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</si>
  <si>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</si>
  <si>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</si>
  <si>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</si>
  <si>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</si>
  <si>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</si>
  <si>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</si>
  <si>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</si>
  <si>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</si>
  <si>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</si>
  <si>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</si>
  <si>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</si>
  <si>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</si>
  <si>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</si>
  <si>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</si>
  <si>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</si>
  <si>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</si>
  <si>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</si>
  <si>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</si>
  <si>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</si>
  <si>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</si>
  <si>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</si>
  <si>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对个人和家庭的补助</t>
  </si>
  <si>
    <t>30301</t>
  </si>
  <si>
    <t xml:space="preserve">  离休费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</si>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</sst>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3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4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40" fillId="12" borderId="3" applyNumberFormat="0" applyAlignment="0" applyProtection="0">
      <alignment vertical="center"/>
    </xf>
    <xf numFmtId="0" fontId="41" fillId="13" borderId="8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9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left" vertical="center"/>
    </xf>
    <xf numFmtId="176" fontId="10" fillId="0" borderId="2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/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>
      <alignment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176" fontId="12" fillId="0" borderId="2" xfId="0" applyNumberFormat="1" applyFont="1" applyFill="1" applyBorder="1" applyAlignment="1" applyProtection="1">
      <alignment horizontal="right" vertical="center" wrapText="1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19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7" fontId="18" fillId="0" borderId="1" xfId="0" applyNumberFormat="1" applyFont="1" applyBorder="1" applyAlignment="1">
      <alignment vertical="center" wrapText="1"/>
    </xf>
    <xf numFmtId="177" fontId="18" fillId="0" borderId="1" xfId="0" applyNumberFormat="1" applyFont="1" applyBorder="1" applyAlignment="1">
      <alignment horizontal="right" vertical="center" wrapText="1"/>
    </xf>
    <xf numFmtId="0" fontId="7" fillId="0" borderId="0" xfId="5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2" xfId="49" applyFont="1" applyFill="1" applyBorder="1" applyAlignment="1" applyProtection="1">
      <alignment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20" fillId="0" borderId="2" xfId="0" applyNumberFormat="1" applyFont="1" applyFill="1" applyBorder="1" applyAlignment="1">
      <alignment horizontal="right" vertical="center"/>
    </xf>
    <xf numFmtId="0" fontId="8" fillId="0" borderId="2" xfId="49" applyFont="1" applyBorder="1" applyAlignment="1" applyProtection="1">
      <alignment vertical="center"/>
    </xf>
    <xf numFmtId="0" fontId="12" fillId="0" borderId="2" xfId="49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4" fontId="2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179" fontId="3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6" sqref="G16"/>
    </sheetView>
  </sheetViews>
  <sheetFormatPr defaultColWidth="10" defaultRowHeight="14.4"/>
  <cols>
    <col min="1" max="1" width="2.5462962962963" customWidth="1"/>
    <col min="2" max="4" width="9.76851851851852" customWidth="1"/>
    <col min="5" max="5" width="11.5092592592593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3"/>
      <c r="B3" s="3" t="s">
        <v>0</v>
      </c>
      <c r="C3" s="84">
        <v>103001</v>
      </c>
      <c r="D3" s="84"/>
      <c r="E3" s="3"/>
      <c r="F3" s="3"/>
      <c r="G3" s="3"/>
      <c r="H3" s="3"/>
      <c r="I3" s="3"/>
      <c r="J3" s="3"/>
      <c r="K3" s="3"/>
    </row>
    <row r="4" ht="22.75" customHeight="1" spans="1:11">
      <c r="A4" s="3"/>
      <c r="B4" s="3" t="s">
        <v>1</v>
      </c>
      <c r="C4" s="3" t="s">
        <v>2</v>
      </c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85" t="s">
        <v>3</v>
      </c>
      <c r="C6" s="85"/>
      <c r="D6" s="85"/>
      <c r="E6" s="85"/>
      <c r="F6" s="85"/>
      <c r="G6" s="85"/>
      <c r="H6" s="85"/>
      <c r="I6" s="85"/>
      <c r="J6" s="85"/>
      <c r="K6" s="85"/>
    </row>
    <row r="7" ht="22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5" customHeight="1" spans="1:11">
      <c r="A10" s="3"/>
      <c r="B10" s="3" t="s">
        <v>4</v>
      </c>
      <c r="C10" s="3"/>
      <c r="F10" s="86" t="s">
        <v>5</v>
      </c>
      <c r="G10" s="87"/>
      <c r="H10" s="3"/>
      <c r="I10" s="3"/>
      <c r="J10" s="3"/>
      <c r="K10" s="3"/>
    </row>
    <row r="11" ht="22.7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5" customHeight="1" spans="1:11">
      <c r="A12" s="3"/>
      <c r="B12" s="88" t="s">
        <v>6</v>
      </c>
      <c r="C12" s="88"/>
      <c r="D12" s="3"/>
      <c r="E12" s="89" t="s">
        <v>7</v>
      </c>
      <c r="F12" s="89"/>
      <c r="G12" s="3"/>
      <c r="H12" s="88" t="s">
        <v>8</v>
      </c>
      <c r="I12" s="1"/>
      <c r="J12" s="3"/>
      <c r="K12" s="3"/>
    </row>
    <row r="13" ht="14.3" customHeight="1" spans="1:11">
      <c r="A13" s="1"/>
      <c r="B13" s="1"/>
      <c r="C13" s="1" t="s">
        <v>9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E12:F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D8" sqref="D8:H8"/>
    </sheetView>
  </sheetViews>
  <sheetFormatPr defaultColWidth="10" defaultRowHeight="14.4" outlineLevelCol="7"/>
  <cols>
    <col min="1" max="1" width="31.6296296296296" customWidth="1"/>
    <col min="2" max="2" width="11.2592592592593" customWidth="1"/>
    <col min="3" max="3" width="12.9166666666667" customWidth="1"/>
    <col min="4" max="4" width="10.4537037037037" customWidth="1"/>
    <col min="5" max="5" width="13.9814814814815" customWidth="1"/>
    <col min="6" max="6" width="13.4351851851852" customWidth="1"/>
    <col min="7" max="7" width="11.2592592592593" customWidth="1"/>
    <col min="8" max="8" width="27.1388888888889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31" t="s">
        <v>238</v>
      </c>
      <c r="B2" s="31"/>
      <c r="C2" s="31"/>
      <c r="D2" s="31"/>
      <c r="E2" s="31"/>
      <c r="F2" s="31"/>
      <c r="G2" s="31"/>
      <c r="H2" s="31"/>
    </row>
    <row r="3" ht="22.75" customHeight="1" spans="1:8">
      <c r="A3" s="1"/>
      <c r="B3" s="1"/>
      <c r="C3" s="1"/>
      <c r="D3" s="1"/>
      <c r="E3" s="1"/>
      <c r="F3" s="1"/>
      <c r="G3" s="1"/>
      <c r="H3" s="32" t="s">
        <v>32</v>
      </c>
    </row>
    <row r="4" ht="22.75" customHeight="1" spans="1:8">
      <c r="A4" s="5" t="s">
        <v>176</v>
      </c>
      <c r="B4" s="5" t="s">
        <v>239</v>
      </c>
      <c r="C4" s="5"/>
      <c r="D4" s="5"/>
      <c r="E4" s="5"/>
      <c r="F4" s="5"/>
      <c r="G4" s="5" t="s">
        <v>240</v>
      </c>
      <c r="H4" s="5" t="s">
        <v>241</v>
      </c>
    </row>
    <row r="5" ht="22.75" customHeight="1" spans="1:8">
      <c r="A5" s="5"/>
      <c r="B5" s="5" t="s">
        <v>115</v>
      </c>
      <c r="C5" s="5" t="s">
        <v>242</v>
      </c>
      <c r="D5" s="5" t="s">
        <v>243</v>
      </c>
      <c r="E5" s="5" t="s">
        <v>244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245</v>
      </c>
      <c r="F6" s="5" t="s">
        <v>246</v>
      </c>
      <c r="G6" s="5"/>
      <c r="H6" s="5"/>
    </row>
    <row r="7" ht="22.75" customHeight="1" spans="1:8">
      <c r="A7" s="33" t="s">
        <v>115</v>
      </c>
      <c r="B7" s="34"/>
      <c r="C7" s="34"/>
      <c r="D7" s="34"/>
      <c r="E7" s="34"/>
      <c r="F7" s="34"/>
      <c r="G7" s="34"/>
      <c r="H7" s="34"/>
    </row>
    <row r="8" ht="22.75" customHeight="1" spans="1:8">
      <c r="A8" s="33" t="s">
        <v>2</v>
      </c>
      <c r="B8" s="34">
        <f>D8+F8+G8+H8</f>
        <v>647000</v>
      </c>
      <c r="C8" s="34"/>
      <c r="D8" s="34">
        <v>20000</v>
      </c>
      <c r="E8" s="34"/>
      <c r="F8" s="34">
        <v>8000</v>
      </c>
      <c r="G8" s="34">
        <v>400000</v>
      </c>
      <c r="H8" s="34">
        <v>219000</v>
      </c>
    </row>
    <row r="9" ht="22.75" customHeight="1" spans="1:8">
      <c r="A9" s="35"/>
      <c r="B9" s="36"/>
      <c r="C9" s="36"/>
      <c r="D9" s="36"/>
      <c r="E9" s="36"/>
      <c r="F9" s="36"/>
      <c r="G9" s="36"/>
      <c r="H9" s="3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7" workbookViewId="0">
      <selection activeCell="F6" sqref="F6"/>
    </sheetView>
  </sheetViews>
  <sheetFormatPr defaultColWidth="10" defaultRowHeight="14.4"/>
  <cols>
    <col min="1" max="1" width="9.76851851851852" customWidth="1"/>
    <col min="2" max="2" width="12" style="7" customWidth="1"/>
    <col min="3" max="3" width="33.6851851851852" style="7" customWidth="1"/>
    <col min="4" max="4" width="26.9444444444444" customWidth="1"/>
    <col min="5" max="5" width="22.287037037037" customWidth="1"/>
    <col min="6" max="6" width="24.5925925925926" customWidth="1"/>
    <col min="7" max="11" width="9.76851851851852" customWidth="1"/>
  </cols>
  <sheetData>
    <row r="1" ht="14.3" customHeight="1" spans="1:11">
      <c r="A1" s="1"/>
      <c r="B1" s="15"/>
      <c r="C1" s="16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247</v>
      </c>
      <c r="B2" s="9"/>
      <c r="C2" s="9"/>
      <c r="D2" s="2"/>
      <c r="E2" s="2"/>
      <c r="F2" s="2"/>
      <c r="G2" s="1"/>
      <c r="H2" s="1"/>
      <c r="I2" s="1"/>
      <c r="J2" s="1"/>
      <c r="K2" s="1"/>
    </row>
    <row r="3" ht="22.75" customHeight="1" spans="1:11">
      <c r="A3" s="3"/>
      <c r="D3" s="3"/>
      <c r="E3" s="3"/>
      <c r="F3" s="3" t="s">
        <v>32</v>
      </c>
      <c r="G3" s="1"/>
      <c r="H3" s="1"/>
      <c r="I3" s="1"/>
      <c r="J3" s="1"/>
      <c r="K3" s="1"/>
    </row>
    <row r="4" ht="22.75" customHeight="1" spans="1:11">
      <c r="A4" s="17" t="s">
        <v>248</v>
      </c>
      <c r="B4" s="18" t="s">
        <v>249</v>
      </c>
      <c r="C4" s="19" t="s">
        <v>250</v>
      </c>
      <c r="D4" s="17" t="s">
        <v>115</v>
      </c>
      <c r="E4" s="17" t="s">
        <v>111</v>
      </c>
      <c r="F4" s="17" t="s">
        <v>112</v>
      </c>
      <c r="G4" s="1"/>
      <c r="H4" s="1"/>
      <c r="I4" s="1"/>
      <c r="J4" s="1"/>
      <c r="K4" s="1"/>
    </row>
    <row r="5" ht="28" customHeight="1" spans="1:11">
      <c r="A5" s="17"/>
      <c r="B5" s="20"/>
      <c r="C5" s="21" t="s">
        <v>115</v>
      </c>
      <c r="D5" s="22">
        <f>D6</f>
        <v>1659483.6</v>
      </c>
      <c r="E5" s="22">
        <f>E6</f>
        <v>1440483.6</v>
      </c>
      <c r="F5" s="22">
        <f>F6</f>
        <v>219000</v>
      </c>
      <c r="G5" s="3"/>
      <c r="H5" s="3"/>
      <c r="I5" s="3"/>
      <c r="J5" s="3"/>
      <c r="K5" s="3"/>
    </row>
    <row r="6" ht="25" customHeight="1" spans="1:6">
      <c r="A6" s="23">
        <v>1</v>
      </c>
      <c r="B6" s="24" t="s">
        <v>200</v>
      </c>
      <c r="C6" s="25" t="s">
        <v>201</v>
      </c>
      <c r="D6" s="26">
        <f t="shared" ref="D6:D21" si="0">E6+F6</f>
        <v>1659483.6</v>
      </c>
      <c r="E6" s="26">
        <f>SUM(E7:E21)</f>
        <v>1440483.6</v>
      </c>
      <c r="F6" s="26">
        <f>SUM(F7:F21)</f>
        <v>219000</v>
      </c>
    </row>
    <row r="7" ht="25" customHeight="1" spans="1:6">
      <c r="A7" s="23">
        <v>2</v>
      </c>
      <c r="B7" s="27" t="s">
        <v>202</v>
      </c>
      <c r="C7" s="28" t="s">
        <v>203</v>
      </c>
      <c r="D7" s="29">
        <f t="shared" si="0"/>
        <v>400000</v>
      </c>
      <c r="E7" s="26">
        <v>400000</v>
      </c>
      <c r="F7" s="26"/>
    </row>
    <row r="8" ht="25" customHeight="1" spans="1:6">
      <c r="A8" s="23">
        <v>3</v>
      </c>
      <c r="B8" s="27" t="s">
        <v>204</v>
      </c>
      <c r="C8" s="28" t="s">
        <v>205</v>
      </c>
      <c r="D8" s="29">
        <f t="shared" si="0"/>
        <v>100000</v>
      </c>
      <c r="E8" s="26">
        <v>100000</v>
      </c>
      <c r="F8" s="26"/>
    </row>
    <row r="9" ht="25" customHeight="1" spans="1:6">
      <c r="A9" s="23">
        <v>4</v>
      </c>
      <c r="B9" s="27" t="s">
        <v>206</v>
      </c>
      <c r="C9" s="28" t="s">
        <v>207</v>
      </c>
      <c r="D9" s="29">
        <f t="shared" si="0"/>
        <v>0</v>
      </c>
      <c r="E9" s="26"/>
      <c r="F9" s="26"/>
    </row>
    <row r="10" ht="25" customHeight="1" spans="1:6">
      <c r="A10" s="23">
        <v>5</v>
      </c>
      <c r="B10" s="27" t="s">
        <v>208</v>
      </c>
      <c r="C10" s="28" t="s">
        <v>209</v>
      </c>
      <c r="D10" s="29">
        <f t="shared" si="0"/>
        <v>32000</v>
      </c>
      <c r="E10" s="26">
        <v>32000</v>
      </c>
      <c r="F10" s="26"/>
    </row>
    <row r="11" ht="25" customHeight="1" spans="1:6">
      <c r="A11" s="23">
        <v>6</v>
      </c>
      <c r="B11" s="27" t="s">
        <v>210</v>
      </c>
      <c r="C11" s="28" t="s">
        <v>211</v>
      </c>
      <c r="D11" s="29">
        <f t="shared" si="0"/>
        <v>80000</v>
      </c>
      <c r="E11" s="26">
        <v>80000</v>
      </c>
      <c r="F11" s="26"/>
    </row>
    <row r="12" ht="25" customHeight="1" spans="1:6">
      <c r="A12" s="23">
        <v>7</v>
      </c>
      <c r="B12" s="27" t="s">
        <v>212</v>
      </c>
      <c r="C12" s="28" t="s">
        <v>213</v>
      </c>
      <c r="D12" s="29">
        <f t="shared" si="0"/>
        <v>30000</v>
      </c>
      <c r="E12" s="30">
        <v>30000</v>
      </c>
      <c r="F12" s="26"/>
    </row>
    <row r="13" ht="25" customHeight="1" spans="1:6">
      <c r="A13" s="23">
        <v>8</v>
      </c>
      <c r="B13" s="27" t="s">
        <v>214</v>
      </c>
      <c r="C13" s="28" t="s">
        <v>215</v>
      </c>
      <c r="D13" s="29">
        <f t="shared" si="0"/>
        <v>350000</v>
      </c>
      <c r="E13" s="26">
        <v>350000</v>
      </c>
      <c r="F13" s="26"/>
    </row>
    <row r="14" ht="25" customHeight="1" spans="1:6">
      <c r="A14" s="23">
        <v>9</v>
      </c>
      <c r="B14" s="27" t="s">
        <v>216</v>
      </c>
      <c r="C14" s="28" t="s">
        <v>217</v>
      </c>
      <c r="D14" s="29">
        <f t="shared" si="0"/>
        <v>219000</v>
      </c>
      <c r="E14" s="26"/>
      <c r="F14" s="26">
        <v>219000</v>
      </c>
    </row>
    <row r="15" ht="25" customHeight="1" spans="1:6">
      <c r="A15" s="23">
        <v>10</v>
      </c>
      <c r="B15" s="27" t="s">
        <v>218</v>
      </c>
      <c r="C15" s="28" t="s">
        <v>219</v>
      </c>
      <c r="D15" s="29">
        <f t="shared" si="0"/>
        <v>20000</v>
      </c>
      <c r="E15" s="26">
        <v>20000</v>
      </c>
      <c r="F15" s="26"/>
    </row>
    <row r="16" ht="25" customHeight="1" spans="1:6">
      <c r="A16" s="23">
        <v>11</v>
      </c>
      <c r="B16" s="27" t="s">
        <v>220</v>
      </c>
      <c r="C16" s="28" t="s">
        <v>221</v>
      </c>
      <c r="D16" s="29">
        <f t="shared" si="0"/>
        <v>20000</v>
      </c>
      <c r="E16" s="26">
        <v>20000</v>
      </c>
      <c r="F16" s="26"/>
    </row>
    <row r="17" ht="25" customHeight="1" spans="1:6">
      <c r="A17" s="23">
        <v>12</v>
      </c>
      <c r="B17" s="27" t="s">
        <v>222</v>
      </c>
      <c r="C17" s="28" t="s">
        <v>223</v>
      </c>
      <c r="D17" s="29">
        <f t="shared" si="0"/>
        <v>57120.71</v>
      </c>
      <c r="E17" s="26">
        <v>57120.71</v>
      </c>
      <c r="F17" s="26"/>
    </row>
    <row r="18" ht="25" customHeight="1" spans="1:6">
      <c r="A18" s="23">
        <v>13</v>
      </c>
      <c r="B18" s="27" t="s">
        <v>224</v>
      </c>
      <c r="C18" s="28" t="s">
        <v>225</v>
      </c>
      <c r="D18" s="29">
        <f t="shared" si="0"/>
        <v>79562.89</v>
      </c>
      <c r="E18" s="26">
        <v>79562.89</v>
      </c>
      <c r="F18" s="26"/>
    </row>
    <row r="19" ht="25" customHeight="1" spans="1:6">
      <c r="A19" s="23">
        <v>14</v>
      </c>
      <c r="B19" s="27" t="s">
        <v>226</v>
      </c>
      <c r="C19" s="28" t="s">
        <v>227</v>
      </c>
      <c r="D19" s="29">
        <f t="shared" si="0"/>
        <v>8000</v>
      </c>
      <c r="E19" s="26">
        <v>8000</v>
      </c>
      <c r="F19" s="26"/>
    </row>
    <row r="20" ht="25" customHeight="1" spans="1:6">
      <c r="A20" s="23">
        <v>15</v>
      </c>
      <c r="B20" s="27" t="s">
        <v>228</v>
      </c>
      <c r="C20" s="28" t="s">
        <v>229</v>
      </c>
      <c r="D20" s="29">
        <f t="shared" si="0"/>
        <v>10000</v>
      </c>
      <c r="E20" s="26">
        <v>10000</v>
      </c>
      <c r="F20" s="26"/>
    </row>
    <row r="21" ht="25" customHeight="1" spans="1:6">
      <c r="A21" s="23">
        <v>16</v>
      </c>
      <c r="B21" s="27" t="s">
        <v>228</v>
      </c>
      <c r="C21" s="28" t="s">
        <v>230</v>
      </c>
      <c r="D21" s="29">
        <f t="shared" si="0"/>
        <v>253800</v>
      </c>
      <c r="E21" s="26">
        <v>253800</v>
      </c>
      <c r="F21" s="26"/>
    </row>
    <row r="25" spans="2:3">
      <c r="B25" s="6"/>
      <c r="C25" s="6"/>
    </row>
    <row r="26" spans="2:3">
      <c r="B26" s="6"/>
      <c r="C26" s="6"/>
    </row>
    <row r="27" spans="2:3">
      <c r="B27" s="6"/>
      <c r="C27" s="6"/>
    </row>
  </sheetData>
  <mergeCells count="1">
    <mergeCell ref="A2:F2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F10" sqref="F10"/>
    </sheetView>
  </sheetViews>
  <sheetFormatPr defaultColWidth="7.87962962962963" defaultRowHeight="12.75" customHeight="1"/>
  <cols>
    <col min="1" max="1" width="37.7962962962963" style="7" customWidth="1"/>
    <col min="2" max="2" width="51.0277777777778" style="7" customWidth="1"/>
    <col min="3" max="3" width="38.6203703703704" style="7" customWidth="1"/>
    <col min="4" max="4" width="2.5" style="7" customWidth="1"/>
    <col min="5" max="16" width="8" style="7"/>
    <col min="17" max="16384" width="7.87962962962963" style="6"/>
  </cols>
  <sheetData>
    <row r="1" ht="15" customHeight="1" spans="1:16">
      <c r="A1" s="8"/>
      <c r="B1" s="8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32.25" customHeight="1" spans="1:16">
      <c r="A2" s="9" t="s">
        <v>251</v>
      </c>
      <c r="B2" s="9"/>
      <c r="C2" s="9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" customHeight="1" spans="1:16">
      <c r="A3" s="6"/>
      <c r="B3" s="6"/>
      <c r="C3" s="10" t="s">
        <v>32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25.5" customHeight="1" spans="1:16">
      <c r="A4" s="11" t="s">
        <v>252</v>
      </c>
      <c r="B4" s="11"/>
      <c r="C4" s="12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ht="25.5" customHeight="1" spans="1:16">
      <c r="A5" s="11" t="s">
        <v>253</v>
      </c>
      <c r="B5" s="11" t="s">
        <v>254</v>
      </c>
      <c r="C5" s="12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="6" customFormat="1" ht="25.5" customHeight="1" spans="1:3">
      <c r="A6" s="11" t="s">
        <v>115</v>
      </c>
      <c r="B6" s="11"/>
      <c r="C6" s="12"/>
    </row>
    <row r="7" s="6" customFormat="1" ht="26.25" customHeight="1" spans="1:4">
      <c r="A7" s="13"/>
      <c r="B7" s="13"/>
      <c r="C7" s="14">
        <v>0</v>
      </c>
      <c r="D7" s="7"/>
    </row>
    <row r="8" ht="26.25" customHeight="1" spans="1:16">
      <c r="A8" s="13"/>
      <c r="B8" s="13"/>
      <c r="C8" s="1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6.25" customHeight="1" spans="1:16">
      <c r="A9" s="13"/>
      <c r="B9" s="13"/>
      <c r="C9" s="1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ht="26.25" customHeight="1" spans="1:3">
      <c r="A10" s="13"/>
      <c r="B10" s="13"/>
      <c r="C10" s="14"/>
    </row>
    <row r="11" ht="26.25" customHeight="1" spans="1:3">
      <c r="A11" s="13"/>
      <c r="B11" s="13"/>
      <c r="C11" s="14"/>
    </row>
    <row r="12" ht="26.25" customHeight="1" spans="1:3">
      <c r="A12" s="13"/>
      <c r="B12" s="13"/>
      <c r="C12" s="1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944444444444444" right="0.668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C14" sqref="C14"/>
    </sheetView>
  </sheetViews>
  <sheetFormatPr defaultColWidth="10" defaultRowHeight="14.4" outlineLevelRow="4" outlineLevelCol="4"/>
  <cols>
    <col min="1" max="1" width="18.5555555555556" customWidth="1"/>
    <col min="2" max="2" width="20.212962962963" customWidth="1"/>
    <col min="3" max="3" width="31.7685185185185" customWidth="1"/>
    <col min="4" max="4" width="28.3240740740741" customWidth="1"/>
    <col min="5" max="5" width="32.53703703703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255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32</v>
      </c>
    </row>
    <row r="4" ht="22.75" customHeight="1" spans="1:5">
      <c r="A4" s="5" t="s">
        <v>176</v>
      </c>
      <c r="B4" s="5" t="s">
        <v>115</v>
      </c>
      <c r="C4" s="5" t="s">
        <v>256</v>
      </c>
      <c r="D4" s="5" t="s">
        <v>257</v>
      </c>
      <c r="E4" s="5" t="s">
        <v>258</v>
      </c>
    </row>
    <row r="5" ht="22.75" customHeight="1" spans="1:5">
      <c r="A5" s="5" t="s">
        <v>2</v>
      </c>
      <c r="B5" s="5"/>
      <c r="C5" s="5">
        <v>0</v>
      </c>
      <c r="D5" s="5"/>
      <c r="E5" s="5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A1" sqref="A1"/>
    </sheetView>
  </sheetViews>
  <sheetFormatPr defaultColWidth="10" defaultRowHeight="14.4" outlineLevelCol="2"/>
  <cols>
    <col min="1" max="1" width="5.01851851851852" customWidth="1"/>
    <col min="2" max="2" width="64.25" customWidth="1"/>
    <col min="3" max="3" width="49.75" customWidth="1"/>
  </cols>
  <sheetData>
    <row r="1" ht="35.4" customHeight="1" spans="1:2">
      <c r="A1" s="1"/>
      <c r="B1" s="1"/>
    </row>
    <row r="2" ht="39.15" customHeight="1" spans="1:3">
      <c r="A2" s="1"/>
      <c r="B2" s="80" t="s">
        <v>10</v>
      </c>
      <c r="C2" s="80"/>
    </row>
    <row r="3" ht="29.35" customHeight="1" spans="1:3">
      <c r="A3" s="81"/>
      <c r="B3" s="82" t="s">
        <v>11</v>
      </c>
      <c r="C3" s="82" t="s">
        <v>12</v>
      </c>
    </row>
    <row r="4" ht="28.45" customHeight="1" spans="1:3">
      <c r="A4" s="73"/>
      <c r="B4" s="83" t="s">
        <v>13</v>
      </c>
      <c r="C4" s="33" t="s">
        <v>14</v>
      </c>
    </row>
    <row r="5" ht="28.45" customHeight="1" spans="1:3">
      <c r="A5" s="73"/>
      <c r="B5" s="83" t="s">
        <v>15</v>
      </c>
      <c r="C5" s="33" t="s">
        <v>16</v>
      </c>
    </row>
    <row r="6" ht="28.45" customHeight="1" spans="1:3">
      <c r="A6" s="73"/>
      <c r="B6" s="83" t="s">
        <v>17</v>
      </c>
      <c r="C6" s="33" t="s">
        <v>18</v>
      </c>
    </row>
    <row r="7" ht="28.45" customHeight="1" spans="1:3">
      <c r="A7" s="73"/>
      <c r="B7" s="83" t="s">
        <v>19</v>
      </c>
      <c r="C7" s="33"/>
    </row>
    <row r="8" ht="28.45" customHeight="1" spans="1:3">
      <c r="A8" s="73"/>
      <c r="B8" s="83" t="s">
        <v>20</v>
      </c>
      <c r="C8" s="33" t="s">
        <v>21</v>
      </c>
    </row>
    <row r="9" ht="28.45" customHeight="1" spans="1:3">
      <c r="A9" s="73"/>
      <c r="B9" s="83" t="s">
        <v>22</v>
      </c>
      <c r="C9" s="33" t="s">
        <v>23</v>
      </c>
    </row>
    <row r="10" ht="28.45" customHeight="1" spans="1:3">
      <c r="A10" s="73"/>
      <c r="B10" s="83" t="s">
        <v>24</v>
      </c>
      <c r="C10" s="33" t="s">
        <v>25</v>
      </c>
    </row>
    <row r="11" ht="28.45" customHeight="1" spans="1:3">
      <c r="A11" s="73"/>
      <c r="B11" s="83" t="s">
        <v>26</v>
      </c>
      <c r="C11" s="33" t="s">
        <v>27</v>
      </c>
    </row>
    <row r="12" ht="28.45" customHeight="1" spans="1:3">
      <c r="A12" s="73"/>
      <c r="B12" s="83" t="s">
        <v>28</v>
      </c>
      <c r="C12" s="33"/>
    </row>
    <row r="13" ht="28.45" customHeight="1" spans="1:3">
      <c r="A13" s="1"/>
      <c r="B13" s="83" t="s">
        <v>29</v>
      </c>
      <c r="C13" s="33"/>
    </row>
    <row r="14" ht="28.45" customHeight="1" spans="1:3">
      <c r="A14" s="1"/>
      <c r="B14" s="83" t="s">
        <v>30</v>
      </c>
      <c r="C14" s="33" t="s">
        <v>14</v>
      </c>
    </row>
  </sheetData>
  <mergeCells count="1">
    <mergeCell ref="B2:C2"/>
  </mergeCells>
  <pageMargins left="0.75" right="0.75" top="0.66875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D15" sqref="D15"/>
    </sheetView>
  </sheetViews>
  <sheetFormatPr defaultColWidth="10" defaultRowHeight="14.4" outlineLevelCol="3"/>
  <cols>
    <col min="1" max="1" width="46.0462962962963" customWidth="1"/>
    <col min="2" max="2" width="20.287037037037" customWidth="1"/>
    <col min="3" max="3" width="38.0555555555556" customWidth="1"/>
    <col min="4" max="4" width="27.1666666666667" customWidth="1"/>
    <col min="6" max="6" width="10.3796296296296"/>
  </cols>
  <sheetData>
    <row r="1" ht="14.3" customHeight="1" spans="1:4">
      <c r="A1" s="1"/>
      <c r="B1" s="1"/>
      <c r="C1" s="1"/>
      <c r="D1" s="1"/>
    </row>
    <row r="2" ht="25" customHeight="1" spans="1:4">
      <c r="A2" s="2" t="s">
        <v>31</v>
      </c>
      <c r="B2" s="2"/>
      <c r="C2" s="2"/>
      <c r="D2" s="2"/>
    </row>
    <row r="3" ht="15" customHeight="1" spans="1:4">
      <c r="A3" s="73"/>
      <c r="B3" s="73"/>
      <c r="C3" s="73"/>
      <c r="D3" s="74" t="s">
        <v>32</v>
      </c>
    </row>
    <row r="4" ht="13" customHeight="1" spans="1:4">
      <c r="A4" s="52" t="s">
        <v>33</v>
      </c>
      <c r="B4" s="52"/>
      <c r="C4" s="52" t="s">
        <v>34</v>
      </c>
      <c r="D4" s="52"/>
    </row>
    <row r="5" ht="13" customHeight="1" spans="1:4">
      <c r="A5" s="52" t="s">
        <v>35</v>
      </c>
      <c r="B5" s="52" t="s">
        <v>36</v>
      </c>
      <c r="C5" s="52" t="s">
        <v>35</v>
      </c>
      <c r="D5" s="52" t="s">
        <v>36</v>
      </c>
    </row>
    <row r="6" ht="13" customHeight="1" spans="1:4">
      <c r="A6" s="75" t="s">
        <v>37</v>
      </c>
      <c r="B6" s="58">
        <v>6162574.7</v>
      </c>
      <c r="C6" s="75" t="s">
        <v>38</v>
      </c>
      <c r="D6" s="58">
        <v>5661905.07</v>
      </c>
    </row>
    <row r="7" ht="13" customHeight="1" spans="1:4">
      <c r="A7" s="75" t="s">
        <v>39</v>
      </c>
      <c r="B7" s="58"/>
      <c r="C7" s="75" t="s">
        <v>40</v>
      </c>
      <c r="D7" s="76"/>
    </row>
    <row r="8" ht="13" customHeight="1" spans="1:4">
      <c r="A8" s="75" t="s">
        <v>41</v>
      </c>
      <c r="B8" s="58"/>
      <c r="C8" s="75" t="s">
        <v>42</v>
      </c>
      <c r="D8" s="76"/>
    </row>
    <row r="9" ht="13" customHeight="1" spans="1:4">
      <c r="A9" s="75" t="s">
        <v>43</v>
      </c>
      <c r="B9" s="58"/>
      <c r="C9" s="75" t="s">
        <v>44</v>
      </c>
      <c r="D9" s="76"/>
    </row>
    <row r="10" ht="13" customHeight="1" spans="1:4">
      <c r="A10" s="75" t="s">
        <v>45</v>
      </c>
      <c r="B10" s="58"/>
      <c r="C10" s="75" t="s">
        <v>46</v>
      </c>
      <c r="D10" s="76"/>
    </row>
    <row r="11" ht="13" customHeight="1" spans="1:4">
      <c r="A11" s="75" t="s">
        <v>47</v>
      </c>
      <c r="B11" s="58"/>
      <c r="C11" s="75" t="s">
        <v>48</v>
      </c>
      <c r="D11" s="76"/>
    </row>
    <row r="12" ht="13" customHeight="1" spans="1:4">
      <c r="A12" s="75" t="s">
        <v>49</v>
      </c>
      <c r="B12" s="58"/>
      <c r="C12" s="75" t="s">
        <v>50</v>
      </c>
      <c r="D12" s="76"/>
    </row>
    <row r="13" ht="13" customHeight="1" spans="1:4">
      <c r="A13" s="75" t="s">
        <v>51</v>
      </c>
      <c r="B13" s="58"/>
      <c r="C13" s="75" t="s">
        <v>52</v>
      </c>
      <c r="D13" s="76">
        <v>225927.31</v>
      </c>
    </row>
    <row r="14" ht="13" customHeight="1" spans="1:4">
      <c r="A14" s="75" t="s">
        <v>53</v>
      </c>
      <c r="B14" s="58"/>
      <c r="C14" s="75" t="s">
        <v>54</v>
      </c>
      <c r="D14" s="76"/>
    </row>
    <row r="15" ht="13" customHeight="1" spans="1:4">
      <c r="A15" s="75"/>
      <c r="B15" s="77"/>
      <c r="C15" s="75" t="s">
        <v>55</v>
      </c>
      <c r="D15" s="76">
        <v>274742.32</v>
      </c>
    </row>
    <row r="16" ht="13" customHeight="1" spans="1:4">
      <c r="A16" s="75"/>
      <c r="B16" s="77"/>
      <c r="C16" s="75" t="s">
        <v>56</v>
      </c>
      <c r="D16" s="76"/>
    </row>
    <row r="17" ht="13" customHeight="1" spans="1:4">
      <c r="A17" s="75"/>
      <c r="B17" s="77"/>
      <c r="C17" s="75" t="s">
        <v>57</v>
      </c>
      <c r="D17" s="76"/>
    </row>
    <row r="18" ht="13" customHeight="1" spans="1:4">
      <c r="A18" s="75"/>
      <c r="B18" s="77"/>
      <c r="C18" s="75" t="s">
        <v>58</v>
      </c>
      <c r="D18" s="76"/>
    </row>
    <row r="19" ht="13" customHeight="1" spans="1:4">
      <c r="A19" s="75"/>
      <c r="B19" s="77"/>
      <c r="C19" s="75" t="s">
        <v>59</v>
      </c>
      <c r="D19" s="76"/>
    </row>
    <row r="20" ht="13" customHeight="1" spans="1:4">
      <c r="A20" s="78"/>
      <c r="B20" s="79"/>
      <c r="C20" s="75" t="s">
        <v>60</v>
      </c>
      <c r="D20" s="76"/>
    </row>
    <row r="21" ht="13" customHeight="1" spans="1:4">
      <c r="A21" s="78"/>
      <c r="B21" s="79"/>
      <c r="C21" s="75" t="s">
        <v>61</v>
      </c>
      <c r="D21" s="76"/>
    </row>
    <row r="22" ht="13" customHeight="1" spans="1:4">
      <c r="A22" s="78"/>
      <c r="B22" s="79"/>
      <c r="C22" s="75" t="s">
        <v>62</v>
      </c>
      <c r="D22" s="76"/>
    </row>
    <row r="23" ht="13" customHeight="1" spans="1:4">
      <c r="A23" s="78"/>
      <c r="B23" s="79"/>
      <c r="C23" s="75" t="s">
        <v>63</v>
      </c>
      <c r="D23" s="76"/>
    </row>
    <row r="24" ht="13" customHeight="1" spans="1:4">
      <c r="A24" s="78"/>
      <c r="B24" s="79"/>
      <c r="C24" s="75" t="s">
        <v>64</v>
      </c>
      <c r="D24" s="76"/>
    </row>
    <row r="25" ht="13" customHeight="1" spans="1:4">
      <c r="A25" s="75"/>
      <c r="B25" s="77"/>
      <c r="C25" s="75" t="s">
        <v>65</v>
      </c>
      <c r="D25" s="76"/>
    </row>
    <row r="26" ht="13" customHeight="1" spans="1:4">
      <c r="A26" s="75"/>
      <c r="B26" s="77"/>
      <c r="C26" s="75" t="s">
        <v>66</v>
      </c>
      <c r="D26" s="76"/>
    </row>
    <row r="27" ht="13" customHeight="1" spans="1:4">
      <c r="A27" s="75"/>
      <c r="B27" s="77"/>
      <c r="C27" s="75" t="s">
        <v>67</v>
      </c>
      <c r="D27" s="76"/>
    </row>
    <row r="28" ht="13" customHeight="1" spans="1:4">
      <c r="A28" s="78"/>
      <c r="B28" s="79"/>
      <c r="C28" s="75" t="s">
        <v>68</v>
      </c>
      <c r="D28" s="76"/>
    </row>
    <row r="29" ht="13" customHeight="1" spans="1:4">
      <c r="A29" s="78"/>
      <c r="B29" s="79"/>
      <c r="C29" s="75" t="s">
        <v>69</v>
      </c>
      <c r="D29" s="76"/>
    </row>
    <row r="30" ht="13" customHeight="1" spans="1:4">
      <c r="A30" s="78"/>
      <c r="B30" s="79"/>
      <c r="C30" s="75" t="s">
        <v>70</v>
      </c>
      <c r="D30" s="76"/>
    </row>
    <row r="31" ht="13" customHeight="1" spans="1:4">
      <c r="A31" s="78"/>
      <c r="B31" s="79"/>
      <c r="C31" s="75" t="s">
        <v>71</v>
      </c>
      <c r="D31" s="76"/>
    </row>
    <row r="32" ht="13" customHeight="1" spans="1:4">
      <c r="A32" s="78"/>
      <c r="B32" s="79"/>
      <c r="C32" s="75" t="s">
        <v>72</v>
      </c>
      <c r="D32" s="76"/>
    </row>
    <row r="33" ht="13" customHeight="1" spans="1:4">
      <c r="A33" s="75"/>
      <c r="B33" s="75"/>
      <c r="C33" s="75" t="s">
        <v>73</v>
      </c>
      <c r="D33" s="76"/>
    </row>
    <row r="34" ht="13" customHeight="1" spans="1:4">
      <c r="A34" s="75"/>
      <c r="B34" s="75"/>
      <c r="C34" s="75" t="s">
        <v>74</v>
      </c>
      <c r="D34" s="76"/>
    </row>
    <row r="35" ht="13" customHeight="1" spans="1:4">
      <c r="A35" s="75"/>
      <c r="B35" s="75"/>
      <c r="C35" s="75" t="s">
        <v>75</v>
      </c>
      <c r="D35" s="76"/>
    </row>
    <row r="36" ht="13" customHeight="1" spans="1:4">
      <c r="A36" s="75"/>
      <c r="B36" s="75"/>
      <c r="C36" s="75"/>
      <c r="D36" s="75"/>
    </row>
    <row r="37" ht="13" customHeight="1" spans="1:4">
      <c r="A37" s="75"/>
      <c r="B37" s="75"/>
      <c r="C37" s="75"/>
      <c r="D37" s="75"/>
    </row>
    <row r="38" ht="13" customHeight="1" spans="1:4">
      <c r="A38" s="75"/>
      <c r="B38" s="75"/>
      <c r="C38" s="75"/>
      <c r="D38" s="75"/>
    </row>
    <row r="39" ht="13" customHeight="1" spans="1:4">
      <c r="A39" s="78" t="s">
        <v>76</v>
      </c>
      <c r="B39" s="79">
        <f>SUM(B6:B14)</f>
        <v>6162574.7</v>
      </c>
      <c r="C39" s="78" t="s">
        <v>77</v>
      </c>
      <c r="D39" s="79">
        <f>SUM(D6:D38)</f>
        <v>6162574.7</v>
      </c>
    </row>
    <row r="40" ht="13" customHeight="1" spans="1:4">
      <c r="A40" s="78" t="s">
        <v>78</v>
      </c>
      <c r="B40" s="79"/>
      <c r="C40" s="78" t="s">
        <v>79</v>
      </c>
      <c r="D40" s="79"/>
    </row>
    <row r="41" ht="13" customHeight="1" spans="1:4">
      <c r="A41" s="75"/>
      <c r="B41" s="77"/>
      <c r="C41" s="75"/>
      <c r="D41" s="77"/>
    </row>
    <row r="42" ht="13" customHeight="1" spans="1:4">
      <c r="A42" s="78" t="s">
        <v>80</v>
      </c>
      <c r="B42" s="79">
        <f>B39+B40</f>
        <v>6162574.7</v>
      </c>
      <c r="C42" s="78" t="s">
        <v>81</v>
      </c>
      <c r="D42" s="79">
        <f>D39+D40</f>
        <v>6162574.7</v>
      </c>
    </row>
  </sheetData>
  <mergeCells count="4">
    <mergeCell ref="A2:D2"/>
    <mergeCell ref="A3:C3"/>
    <mergeCell ref="A4:B4"/>
    <mergeCell ref="C4:D4"/>
  </mergeCells>
  <pageMargins left="0.75" right="0.75" top="0.236111111111111" bottom="0.19652777777777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7.87962962962963" defaultRowHeight="12.75" customHeight="1" outlineLevelCol="2"/>
  <cols>
    <col min="1" max="1" width="85.5" style="7" customWidth="1"/>
    <col min="2" max="2" width="35.6296296296296" style="7" customWidth="1"/>
    <col min="3" max="3" width="27.3796296296296" style="7" customWidth="1"/>
    <col min="4" max="16384" width="7.87962962962963" style="6"/>
  </cols>
  <sheetData>
    <row r="1" ht="24.75" customHeight="1" spans="1:1">
      <c r="A1" s="15"/>
    </row>
    <row r="2" ht="24.75" customHeight="1" spans="1:2">
      <c r="A2" s="9" t="s">
        <v>82</v>
      </c>
      <c r="B2" s="9"/>
    </row>
    <row r="3" ht="24.75" customHeight="1" spans="1:2">
      <c r="A3" s="66"/>
      <c r="B3" s="10" t="s">
        <v>32</v>
      </c>
    </row>
    <row r="4" ht="15" customHeight="1" spans="1:2">
      <c r="A4" s="19" t="s">
        <v>35</v>
      </c>
      <c r="B4" s="19" t="s">
        <v>36</v>
      </c>
    </row>
    <row r="5" s="6" customFormat="1" ht="15" customHeight="1" spans="1:3">
      <c r="A5" s="67" t="s">
        <v>83</v>
      </c>
      <c r="B5" s="68">
        <f>B6+B7</f>
        <v>6162574.7</v>
      </c>
      <c r="C5" s="7"/>
    </row>
    <row r="6" s="6" customFormat="1" ht="15" customHeight="1" spans="1:3">
      <c r="A6" s="67" t="s">
        <v>84</v>
      </c>
      <c r="B6" s="69">
        <v>6162574.7</v>
      </c>
      <c r="C6" s="7"/>
    </row>
    <row r="7" s="6" customFormat="1" ht="15" customHeight="1" spans="1:3">
      <c r="A7" s="67" t="s">
        <v>85</v>
      </c>
      <c r="B7" s="69"/>
      <c r="C7" s="7"/>
    </row>
    <row r="8" s="6" customFormat="1" ht="15" customHeight="1" spans="1:3">
      <c r="A8" s="67" t="s">
        <v>86</v>
      </c>
      <c r="B8" s="69">
        <f>B9+B10</f>
        <v>0</v>
      </c>
      <c r="C8" s="7"/>
    </row>
    <row r="9" s="6" customFormat="1" ht="15" customHeight="1" spans="1:3">
      <c r="A9" s="67" t="s">
        <v>87</v>
      </c>
      <c r="B9" s="69"/>
      <c r="C9" s="7"/>
    </row>
    <row r="10" s="6" customFormat="1" ht="15" customHeight="1" spans="1:3">
      <c r="A10" s="67" t="s">
        <v>88</v>
      </c>
      <c r="B10" s="69"/>
      <c r="C10" s="7"/>
    </row>
    <row r="11" s="6" customFormat="1" ht="15" customHeight="1" spans="1:3">
      <c r="A11" s="67" t="s">
        <v>89</v>
      </c>
      <c r="B11" s="69">
        <f>SUM(B12:B14)</f>
        <v>0</v>
      </c>
      <c r="C11" s="7"/>
    </row>
    <row r="12" s="6" customFormat="1" ht="15" customHeight="1" spans="1:3">
      <c r="A12" s="67" t="s">
        <v>90</v>
      </c>
      <c r="B12" s="69"/>
      <c r="C12" s="7"/>
    </row>
    <row r="13" s="6" customFormat="1" ht="15" customHeight="1" spans="1:3">
      <c r="A13" s="67" t="s">
        <v>91</v>
      </c>
      <c r="B13" s="69"/>
      <c r="C13" s="7"/>
    </row>
    <row r="14" s="6" customFormat="1" ht="15" customHeight="1" spans="1:3">
      <c r="A14" s="67" t="s">
        <v>92</v>
      </c>
      <c r="B14" s="69"/>
      <c r="C14" s="7"/>
    </row>
    <row r="15" s="6" customFormat="1" ht="15" customHeight="1" spans="1:3">
      <c r="A15" s="67" t="s">
        <v>93</v>
      </c>
      <c r="B15" s="69"/>
      <c r="C15" s="7"/>
    </row>
    <row r="16" s="6" customFormat="1" ht="15" customHeight="1" spans="1:3">
      <c r="A16" s="67" t="s">
        <v>94</v>
      </c>
      <c r="B16" s="69"/>
      <c r="C16" s="7"/>
    </row>
    <row r="17" s="6" customFormat="1" ht="15" customHeight="1" spans="1:3">
      <c r="A17" s="67" t="s">
        <v>95</v>
      </c>
      <c r="B17" s="69"/>
      <c r="C17" s="7"/>
    </row>
    <row r="18" s="6" customFormat="1" ht="15" customHeight="1" spans="1:3">
      <c r="A18" s="67" t="s">
        <v>96</v>
      </c>
      <c r="B18" s="69"/>
      <c r="C18" s="7"/>
    </row>
    <row r="19" s="6" customFormat="1" ht="15" customHeight="1" spans="1:3">
      <c r="A19" s="67" t="s">
        <v>97</v>
      </c>
      <c r="B19" s="68">
        <f>B20+B23+B26+B27</f>
        <v>0</v>
      </c>
      <c r="C19" s="7"/>
    </row>
    <row r="20" s="6" customFormat="1" ht="15" customHeight="1" spans="1:3">
      <c r="A20" s="67" t="s">
        <v>98</v>
      </c>
      <c r="B20" s="68">
        <f>B21+B22</f>
        <v>0</v>
      </c>
      <c r="C20" s="7"/>
    </row>
    <row r="21" s="6" customFormat="1" ht="15" customHeight="1" spans="1:3">
      <c r="A21" s="67" t="s">
        <v>99</v>
      </c>
      <c r="B21" s="68"/>
      <c r="C21" s="7"/>
    </row>
    <row r="22" s="6" customFormat="1" ht="15" customHeight="1" spans="1:3">
      <c r="A22" s="67" t="s">
        <v>100</v>
      </c>
      <c r="B22" s="68"/>
      <c r="C22" s="7"/>
    </row>
    <row r="23" s="6" customFormat="1" ht="15" customHeight="1" spans="1:3">
      <c r="A23" s="67" t="s">
        <v>101</v>
      </c>
      <c r="B23" s="68">
        <f>B24+B25</f>
        <v>0</v>
      </c>
      <c r="C23" s="7"/>
    </row>
    <row r="24" s="6" customFormat="1" ht="15" customHeight="1" spans="1:3">
      <c r="A24" s="67" t="s">
        <v>102</v>
      </c>
      <c r="B24" s="68"/>
      <c r="C24" s="7"/>
    </row>
    <row r="25" s="6" customFormat="1" ht="15" customHeight="1" spans="1:3">
      <c r="A25" s="67" t="s">
        <v>103</v>
      </c>
      <c r="B25" s="68"/>
      <c r="C25" s="7"/>
    </row>
    <row r="26" s="6" customFormat="1" ht="15" customHeight="1" spans="1:3">
      <c r="A26" s="67" t="s">
        <v>104</v>
      </c>
      <c r="B26" s="68"/>
      <c r="C26" s="7"/>
    </row>
    <row r="27" s="6" customFormat="1" ht="15" customHeight="1" spans="1:3">
      <c r="A27" s="67" t="s">
        <v>105</v>
      </c>
      <c r="B27" s="68"/>
      <c r="C27" s="7"/>
    </row>
    <row r="28" ht="15" customHeight="1" spans="1:2">
      <c r="A28" s="70"/>
      <c r="B28" s="68"/>
    </row>
    <row r="29" s="6" customFormat="1" ht="15" customHeight="1" spans="1:3">
      <c r="A29" s="71" t="s">
        <v>106</v>
      </c>
      <c r="B29" s="72">
        <f>B5+B8+B11+B15+B16+B17+B18+B19</f>
        <v>6162574.7</v>
      </c>
      <c r="C29" s="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D9" sqref="D9"/>
    </sheetView>
  </sheetViews>
  <sheetFormatPr defaultColWidth="7.87962962962963" defaultRowHeight="12.75" customHeight="1" outlineLevelCol="6"/>
  <cols>
    <col min="1" max="1" width="16.75" style="7" customWidth="1"/>
    <col min="2" max="2" width="41" style="7" customWidth="1"/>
    <col min="3" max="3" width="24.6296296296296" style="7" customWidth="1"/>
    <col min="4" max="4" width="24.1296296296296" style="7" customWidth="1"/>
    <col min="5" max="5" width="22.8796296296296" style="7" customWidth="1"/>
    <col min="6" max="7" width="6" style="7" customWidth="1"/>
    <col min="8" max="16384" width="7.87962962962963" style="6"/>
  </cols>
  <sheetData>
    <row r="1" ht="17.25" customHeight="1" spans="1:2">
      <c r="A1" s="15"/>
      <c r="B1" s="15"/>
    </row>
    <row r="2" ht="24.75" customHeight="1" spans="1:5">
      <c r="A2" s="62" t="s">
        <v>107</v>
      </c>
      <c r="B2" s="62"/>
      <c r="C2" s="62"/>
      <c r="D2" s="62"/>
      <c r="E2" s="62"/>
    </row>
    <row r="3" ht="24.75" customHeight="1" spans="1:5">
      <c r="A3" s="63"/>
      <c r="B3" s="63"/>
      <c r="C3" s="63"/>
      <c r="E3" s="64" t="s">
        <v>32</v>
      </c>
    </row>
    <row r="4" ht="24.75" customHeight="1" spans="1:5">
      <c r="A4" s="19" t="s">
        <v>108</v>
      </c>
      <c r="B4" s="19" t="s">
        <v>109</v>
      </c>
      <c r="C4" s="19" t="s">
        <v>110</v>
      </c>
      <c r="D4" s="19" t="s">
        <v>111</v>
      </c>
      <c r="E4" s="19" t="s">
        <v>112</v>
      </c>
    </row>
    <row r="5" ht="24.75" customHeight="1" spans="1:5">
      <c r="A5" s="19"/>
      <c r="B5" s="19"/>
      <c r="C5" s="19"/>
      <c r="D5" s="19"/>
      <c r="E5" s="19"/>
    </row>
    <row r="6" ht="18" customHeight="1" spans="1:5">
      <c r="A6" s="65" t="s">
        <v>113</v>
      </c>
      <c r="B6" s="65" t="s">
        <v>114</v>
      </c>
      <c r="C6" s="65">
        <v>1</v>
      </c>
      <c r="D6" s="65">
        <v>2</v>
      </c>
      <c r="E6" s="65">
        <v>3</v>
      </c>
    </row>
    <row r="7" s="6" customFormat="1" ht="24" customHeight="1" spans="1:7">
      <c r="A7" s="24"/>
      <c r="B7" s="24" t="s">
        <v>115</v>
      </c>
      <c r="C7" s="50">
        <f>SUM(D7,E7)</f>
        <v>6162574.7028</v>
      </c>
      <c r="D7" s="50">
        <f>SUM(D11,D9,D16)</f>
        <v>5943574.7028</v>
      </c>
      <c r="E7" s="50">
        <v>219000</v>
      </c>
      <c r="F7" s="7"/>
      <c r="G7" s="7"/>
    </row>
    <row r="8" ht="24" customHeight="1" spans="1:5">
      <c r="A8" s="24" t="s">
        <v>116</v>
      </c>
      <c r="B8" s="24" t="s">
        <v>117</v>
      </c>
      <c r="C8" s="50">
        <f t="shared" ref="C8:C18" si="0">SUM(D8,E8)</f>
        <v>5661905.07</v>
      </c>
      <c r="D8" s="50">
        <f>D9</f>
        <v>5442905.07</v>
      </c>
      <c r="E8" s="50">
        <v>219000</v>
      </c>
    </row>
    <row r="9" ht="24" customHeight="1" spans="1:5">
      <c r="A9" s="24" t="s">
        <v>118</v>
      </c>
      <c r="B9" s="24" t="s">
        <v>119</v>
      </c>
      <c r="C9" s="50">
        <f t="shared" si="0"/>
        <v>5661905.07</v>
      </c>
      <c r="D9" s="50">
        <f>D10</f>
        <v>5442905.07</v>
      </c>
      <c r="E9" s="50">
        <v>219000</v>
      </c>
    </row>
    <row r="10" ht="24" customHeight="1" spans="1:5">
      <c r="A10" s="27" t="s">
        <v>120</v>
      </c>
      <c r="B10" s="27" t="s">
        <v>121</v>
      </c>
      <c r="C10" s="50">
        <f t="shared" si="0"/>
        <v>5661905.07</v>
      </c>
      <c r="D10" s="51">
        <v>5442905.07</v>
      </c>
      <c r="E10" s="51">
        <v>219000</v>
      </c>
    </row>
    <row r="11" ht="24" customHeight="1" spans="1:5">
      <c r="A11" s="24" t="s">
        <v>122</v>
      </c>
      <c r="B11" s="24" t="s">
        <v>123</v>
      </c>
      <c r="C11" s="50">
        <f t="shared" si="0"/>
        <v>225927.3128</v>
      </c>
      <c r="D11" s="50">
        <f>D12+D14</f>
        <v>225927.3128</v>
      </c>
      <c r="E11" s="51"/>
    </row>
    <row r="12" ht="24" customHeight="1" spans="1:5">
      <c r="A12" s="24" t="s">
        <v>124</v>
      </c>
      <c r="B12" s="24" t="s">
        <v>125</v>
      </c>
      <c r="C12" s="50">
        <f t="shared" si="0"/>
        <v>209410.06</v>
      </c>
      <c r="D12" s="50">
        <f>D13</f>
        <v>209410.06</v>
      </c>
      <c r="E12" s="51"/>
    </row>
    <row r="13" ht="24" customHeight="1" spans="1:5">
      <c r="A13" s="27" t="s">
        <v>126</v>
      </c>
      <c r="B13" s="27" t="s">
        <v>127</v>
      </c>
      <c r="C13" s="50">
        <f t="shared" si="0"/>
        <v>209410.06</v>
      </c>
      <c r="D13" s="51">
        <v>209410.06</v>
      </c>
      <c r="E13" s="51"/>
    </row>
    <row r="14" ht="24" customHeight="1" spans="1:5">
      <c r="A14" s="24" t="s">
        <v>128</v>
      </c>
      <c r="B14" s="24" t="s">
        <v>129</v>
      </c>
      <c r="C14" s="50">
        <f t="shared" si="0"/>
        <v>16517.2528</v>
      </c>
      <c r="D14" s="50">
        <f>D15</f>
        <v>16517.2528</v>
      </c>
      <c r="E14" s="50"/>
    </row>
    <row r="15" ht="24" customHeight="1" spans="1:5">
      <c r="A15" s="27" t="s">
        <v>130</v>
      </c>
      <c r="B15" s="27" t="s">
        <v>129</v>
      </c>
      <c r="C15" s="50">
        <f t="shared" si="0"/>
        <v>16517.2528</v>
      </c>
      <c r="D15" s="51">
        <v>16517.2528</v>
      </c>
      <c r="E15" s="50"/>
    </row>
    <row r="16" ht="24" customHeight="1" spans="1:5">
      <c r="A16" s="24" t="s">
        <v>131</v>
      </c>
      <c r="B16" s="24" t="s">
        <v>132</v>
      </c>
      <c r="C16" s="50">
        <f t="shared" si="0"/>
        <v>274742.32</v>
      </c>
      <c r="D16" s="50">
        <f>D17</f>
        <v>274742.32</v>
      </c>
      <c r="E16" s="51"/>
    </row>
    <row r="17" ht="24" customHeight="1" spans="1:5">
      <c r="A17" s="24" t="s">
        <v>133</v>
      </c>
      <c r="B17" s="24" t="s">
        <v>134</v>
      </c>
      <c r="C17" s="50">
        <f t="shared" si="0"/>
        <v>274742.32</v>
      </c>
      <c r="D17" s="50">
        <f>D18</f>
        <v>274742.32</v>
      </c>
      <c r="E17" s="51"/>
    </row>
    <row r="18" ht="24" customHeight="1" spans="1:5">
      <c r="A18" s="27" t="s">
        <v>135</v>
      </c>
      <c r="B18" s="27" t="s">
        <v>136</v>
      </c>
      <c r="C18" s="50">
        <f t="shared" si="0"/>
        <v>274742.32</v>
      </c>
      <c r="D18" s="51">
        <v>274742.32</v>
      </c>
      <c r="E18" s="51"/>
    </row>
    <row r="19" ht="24" customHeight="1" spans="1:5">
      <c r="A19" s="24"/>
      <c r="B19" s="24"/>
      <c r="C19" s="50"/>
      <c r="D19" s="50"/>
      <c r="E19" s="50"/>
    </row>
    <row r="20" ht="24" customHeight="1" spans="1:5">
      <c r="A20" s="27"/>
      <c r="B20" s="27"/>
      <c r="C20" s="50"/>
      <c r="D20" s="51"/>
      <c r="E20" s="51"/>
    </row>
    <row r="21" ht="24" customHeight="1" spans="1:5">
      <c r="A21" s="27"/>
      <c r="B21" s="27"/>
      <c r="C21" s="50"/>
      <c r="D21" s="51"/>
      <c r="E21" s="51"/>
    </row>
    <row r="22" ht="24" customHeight="1" spans="1:5">
      <c r="A22" s="24"/>
      <c r="B22" s="24"/>
      <c r="C22" s="50"/>
      <c r="D22" s="50"/>
      <c r="E22" s="50"/>
    </row>
    <row r="23" ht="24" customHeight="1" spans="1:5">
      <c r="A23" s="24"/>
      <c r="B23" s="24"/>
      <c r="C23" s="50"/>
      <c r="D23" s="50"/>
      <c r="E23" s="50"/>
    </row>
  </sheetData>
  <mergeCells count="6">
    <mergeCell ref="A2:E2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topLeftCell="A10" workbookViewId="0">
      <selection activeCell="B6" sqref="B6"/>
    </sheetView>
  </sheetViews>
  <sheetFormatPr defaultColWidth="10" defaultRowHeight="14.4" outlineLevelCol="6"/>
  <cols>
    <col min="1" max="1" width="38.3240740740741" customWidth="1"/>
    <col min="2" max="2" width="26.75" customWidth="1"/>
    <col min="3" max="3" width="44.25" customWidth="1"/>
    <col min="4" max="4" width="21.8796296296296" customWidth="1"/>
    <col min="5" max="5" width="18.7222222222222" customWidth="1"/>
    <col min="6" max="8" width="9.76851851851852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137</v>
      </c>
      <c r="B2" s="2"/>
      <c r="C2" s="2"/>
      <c r="D2" s="2"/>
      <c r="E2" s="1"/>
      <c r="F2" s="1"/>
      <c r="G2" s="1"/>
    </row>
    <row r="3" ht="22.75" customHeight="1" spans="1:7">
      <c r="A3" s="3"/>
      <c r="B3" s="3"/>
      <c r="C3" s="38" t="s">
        <v>32</v>
      </c>
      <c r="D3" s="38"/>
      <c r="E3" s="3"/>
      <c r="F3" s="3"/>
      <c r="G3" s="3"/>
    </row>
    <row r="4" ht="13" customHeight="1" spans="1:7">
      <c r="A4" s="52" t="s">
        <v>33</v>
      </c>
      <c r="B4" s="52"/>
      <c r="C4" s="52" t="s">
        <v>34</v>
      </c>
      <c r="D4" s="52"/>
      <c r="E4" s="3"/>
      <c r="F4" s="3"/>
      <c r="G4" s="3"/>
    </row>
    <row r="5" ht="13" customHeight="1" spans="1:7">
      <c r="A5" s="52" t="s">
        <v>35</v>
      </c>
      <c r="B5" s="52" t="s">
        <v>36</v>
      </c>
      <c r="C5" s="52" t="s">
        <v>35</v>
      </c>
      <c r="D5" s="52" t="s">
        <v>115</v>
      </c>
      <c r="E5" s="3"/>
      <c r="F5" s="3"/>
      <c r="G5" s="3"/>
    </row>
    <row r="6" ht="13" customHeight="1" spans="1:7">
      <c r="A6" s="35" t="s">
        <v>138</v>
      </c>
      <c r="B6" s="57">
        <f>SUM(B7:B9)</f>
        <v>6162574.7028</v>
      </c>
      <c r="C6" s="35" t="s">
        <v>139</v>
      </c>
      <c r="D6" s="57">
        <f>SUM(D7:D36)</f>
        <v>6162574.7</v>
      </c>
      <c r="E6" s="3"/>
      <c r="F6" s="3"/>
      <c r="G6" s="3"/>
    </row>
    <row r="7" ht="13" customHeight="1" spans="1:7">
      <c r="A7" s="35" t="s">
        <v>140</v>
      </c>
      <c r="B7" s="57">
        <v>6162574.7028</v>
      </c>
      <c r="C7" s="35" t="s">
        <v>141</v>
      </c>
      <c r="D7" s="57">
        <v>5661905.07</v>
      </c>
      <c r="E7" s="3"/>
      <c r="F7" s="3"/>
      <c r="G7" s="3"/>
    </row>
    <row r="8" ht="13" customHeight="1" spans="1:7">
      <c r="A8" s="35" t="s">
        <v>142</v>
      </c>
      <c r="B8" s="58"/>
      <c r="C8" s="35" t="s">
        <v>143</v>
      </c>
      <c r="D8" s="57"/>
      <c r="E8" s="3"/>
      <c r="F8" s="3"/>
      <c r="G8" s="3"/>
    </row>
    <row r="9" ht="13" customHeight="1" spans="1:7">
      <c r="A9" s="35" t="s">
        <v>144</v>
      </c>
      <c r="B9" s="58"/>
      <c r="C9" s="35" t="s">
        <v>145</v>
      </c>
      <c r="D9" s="57"/>
      <c r="E9" s="3"/>
      <c r="F9" s="3"/>
      <c r="G9" s="3"/>
    </row>
    <row r="10" ht="13" customHeight="1" spans="1:7">
      <c r="A10" s="35"/>
      <c r="B10" s="59"/>
      <c r="C10" s="35" t="s">
        <v>146</v>
      </c>
      <c r="D10" s="57"/>
      <c r="E10" s="3"/>
      <c r="F10" s="3"/>
      <c r="G10" s="3"/>
    </row>
    <row r="11" ht="13" customHeight="1" spans="1:7">
      <c r="A11" s="35"/>
      <c r="B11" s="59"/>
      <c r="C11" s="35" t="s">
        <v>147</v>
      </c>
      <c r="D11" s="57"/>
      <c r="E11" s="3"/>
      <c r="F11" s="3"/>
      <c r="G11" s="3"/>
    </row>
    <row r="12" ht="13" customHeight="1" spans="1:7">
      <c r="A12" s="35"/>
      <c r="B12" s="59"/>
      <c r="C12" s="35" t="s">
        <v>148</v>
      </c>
      <c r="D12" s="57"/>
      <c r="E12" s="3"/>
      <c r="F12" s="3"/>
      <c r="G12" s="3"/>
    </row>
    <row r="13" ht="13" customHeight="1" spans="1:7">
      <c r="A13" s="33"/>
      <c r="B13" s="54"/>
      <c r="C13" s="35" t="s">
        <v>149</v>
      </c>
      <c r="D13" s="57"/>
      <c r="E13" s="3"/>
      <c r="F13" s="3"/>
      <c r="G13" s="3"/>
    </row>
    <row r="14" ht="13" customHeight="1" spans="1:7">
      <c r="A14" s="35"/>
      <c r="B14" s="59"/>
      <c r="C14" s="35" t="s">
        <v>150</v>
      </c>
      <c r="D14" s="57">
        <v>225927.31</v>
      </c>
      <c r="E14" s="3"/>
      <c r="F14" s="3"/>
      <c r="G14" s="37"/>
    </row>
    <row r="15" ht="13" customHeight="1" spans="1:7">
      <c r="A15" s="35"/>
      <c r="B15" s="59"/>
      <c r="C15" s="35" t="s">
        <v>151</v>
      </c>
      <c r="D15" s="57"/>
      <c r="E15" s="3"/>
      <c r="F15" s="3"/>
      <c r="G15" s="3"/>
    </row>
    <row r="16" ht="13" customHeight="1" spans="1:7">
      <c r="A16" s="35"/>
      <c r="B16" s="59"/>
      <c r="C16" s="35" t="s">
        <v>152</v>
      </c>
      <c r="D16" s="57">
        <v>274742.32</v>
      </c>
      <c r="E16" s="3"/>
      <c r="F16" s="3"/>
      <c r="G16" s="3"/>
    </row>
    <row r="17" ht="13" customHeight="1" spans="1:7">
      <c r="A17" s="35"/>
      <c r="B17" s="59"/>
      <c r="C17" s="35" t="s">
        <v>153</v>
      </c>
      <c r="D17" s="58"/>
      <c r="E17" s="3"/>
      <c r="F17" s="3"/>
      <c r="G17" s="3"/>
    </row>
    <row r="18" ht="13" customHeight="1" spans="1:7">
      <c r="A18" s="35"/>
      <c r="B18" s="59"/>
      <c r="C18" s="35" t="s">
        <v>154</v>
      </c>
      <c r="D18" s="58"/>
      <c r="E18" s="3"/>
      <c r="F18" s="3"/>
      <c r="G18" s="3"/>
    </row>
    <row r="19" ht="13" customHeight="1" spans="1:7">
      <c r="A19" s="35"/>
      <c r="B19" s="35"/>
      <c r="C19" s="35" t="s">
        <v>155</v>
      </c>
      <c r="D19" s="58"/>
      <c r="E19" s="3"/>
      <c r="F19" s="3"/>
      <c r="G19" s="3"/>
    </row>
    <row r="20" ht="13" customHeight="1" spans="1:7">
      <c r="A20" s="35"/>
      <c r="B20" s="35"/>
      <c r="C20" s="35" t="s">
        <v>156</v>
      </c>
      <c r="D20" s="58"/>
      <c r="E20" s="3"/>
      <c r="F20" s="3"/>
      <c r="G20" s="3"/>
    </row>
    <row r="21" ht="13" customHeight="1" spans="1:7">
      <c r="A21" s="35"/>
      <c r="B21" s="35"/>
      <c r="C21" s="35" t="s">
        <v>157</v>
      </c>
      <c r="D21" s="58"/>
      <c r="E21" s="3"/>
      <c r="F21" s="3"/>
      <c r="G21" s="3"/>
    </row>
    <row r="22" ht="13" customHeight="1" spans="1:7">
      <c r="A22" s="35"/>
      <c r="B22" s="35"/>
      <c r="C22" s="35" t="s">
        <v>158</v>
      </c>
      <c r="D22" s="58"/>
      <c r="E22" s="3"/>
      <c r="F22" s="3"/>
      <c r="G22" s="3"/>
    </row>
    <row r="23" ht="13" customHeight="1" spans="1:7">
      <c r="A23" s="35"/>
      <c r="B23" s="35"/>
      <c r="C23" s="35" t="s">
        <v>159</v>
      </c>
      <c r="D23" s="58"/>
      <c r="E23" s="3"/>
      <c r="F23" s="3"/>
      <c r="G23" s="3"/>
    </row>
    <row r="24" ht="13" customHeight="1" spans="1:7">
      <c r="A24" s="35"/>
      <c r="B24" s="35"/>
      <c r="C24" s="35" t="s">
        <v>160</v>
      </c>
      <c r="D24" s="58"/>
      <c r="E24" s="3"/>
      <c r="F24" s="3"/>
      <c r="G24" s="3"/>
    </row>
    <row r="25" ht="13" customHeight="1" spans="1:7">
      <c r="A25" s="35"/>
      <c r="B25" s="35"/>
      <c r="C25" s="35" t="s">
        <v>161</v>
      </c>
      <c r="D25" s="58"/>
      <c r="E25" s="3"/>
      <c r="F25" s="3"/>
      <c r="G25" s="3"/>
    </row>
    <row r="26" ht="13" customHeight="1" spans="1:7">
      <c r="A26" s="35"/>
      <c r="B26" s="35"/>
      <c r="C26" s="35" t="s">
        <v>162</v>
      </c>
      <c r="D26" s="58"/>
      <c r="E26" s="3"/>
      <c r="F26" s="3"/>
      <c r="G26" s="3"/>
    </row>
    <row r="27" ht="13" customHeight="1" spans="1:7">
      <c r="A27" s="35"/>
      <c r="B27" s="35"/>
      <c r="C27" s="35" t="s">
        <v>163</v>
      </c>
      <c r="D27" s="58"/>
      <c r="E27" s="3"/>
      <c r="F27" s="3"/>
      <c r="G27" s="3"/>
    </row>
    <row r="28" ht="13" customHeight="1" spans="1:7">
      <c r="A28" s="35"/>
      <c r="B28" s="35"/>
      <c r="C28" s="35" t="s">
        <v>164</v>
      </c>
      <c r="D28" s="58"/>
      <c r="E28" s="3"/>
      <c r="F28" s="3"/>
      <c r="G28" s="3"/>
    </row>
    <row r="29" ht="13" customHeight="1" spans="1:7">
      <c r="A29" s="35"/>
      <c r="B29" s="35"/>
      <c r="C29" s="35" t="s">
        <v>165</v>
      </c>
      <c r="D29" s="58"/>
      <c r="E29" s="3"/>
      <c r="F29" s="3"/>
      <c r="G29" s="3"/>
    </row>
    <row r="30" ht="13" customHeight="1" spans="1:7">
      <c r="A30" s="35"/>
      <c r="B30" s="35"/>
      <c r="C30" s="35" t="s">
        <v>166</v>
      </c>
      <c r="D30" s="58"/>
      <c r="E30" s="3"/>
      <c r="F30" s="3"/>
      <c r="G30" s="3"/>
    </row>
    <row r="31" ht="13" customHeight="1" spans="1:7">
      <c r="A31" s="35"/>
      <c r="B31" s="35"/>
      <c r="C31" s="35" t="s">
        <v>167</v>
      </c>
      <c r="D31" s="58"/>
      <c r="E31" s="3"/>
      <c r="F31" s="3"/>
      <c r="G31" s="3"/>
    </row>
    <row r="32" ht="13" customHeight="1" spans="1:7">
      <c r="A32" s="35"/>
      <c r="B32" s="35"/>
      <c r="C32" s="35" t="s">
        <v>168</v>
      </c>
      <c r="D32" s="58"/>
      <c r="E32" s="3"/>
      <c r="F32" s="3"/>
      <c r="G32" s="3"/>
    </row>
    <row r="33" ht="13" customHeight="1" spans="1:7">
      <c r="A33" s="35"/>
      <c r="B33" s="35"/>
      <c r="C33" s="35" t="s">
        <v>169</v>
      </c>
      <c r="D33" s="58"/>
      <c r="E33" s="3"/>
      <c r="F33" s="3"/>
      <c r="G33" s="3"/>
    </row>
    <row r="34" ht="13" customHeight="1" spans="1:7">
      <c r="A34" s="35"/>
      <c r="B34" s="35"/>
      <c r="C34" s="35" t="s">
        <v>170</v>
      </c>
      <c r="D34" s="58"/>
      <c r="E34" s="3"/>
      <c r="F34" s="3"/>
      <c r="G34" s="3"/>
    </row>
    <row r="35" ht="13" customHeight="1" spans="1:7">
      <c r="A35" s="35"/>
      <c r="B35" s="35"/>
      <c r="C35" s="35" t="s">
        <v>171</v>
      </c>
      <c r="D35" s="58"/>
      <c r="E35" s="3"/>
      <c r="F35" s="3"/>
      <c r="G35" s="3"/>
    </row>
    <row r="36" ht="13" customHeight="1" spans="1:7">
      <c r="A36" s="35"/>
      <c r="B36" s="35"/>
      <c r="C36" s="35" t="s">
        <v>172</v>
      </c>
      <c r="D36" s="57"/>
      <c r="E36" s="3"/>
      <c r="F36" s="3"/>
      <c r="G36" s="3"/>
    </row>
    <row r="37" ht="13" customHeight="1" spans="1:7">
      <c r="A37" s="52" t="s">
        <v>173</v>
      </c>
      <c r="B37" s="60">
        <f>B6</f>
        <v>6162574.7028</v>
      </c>
      <c r="C37" s="52" t="s">
        <v>174</v>
      </c>
      <c r="D37" s="61">
        <f>D6</f>
        <v>6162574.7</v>
      </c>
      <c r="E37" s="37"/>
      <c r="F37" s="3"/>
      <c r="G37" s="3"/>
    </row>
    <row r="38" ht="13" customHeight="1"/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E18" sqref="E18"/>
    </sheetView>
  </sheetViews>
  <sheetFormatPr defaultColWidth="10" defaultRowHeight="14.4" outlineLevelRow="7"/>
  <cols>
    <col min="1" max="1" width="23" customWidth="1"/>
    <col min="2" max="2" width="18.0462962962963" customWidth="1"/>
    <col min="3" max="3" width="16.6296296296296" customWidth="1"/>
    <col min="4" max="4" width="14.3796296296296" customWidth="1"/>
    <col min="5" max="5" width="15.2037037037037" customWidth="1"/>
    <col min="6" max="6" width="15.0648148148148" customWidth="1"/>
    <col min="7" max="7" width="18.0462962962963" customWidth="1"/>
    <col min="8" max="9" width="15.462962962963" customWidth="1"/>
    <col min="10" max="11" width="15.740740740740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175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38" t="s">
        <v>32</v>
      </c>
      <c r="K3" s="38"/>
    </row>
    <row r="4" ht="22.75" customHeight="1" spans="1:11">
      <c r="A4" s="52" t="s">
        <v>176</v>
      </c>
      <c r="B4" s="52" t="s">
        <v>115</v>
      </c>
      <c r="C4" s="52" t="s">
        <v>177</v>
      </c>
      <c r="D4" s="52"/>
      <c r="E4" s="52"/>
      <c r="F4" s="52" t="s">
        <v>178</v>
      </c>
      <c r="G4" s="52"/>
      <c r="H4" s="52"/>
      <c r="I4" s="52" t="s">
        <v>179</v>
      </c>
      <c r="J4" s="52"/>
      <c r="K4" s="52"/>
    </row>
    <row r="5" ht="22.75" customHeight="1" spans="1:11">
      <c r="A5" s="52"/>
      <c r="B5" s="52"/>
      <c r="C5" s="5" t="s">
        <v>115</v>
      </c>
      <c r="D5" s="5" t="s">
        <v>111</v>
      </c>
      <c r="E5" s="5" t="s">
        <v>112</v>
      </c>
      <c r="F5" s="5" t="s">
        <v>115</v>
      </c>
      <c r="G5" s="5" t="s">
        <v>111</v>
      </c>
      <c r="H5" s="5" t="s">
        <v>112</v>
      </c>
      <c r="I5" s="5" t="s">
        <v>115</v>
      </c>
      <c r="J5" s="5" t="s">
        <v>111</v>
      </c>
      <c r="K5" s="5" t="s">
        <v>112</v>
      </c>
    </row>
    <row r="6" ht="22.75" customHeight="1" spans="1:11">
      <c r="A6" s="33" t="s">
        <v>115</v>
      </c>
      <c r="B6" s="53">
        <v>6162574.7028</v>
      </c>
      <c r="C6" s="53">
        <v>6162574.7028</v>
      </c>
      <c r="D6" s="53">
        <v>5943574.7028</v>
      </c>
      <c r="E6" s="53">
        <v>219000</v>
      </c>
      <c r="F6" s="53"/>
      <c r="G6" s="53"/>
      <c r="H6" s="53"/>
      <c r="I6" s="53"/>
      <c r="J6" s="53"/>
      <c r="K6" s="53"/>
    </row>
    <row r="7" ht="22.75" customHeight="1" spans="1:11">
      <c r="A7" s="24" t="s">
        <v>2</v>
      </c>
      <c r="B7" s="53">
        <f>C7+F7+I7</f>
        <v>6162574.7028</v>
      </c>
      <c r="C7" s="53">
        <f>D7+E7</f>
        <v>6162574.7028</v>
      </c>
      <c r="D7" s="54">
        <v>5943574.7028</v>
      </c>
      <c r="E7" s="54">
        <v>219000</v>
      </c>
      <c r="F7" s="54"/>
      <c r="G7" s="54"/>
      <c r="H7" s="54"/>
      <c r="I7" s="54"/>
      <c r="J7" s="54"/>
      <c r="K7" s="54"/>
    </row>
    <row r="8" ht="22.75" customHeight="1" spans="1:11">
      <c r="A8" s="55"/>
      <c r="B8" s="56"/>
      <c r="C8" s="56"/>
      <c r="D8" s="54"/>
      <c r="E8" s="54"/>
      <c r="F8" s="54"/>
      <c r="G8" s="54"/>
      <c r="H8" s="54"/>
      <c r="I8" s="54"/>
      <c r="J8" s="54"/>
      <c r="K8" s="5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7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F10" sqref="F10"/>
    </sheetView>
  </sheetViews>
  <sheetFormatPr defaultColWidth="10" defaultRowHeight="14.4" outlineLevelCol="4"/>
  <cols>
    <col min="1" max="1" width="18.9166666666667" customWidth="1"/>
    <col min="2" max="2" width="33.8888888888889" customWidth="1"/>
    <col min="3" max="3" width="27.1851851851852" customWidth="1"/>
    <col min="4" max="5" width="25.6388888888889" customWidth="1"/>
  </cols>
  <sheetData>
    <row r="1" ht="14.3" customHeight="1" spans="1:1">
      <c r="A1" s="45"/>
    </row>
    <row r="2" ht="36.9" customHeight="1" spans="1:5">
      <c r="A2" s="2" t="s">
        <v>180</v>
      </c>
      <c r="B2" s="2"/>
      <c r="C2" s="2"/>
      <c r="D2" s="2"/>
      <c r="E2" s="2"/>
    </row>
    <row r="3" ht="21.85" customHeight="1" spans="1:5">
      <c r="A3" s="3"/>
      <c r="B3" s="3"/>
      <c r="C3" s="38" t="s">
        <v>32</v>
      </c>
      <c r="D3" s="38"/>
      <c r="E3" s="38"/>
    </row>
    <row r="4" ht="22.75" customHeight="1" spans="1:5">
      <c r="A4" s="39" t="s">
        <v>181</v>
      </c>
      <c r="B4" s="39"/>
      <c r="C4" s="39" t="s">
        <v>177</v>
      </c>
      <c r="D4" s="39"/>
      <c r="E4" s="39"/>
    </row>
    <row r="5" ht="22.75" customHeight="1" spans="1:5">
      <c r="A5" s="46" t="s">
        <v>182</v>
      </c>
      <c r="B5" s="46" t="s">
        <v>183</v>
      </c>
      <c r="C5" s="47" t="s">
        <v>115</v>
      </c>
      <c r="D5" s="46" t="s">
        <v>111</v>
      </c>
      <c r="E5" s="46" t="s">
        <v>112</v>
      </c>
    </row>
    <row r="6" ht="25" customHeight="1" spans="1:5">
      <c r="A6" s="48"/>
      <c r="B6" s="49" t="s">
        <v>115</v>
      </c>
      <c r="C6" s="50">
        <f>SUM(D6,E6)</f>
        <v>6162574.7028</v>
      </c>
      <c r="D6" s="50">
        <f>SUM(D10,D8,D15)</f>
        <v>5943574.7028</v>
      </c>
      <c r="E6" s="51">
        <v>219000</v>
      </c>
    </row>
    <row r="7" ht="25" customHeight="1" spans="1:5">
      <c r="A7" s="24" t="s">
        <v>116</v>
      </c>
      <c r="B7" s="24" t="s">
        <v>117</v>
      </c>
      <c r="C7" s="50">
        <f t="shared" ref="C7:C17" si="0">SUM(D7,E7)</f>
        <v>5661905.07</v>
      </c>
      <c r="D7" s="50">
        <f t="shared" ref="D7:D11" si="1">D8</f>
        <v>5442905.07</v>
      </c>
      <c r="E7" s="51">
        <v>219000</v>
      </c>
    </row>
    <row r="8" ht="25" customHeight="1" spans="1:5">
      <c r="A8" s="24" t="s">
        <v>118</v>
      </c>
      <c r="B8" s="24" t="s">
        <v>119</v>
      </c>
      <c r="C8" s="50">
        <f t="shared" si="0"/>
        <v>5661905.07</v>
      </c>
      <c r="D8" s="50">
        <f t="shared" si="1"/>
        <v>5442905.07</v>
      </c>
      <c r="E8" s="51">
        <v>219000</v>
      </c>
    </row>
    <row r="9" ht="25" customHeight="1" spans="1:5">
      <c r="A9" s="27" t="s">
        <v>120</v>
      </c>
      <c r="B9" s="27" t="s">
        <v>121</v>
      </c>
      <c r="C9" s="50">
        <f t="shared" si="0"/>
        <v>5661905.07</v>
      </c>
      <c r="D9" s="51">
        <v>5442905.07</v>
      </c>
      <c r="E9" s="51">
        <v>219000</v>
      </c>
    </row>
    <row r="10" ht="25" customHeight="1" spans="1:5">
      <c r="A10" s="24" t="s">
        <v>122</v>
      </c>
      <c r="B10" s="24" t="s">
        <v>123</v>
      </c>
      <c r="C10" s="50">
        <f t="shared" si="0"/>
        <v>225927.3128</v>
      </c>
      <c r="D10" s="50">
        <f>D11+D13</f>
        <v>225927.3128</v>
      </c>
      <c r="E10" s="51"/>
    </row>
    <row r="11" ht="25" customHeight="1" spans="1:5">
      <c r="A11" s="24" t="s">
        <v>124</v>
      </c>
      <c r="B11" s="24" t="s">
        <v>125</v>
      </c>
      <c r="C11" s="50">
        <f t="shared" si="0"/>
        <v>209410.06</v>
      </c>
      <c r="D11" s="50">
        <f t="shared" si="1"/>
        <v>209410.06</v>
      </c>
      <c r="E11" s="51"/>
    </row>
    <row r="12" ht="25" customHeight="1" spans="1:5">
      <c r="A12" s="27" t="s">
        <v>126</v>
      </c>
      <c r="B12" s="27" t="s">
        <v>127</v>
      </c>
      <c r="C12" s="50">
        <f t="shared" si="0"/>
        <v>209410.06</v>
      </c>
      <c r="D12" s="51">
        <v>209410.06</v>
      </c>
      <c r="E12" s="51"/>
    </row>
    <row r="13" ht="25" customHeight="1" spans="1:5">
      <c r="A13" s="24" t="s">
        <v>128</v>
      </c>
      <c r="B13" s="24" t="s">
        <v>129</v>
      </c>
      <c r="C13" s="50">
        <f t="shared" si="0"/>
        <v>16517.2528</v>
      </c>
      <c r="D13" s="50">
        <f t="shared" ref="D13:D16" si="2">D14</f>
        <v>16517.2528</v>
      </c>
      <c r="E13" s="50"/>
    </row>
    <row r="14" ht="25" customHeight="1" spans="1:5">
      <c r="A14" s="27" t="s">
        <v>130</v>
      </c>
      <c r="B14" s="27" t="s">
        <v>129</v>
      </c>
      <c r="C14" s="50">
        <f t="shared" si="0"/>
        <v>16517.2528</v>
      </c>
      <c r="D14" s="51">
        <v>16517.2528</v>
      </c>
      <c r="E14" s="50"/>
    </row>
    <row r="15" ht="25" customHeight="1" spans="1:5">
      <c r="A15" s="24" t="s">
        <v>131</v>
      </c>
      <c r="B15" s="24" t="s">
        <v>132</v>
      </c>
      <c r="C15" s="50">
        <f t="shared" si="0"/>
        <v>274742.32</v>
      </c>
      <c r="D15" s="50">
        <f t="shared" si="2"/>
        <v>274742.32</v>
      </c>
      <c r="E15" s="51"/>
    </row>
    <row r="16" ht="25" customHeight="1" spans="1:5">
      <c r="A16" s="24" t="s">
        <v>133</v>
      </c>
      <c r="B16" s="24" t="s">
        <v>134</v>
      </c>
      <c r="C16" s="50">
        <f t="shared" si="0"/>
        <v>274742.32</v>
      </c>
      <c r="D16" s="50">
        <f t="shared" si="2"/>
        <v>274742.32</v>
      </c>
      <c r="E16" s="51"/>
    </row>
    <row r="17" ht="25" customHeight="1" spans="1:5">
      <c r="A17" s="27" t="s">
        <v>135</v>
      </c>
      <c r="B17" s="27" t="s">
        <v>136</v>
      </c>
      <c r="C17" s="50">
        <f t="shared" si="0"/>
        <v>274742.32</v>
      </c>
      <c r="D17" s="51">
        <v>274742.32</v>
      </c>
      <c r="E17" s="5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topLeftCell="A4" workbookViewId="0">
      <selection activeCell="J19" sqref="J19"/>
    </sheetView>
  </sheetViews>
  <sheetFormatPr defaultColWidth="10" defaultRowHeight="14.4" outlineLevelCol="4"/>
  <cols>
    <col min="1" max="1" width="13.7037037037037" customWidth="1"/>
    <col min="2" max="2" width="40.3888888888889" customWidth="1"/>
    <col min="3" max="3" width="23.9166666666667" customWidth="1"/>
    <col min="4" max="4" width="28.3055555555556" customWidth="1"/>
    <col min="5" max="5" width="24.787037037037" customWidth="1"/>
    <col min="6" max="6" width="11.5"/>
  </cols>
  <sheetData>
    <row r="1" ht="18.05" customHeight="1" spans="1:5">
      <c r="A1" s="1"/>
      <c r="B1" s="1"/>
      <c r="C1" s="1"/>
      <c r="D1" s="1"/>
      <c r="E1" s="1"/>
    </row>
    <row r="2" ht="23" customHeight="1" spans="1:5">
      <c r="A2" s="2" t="s">
        <v>184</v>
      </c>
      <c r="B2" s="2"/>
      <c r="C2" s="2"/>
      <c r="D2" s="2"/>
      <c r="E2" s="2"/>
    </row>
    <row r="3" ht="17" customHeight="1" spans="1:5">
      <c r="A3" s="37"/>
      <c r="B3" s="37"/>
      <c r="C3" s="3"/>
      <c r="D3" s="3"/>
      <c r="E3" s="38" t="s">
        <v>32</v>
      </c>
    </row>
    <row r="4" ht="16" customHeight="1" spans="1:5">
      <c r="A4" s="39" t="s">
        <v>185</v>
      </c>
      <c r="B4" s="39"/>
      <c r="C4" s="39" t="s">
        <v>186</v>
      </c>
      <c r="D4" s="39"/>
      <c r="E4" s="39"/>
    </row>
    <row r="5" ht="16" customHeight="1" spans="1:5">
      <c r="A5" s="39" t="s">
        <v>182</v>
      </c>
      <c r="B5" s="39" t="s">
        <v>183</v>
      </c>
      <c r="C5" s="40" t="s">
        <v>115</v>
      </c>
      <c r="D5" s="40" t="s">
        <v>187</v>
      </c>
      <c r="E5" s="40" t="s">
        <v>188</v>
      </c>
    </row>
    <row r="6" ht="16" customHeight="1" spans="1:5">
      <c r="A6" s="39"/>
      <c r="B6" s="40" t="s">
        <v>115</v>
      </c>
      <c r="C6" s="41">
        <f>D6+E6</f>
        <v>5943574.7</v>
      </c>
      <c r="D6" s="41">
        <f>D7+D30</f>
        <v>4503091.1</v>
      </c>
      <c r="E6" s="41">
        <f>E14</f>
        <v>1440483.6</v>
      </c>
    </row>
    <row r="7" ht="16" customHeight="1" spans="1:5">
      <c r="A7" s="24" t="s">
        <v>189</v>
      </c>
      <c r="B7" s="25" t="s">
        <v>190</v>
      </c>
      <c r="C7" s="29">
        <f>SUM(C8:C13)</f>
        <v>4293681.04</v>
      </c>
      <c r="D7" s="41">
        <f>SUM(D8:D13)</f>
        <v>4293681.04</v>
      </c>
      <c r="E7" s="41"/>
    </row>
    <row r="8" ht="16" customHeight="1" spans="1:5">
      <c r="A8" s="27" t="s">
        <v>191</v>
      </c>
      <c r="B8" s="28" t="s">
        <v>192</v>
      </c>
      <c r="C8" s="29">
        <f>D8+E8</f>
        <v>1707744</v>
      </c>
      <c r="D8" s="42">
        <v>1707744</v>
      </c>
      <c r="E8" s="42"/>
    </row>
    <row r="9" ht="16" customHeight="1" spans="1:5">
      <c r="A9" s="27" t="s">
        <v>193</v>
      </c>
      <c r="B9" s="28" t="s">
        <v>194</v>
      </c>
      <c r="C9" s="29">
        <f t="shared" ref="C9:C41" si="0">D9+E9</f>
        <v>1265156.47</v>
      </c>
      <c r="D9" s="42">
        <v>1265156.47</v>
      </c>
      <c r="E9" s="43"/>
    </row>
    <row r="10" ht="16" customHeight="1" spans="1:5">
      <c r="A10" s="27" t="s">
        <v>195</v>
      </c>
      <c r="B10" s="28" t="s">
        <v>196</v>
      </c>
      <c r="C10" s="29">
        <f t="shared" si="0"/>
        <v>765581</v>
      </c>
      <c r="D10" s="42">
        <v>765581</v>
      </c>
      <c r="E10" s="27"/>
    </row>
    <row r="11" ht="16" customHeight="1" spans="1:5">
      <c r="A11" s="27">
        <v>30107</v>
      </c>
      <c r="B11" s="28" t="s">
        <v>197</v>
      </c>
      <c r="C11" s="29">
        <f t="shared" si="0"/>
        <v>263940</v>
      </c>
      <c r="D11" s="42">
        <v>263940</v>
      </c>
      <c r="E11" s="27"/>
    </row>
    <row r="12" ht="16" customHeight="1" spans="1:5">
      <c r="A12" s="27">
        <v>30110</v>
      </c>
      <c r="B12" s="28" t="s">
        <v>198</v>
      </c>
      <c r="C12" s="29">
        <f t="shared" si="0"/>
        <v>274742.32</v>
      </c>
      <c r="D12" s="42">
        <v>274742.32</v>
      </c>
      <c r="E12" s="27"/>
    </row>
    <row r="13" ht="16" customHeight="1" spans="1:5">
      <c r="A13" s="27">
        <v>30112</v>
      </c>
      <c r="B13" s="28" t="s">
        <v>199</v>
      </c>
      <c r="C13" s="29">
        <f t="shared" si="0"/>
        <v>16517.25</v>
      </c>
      <c r="D13" s="42">
        <v>16517.25</v>
      </c>
      <c r="E13" s="27"/>
    </row>
    <row r="14" ht="16" customHeight="1" spans="1:5">
      <c r="A14" s="24" t="s">
        <v>200</v>
      </c>
      <c r="B14" s="25" t="s">
        <v>201</v>
      </c>
      <c r="C14" s="29">
        <f t="shared" si="0"/>
        <v>1440483.6</v>
      </c>
      <c r="D14" s="41">
        <f>SUM(D15:D29)</f>
        <v>0</v>
      </c>
      <c r="E14" s="41">
        <f>SUM(E15:E29)</f>
        <v>1440483.6</v>
      </c>
    </row>
    <row r="15" ht="16" customHeight="1" spans="1:5">
      <c r="A15" s="27" t="s">
        <v>202</v>
      </c>
      <c r="B15" s="28" t="s">
        <v>203</v>
      </c>
      <c r="C15" s="29">
        <f t="shared" si="0"/>
        <v>400000</v>
      </c>
      <c r="D15" s="44"/>
      <c r="E15" s="27">
        <v>400000</v>
      </c>
    </row>
    <row r="16" ht="16" customHeight="1" spans="1:5">
      <c r="A16" s="27" t="s">
        <v>204</v>
      </c>
      <c r="B16" s="28" t="s">
        <v>205</v>
      </c>
      <c r="C16" s="29">
        <f t="shared" si="0"/>
        <v>100000</v>
      </c>
      <c r="D16" s="44"/>
      <c r="E16" s="27">
        <v>100000</v>
      </c>
    </row>
    <row r="17" ht="16" customHeight="1" spans="1:5">
      <c r="A17" s="27" t="s">
        <v>206</v>
      </c>
      <c r="B17" s="28" t="s">
        <v>207</v>
      </c>
      <c r="C17" s="29">
        <f t="shared" si="0"/>
        <v>0</v>
      </c>
      <c r="D17" s="44"/>
      <c r="E17" s="27"/>
    </row>
    <row r="18" ht="16" customHeight="1" spans="1:5">
      <c r="A18" s="27" t="s">
        <v>208</v>
      </c>
      <c r="B18" s="28" t="s">
        <v>209</v>
      </c>
      <c r="C18" s="29">
        <f t="shared" si="0"/>
        <v>32000</v>
      </c>
      <c r="D18" s="44"/>
      <c r="E18" s="27">
        <v>32000</v>
      </c>
    </row>
    <row r="19" ht="16" customHeight="1" spans="1:5">
      <c r="A19" s="27" t="s">
        <v>210</v>
      </c>
      <c r="B19" s="28" t="s">
        <v>211</v>
      </c>
      <c r="C19" s="29">
        <f t="shared" si="0"/>
        <v>80000</v>
      </c>
      <c r="D19" s="44"/>
      <c r="E19" s="27">
        <v>80000</v>
      </c>
    </row>
    <row r="20" ht="16" customHeight="1" spans="1:5">
      <c r="A20" s="27" t="s">
        <v>212</v>
      </c>
      <c r="B20" s="28" t="s">
        <v>213</v>
      </c>
      <c r="C20" s="29">
        <f t="shared" si="0"/>
        <v>30000</v>
      </c>
      <c r="D20" s="44"/>
      <c r="E20" s="27">
        <v>30000</v>
      </c>
    </row>
    <row r="21" ht="16" customHeight="1" spans="1:5">
      <c r="A21" s="27" t="s">
        <v>214</v>
      </c>
      <c r="B21" s="28" t="s">
        <v>215</v>
      </c>
      <c r="C21" s="29">
        <f t="shared" si="0"/>
        <v>350000</v>
      </c>
      <c r="D21" s="44"/>
      <c r="E21" s="27">
        <v>350000</v>
      </c>
    </row>
    <row r="22" ht="16" customHeight="1" spans="1:5">
      <c r="A22" s="27" t="s">
        <v>216</v>
      </c>
      <c r="B22" s="28" t="s">
        <v>217</v>
      </c>
      <c r="C22" s="29">
        <f t="shared" si="0"/>
        <v>0</v>
      </c>
      <c r="D22" s="44"/>
      <c r="E22" s="27"/>
    </row>
    <row r="23" ht="16" customHeight="1" spans="1:5">
      <c r="A23" s="27" t="s">
        <v>218</v>
      </c>
      <c r="B23" s="28" t="s">
        <v>219</v>
      </c>
      <c r="C23" s="29">
        <f t="shared" si="0"/>
        <v>20000</v>
      </c>
      <c r="D23" s="44"/>
      <c r="E23" s="27">
        <v>20000</v>
      </c>
    </row>
    <row r="24" ht="16" customHeight="1" spans="1:5">
      <c r="A24" s="27" t="s">
        <v>220</v>
      </c>
      <c r="B24" s="28" t="s">
        <v>221</v>
      </c>
      <c r="C24" s="29">
        <f t="shared" si="0"/>
        <v>20000</v>
      </c>
      <c r="D24" s="44"/>
      <c r="E24" s="27">
        <v>20000</v>
      </c>
    </row>
    <row r="25" ht="16" customHeight="1" spans="1:5">
      <c r="A25" s="27" t="s">
        <v>222</v>
      </c>
      <c r="B25" s="28" t="s">
        <v>223</v>
      </c>
      <c r="C25" s="29">
        <f t="shared" si="0"/>
        <v>57120.71</v>
      </c>
      <c r="D25" s="44"/>
      <c r="E25" s="27">
        <v>57120.71</v>
      </c>
    </row>
    <row r="26" ht="16" customHeight="1" spans="1:5">
      <c r="A26" s="27" t="s">
        <v>224</v>
      </c>
      <c r="B26" s="28" t="s">
        <v>225</v>
      </c>
      <c r="C26" s="29">
        <f t="shared" si="0"/>
        <v>79562.89</v>
      </c>
      <c r="D26" s="44"/>
      <c r="E26" s="27">
        <v>79562.89</v>
      </c>
    </row>
    <row r="27" ht="16" customHeight="1" spans="1:5">
      <c r="A27" s="27" t="s">
        <v>226</v>
      </c>
      <c r="B27" s="28" t="s">
        <v>227</v>
      </c>
      <c r="C27" s="29">
        <f t="shared" si="0"/>
        <v>8000</v>
      </c>
      <c r="D27" s="44"/>
      <c r="E27" s="27">
        <v>8000</v>
      </c>
    </row>
    <row r="28" ht="16" customHeight="1" spans="1:5">
      <c r="A28" s="27" t="s">
        <v>228</v>
      </c>
      <c r="B28" s="28" t="s">
        <v>229</v>
      </c>
      <c r="C28" s="29">
        <f t="shared" si="0"/>
        <v>10000</v>
      </c>
      <c r="D28" s="44"/>
      <c r="E28" s="27">
        <v>10000</v>
      </c>
    </row>
    <row r="29" ht="16" customHeight="1" spans="1:5">
      <c r="A29" s="27" t="s">
        <v>228</v>
      </c>
      <c r="B29" s="28" t="s">
        <v>230</v>
      </c>
      <c r="C29" s="29">
        <f t="shared" si="0"/>
        <v>253800</v>
      </c>
      <c r="D29" s="42"/>
      <c r="E29" s="27">
        <v>253800</v>
      </c>
    </row>
    <row r="30" ht="16" customHeight="1" spans="1:5">
      <c r="A30" s="24">
        <v>303</v>
      </c>
      <c r="B30" s="25" t="s">
        <v>231</v>
      </c>
      <c r="C30" s="29">
        <f t="shared" si="0"/>
        <v>209410.06</v>
      </c>
      <c r="D30" s="41">
        <f>SUM(D31:D33)</f>
        <v>209410.06</v>
      </c>
      <c r="E30" s="41"/>
    </row>
    <row r="31" ht="16" customHeight="1" spans="1:5">
      <c r="A31" s="27" t="s">
        <v>232</v>
      </c>
      <c r="B31" s="28" t="s">
        <v>233</v>
      </c>
      <c r="C31" s="29">
        <f t="shared" si="0"/>
        <v>0</v>
      </c>
      <c r="D31" s="42"/>
      <c r="E31" s="27"/>
    </row>
    <row r="32" ht="16" customHeight="1" spans="1:5">
      <c r="A32" s="27" t="s">
        <v>234</v>
      </c>
      <c r="B32" s="28" t="s">
        <v>235</v>
      </c>
      <c r="C32" s="29">
        <f t="shared" si="0"/>
        <v>192970.06</v>
      </c>
      <c r="D32" s="42">
        <v>192970.06</v>
      </c>
      <c r="E32" s="27"/>
    </row>
    <row r="33" ht="16" customHeight="1" spans="1:5">
      <c r="A33" s="27" t="s">
        <v>236</v>
      </c>
      <c r="B33" s="28" t="s">
        <v>237</v>
      </c>
      <c r="C33" s="29">
        <f t="shared" si="0"/>
        <v>16440</v>
      </c>
      <c r="D33" s="42">
        <v>16440</v>
      </c>
      <c r="E33" s="2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华哥</cp:lastModifiedBy>
  <dcterms:created xsi:type="dcterms:W3CDTF">2023-01-31T08:53:00Z</dcterms:created>
  <dcterms:modified xsi:type="dcterms:W3CDTF">2023-02-07T02:51:26Z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  <property fmtid="{D5CDD505-2E9C-101B-9397-08002B2CF9AE}" pid="4" name="KSOReadingLayout">
    <vt:bool>true</vt:bool>
  </property>
</Properties>
</file>