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6" activeTab="18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  <sheet name="表15" sheetId="19" r:id="rId17"/>
    <sheet name="表16" sheetId="20" r:id="rId18"/>
    <sheet name=" 表17" sheetId="21" r:id="rId19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<sst xmlns="http://schemas.openxmlformats.org/spreadsheetml/2006/main" count="569" uniqueCount="355">
  <si>
    <t>单位代码：</t>
  </si>
  <si>
    <t>单位名称：</t>
  </si>
  <si>
    <t>中共宁县委办公室</t>
  </si>
  <si>
    <t>部门预算公开表</t>
  </si>
  <si>
    <t xml:space="preserve">     </t>
  </si>
  <si>
    <t>编制日期：</t>
  </si>
  <si>
    <t>部门领导：</t>
  </si>
  <si>
    <t>武小康</t>
  </si>
  <si>
    <t>财务负责人：</t>
  </si>
  <si>
    <t>高永成</t>
  </si>
  <si>
    <t>制表人：</t>
  </si>
  <si>
    <t>崔高飞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</si>
  <si>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</si>
  <si>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</si>
  <si>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</si>
  <si>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</si>
  <si>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</si>
  <si>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</si>
  <si>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</si>
  <si>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</si>
  <si>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</si>
  <si>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</si>
  <si>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</si>
  <si>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</si>
  <si>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</si>
  <si>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</si>
  <si>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</si>
  <si>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</si>
  <si>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</si>
  <si>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</si>
  <si>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</si>
  <si>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</si>
  <si>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</si>
  <si>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</si>
  <si>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</si>
  <si>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</si>
  <si>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</si>
  <si>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</si>
  <si>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</si>
  <si>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</si>
  <si>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</si>
  <si>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</si>
  <si>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</si>
  <si>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</si>
  <si>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</si>
  <si>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</si>
  <si>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</si>
  <si>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</si>
  <si>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</si>
  <si>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</si>
  <si>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</si>
  <si>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</si>
  <si>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</si>
  <si>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</si>
  <si>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</si>
  <si>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</si>
  <si>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</si>
  <si>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</si>
  <si>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</si>
  <si>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</si>
  <si>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</si>
  <si>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</si>
  <si>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</si>
  <si>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</si>
  <si>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</si>
  <si>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</si>
  <si>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</si>
  <si>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</si>
  <si>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</si>
  <si>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</si>
  <si>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</si>
  <si>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</si>
  <si>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</si>
  <si>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</si>
  <si>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</si>
  <si>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</si>
  <si>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</si>
  <si>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</si>
  <si>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</si>
  <si>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</si>
  <si>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</si>
  <si>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</si>
  <si>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</si>
  <si>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</si>
  <si>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</si>
  <si>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</si>
  <si>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</si>
  <si>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</si>
  <si>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</si>
  <si>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</si>
  <si>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</si>
  <si>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</si>
  <si>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</si>
  <si>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</si>
  <si>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</si>
  <si>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</si>
  <si>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</si>
  <si>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</si>
  <si>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</si>
  <si>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</si>
  <si>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</si>
  <si>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</si>
  <si>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</si>
  <si>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</si>
  <si>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</si>
  <si>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</si>
  <si>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</si>
  <si>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</si>
  <si>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</si>
  <si>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</si>
  <si>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</si>
  <si>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</si>
  <si>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</si>
  <si>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</si>
  <si>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</si>
  <si>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</si>
  <si>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</si>
  <si>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</si>
  <si>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20131</t>
  </si>
  <si>
    <t>党委办公厅（室）及相关机构事务支出</t>
  </si>
  <si>
    <t>行政运行</t>
  </si>
  <si>
    <t>208</t>
  </si>
  <si>
    <t>社会保障和就业支出</t>
  </si>
  <si>
    <t>20899</t>
  </si>
  <si>
    <t>其他社会保障和就业支出</t>
  </si>
  <si>
    <t>2089999</t>
  </si>
  <si>
    <t>卫生健康支出</t>
  </si>
  <si>
    <t>行政事业单位医疗</t>
  </si>
  <si>
    <t>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</si>
  <si>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</si>
  <si>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</si>
  <si>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</si>
  <si>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</si>
  <si>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</si>
  <si>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</si>
  <si>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</si>
  <si>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</si>
  <si>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</si>
  <si>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</si>
  <si>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</si>
  <si>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</si>
  <si>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</si>
  <si>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</si>
  <si>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</si>
  <si>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</si>
  <si>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</si>
  <si>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</si>
  <si>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</si>
  <si>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</si>
  <si>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</si>
  <si>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</si>
  <si>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</si>
  <si>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</si>
  <si>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</si>
  <si>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</si>
  <si>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</si>
  <si>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</si>
  <si>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</si>
  <si>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</si>
  <si>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</si>
  <si>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</si>
  <si>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</si>
  <si>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</si>
  <si>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</si>
  <si>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</si>
  <si>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</si>
  <si>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</si>
  <si>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</si>
  <si>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</si>
  <si>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</si>
  <si>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</si>
  <si>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</si>
  <si>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</si>
  <si>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功能分类科目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</si>
  <si>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</si>
  <si>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</si>
  <si>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</si>
  <si>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</si>
  <si>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</si>
  <si>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</si>
  <si>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</si>
  <si>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</si>
  <si>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</si>
  <si>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</si>
  <si>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</si>
  <si>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</si>
  <si>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</si>
  <si>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</si>
  <si>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</si>
  <si>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</si>
  <si>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</si>
  <si>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</si>
  <si>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</si>
  <si>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</si>
  <si>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</si>
  <si>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</si>
  <si>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</si>
  <si>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</si>
  <si>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</si>
  <si>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</si>
  <si>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</si>
  <si>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</si>
  <si>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</si>
  <si>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30209</t>
  </si>
  <si>
    <t xml:space="preserve">  物业管理费</t>
  </si>
  <si>
    <t>30211</t>
  </si>
  <si>
    <t xml:space="preserve">  差旅费</t>
  </si>
  <si>
    <t>30213</t>
  </si>
  <si>
    <t xml:space="preserve">  维修（护）费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</si>
  <si>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</si>
  <si>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</si>
  <si>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</si>
  <si>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</si>
  <si>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</si>
  <si>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</si>
  <si>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</si>
  <si>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</si>
  <si>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</si>
  <si>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</si>
  <si>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</si>
  <si>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</si>
  <si>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</si>
  <si>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</si>
  <si>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</si>
  <si>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</si>
  <si>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sz val="10"/>
        <color indexed="10"/>
        <rFont val="宋体"/>
        <charset val="134"/>
      </rPr>
      <t>（车补）</t>
    </r>
  </si>
  <si>
    <t>30299</t>
  </si>
  <si>
    <t xml:space="preserve">  其他商品和服务支出</t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</si>
  <si>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</si>
  <si>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</si>
  <si>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</si>
  <si>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</si>
  <si>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</si>
  <si>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</si>
  <si>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</si>
  <si>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</si>
  <si>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</si>
  <si>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</si>
  <si>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</si>
  <si>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</si>
  <si>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</si>
  <si>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</si>
  <si>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</si>
  <si>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</si>
  <si>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</si>
  <si>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</si>
  <si>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</si>
  <si>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</si>
  <si>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</si>
  <si>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</si>
  <si>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</si>
  <si>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</si>
  <si>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</si>
  <si>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</si>
  <si>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</si>
  <si>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</si>
  <si>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</si>
  <si>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</si>
  <si>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</si>
  <si>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</si>
  <si>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</si>
  <si>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</si>
  <si>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</si>
  <si>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</si>
  <si>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</si>
  <si>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</si>
  <si>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0934-6622368</t>
  </si>
  <si>
    <t>部门（单位）职能</t>
  </si>
  <si>
    <t>依据</t>
  </si>
  <si>
    <t>《中共宁县县委办公室职能配置、内设机构和人员编制规定》</t>
  </si>
  <si>
    <t>职能概述</t>
  </si>
  <si>
    <r>
      <rPr>
        <sz val="9"/>
        <color rgb="FF000000"/>
        <rFont val="宋体"/>
        <charset val="1"/>
      </rPr>
      <t>1.负责省委、市委、县委重大决策和重要工作部署贯彻实施情况的督促检查工作；</t>
    </r>
    <r>
      <rPr>
        <sz val="9"/>
        <color rgb="FF000000"/>
        <rFont val="Calibri"/>
        <charset val="1"/>
      </rPr>
      <t>2.</t>
    </r>
    <r>
      <rPr>
        <sz val="9"/>
        <color rgb="FF000000"/>
        <rFont val="宋体"/>
        <charset val="1"/>
      </rPr>
      <t>负责县委日常文电的收发处理，县委重要决策和重大工作部署的贯彻落实，县委指示、县委领导批示的督促落实；县委领导同志参加的重大活动的组织安排及协调服务，负责县党代会、县委全会、县委常委会会议、书记办公会议及县委其他各种会议的组织、服务工作；</t>
    </r>
    <r>
      <rPr>
        <sz val="9"/>
        <color rgb="FF000000"/>
        <rFont val="Calibri"/>
        <charset val="1"/>
      </rPr>
      <t>3.</t>
    </r>
    <r>
      <rPr>
        <sz val="9"/>
        <color rgb="FF000000"/>
        <rFont val="宋体"/>
        <charset val="1"/>
      </rPr>
      <t>承担县委、县委办公室文书处理，文件、文稿起草、校对、印制、收发、档案管理和以县委、县委办公室（县档案局、县委机要和保密局、县国家保密局、县国家密码管理局）名义制发文件的审核、把关工作，负责全县党委系统文件、电报、档案管理的业务指导工作；</t>
    </r>
    <r>
      <rPr>
        <sz val="9"/>
        <color rgb="FF000000"/>
        <rFont val="Calibri"/>
        <charset val="1"/>
      </rPr>
      <t>4.</t>
    </r>
    <r>
      <rPr>
        <sz val="9"/>
        <color rgb="FF000000"/>
        <rFont val="宋体"/>
        <charset val="1"/>
      </rPr>
      <t>负责党委信息的收集、处理、报送工作，指导全县党委系统信息工作，为县委和上级党委的决策提供服务；</t>
    </r>
    <r>
      <rPr>
        <sz val="9"/>
        <color rgb="FF000000"/>
        <rFont val="Calibri"/>
        <charset val="1"/>
      </rPr>
      <t>5.</t>
    </r>
    <r>
      <rPr>
        <sz val="9"/>
        <color rgb="FF000000"/>
        <rFont val="宋体"/>
        <charset val="1"/>
      </rPr>
      <t>负责县委对全面深化改革、国家安全及财经各项工作的政策研究，负责县委全面深化改革委员会、县委国家安全委员会、县委财经委员会日常工作，协调督促落实县委全面深化改革委员会、县委国家安全委员会和县委财经委员会决定事项、工作部署和要求等；</t>
    </r>
    <r>
      <rPr>
        <sz val="9"/>
        <color rgb="FF000000"/>
        <rFont val="Calibri"/>
        <charset val="1"/>
      </rPr>
      <t>6.</t>
    </r>
    <r>
      <rPr>
        <sz val="9"/>
        <color rgb="FF000000"/>
        <rFont val="宋体"/>
        <charset val="1"/>
      </rPr>
      <t>承担县委保密委员会、县委密码工作领导小组、县电子政务内网建设管理协调领导小组日常工作，负责全县各部门档案行政管理工作、保密工作、机要密码工作、电子政务内网建设和管理工作；</t>
    </r>
    <r>
      <rPr>
        <sz val="9"/>
        <color rgb="FF000000"/>
        <rFont val="Calibri"/>
        <charset val="1"/>
      </rPr>
      <t>7.</t>
    </r>
    <r>
      <rPr>
        <sz val="9"/>
        <color rgb="FF000000"/>
        <rFont val="宋体"/>
        <charset val="1"/>
      </rPr>
      <t>负责县委机关党的建设和工会、妇女、计划生育工作；</t>
    </r>
    <r>
      <rPr>
        <sz val="9"/>
        <color rgb="FF000000"/>
        <rFont val="Calibri"/>
        <charset val="1"/>
      </rPr>
      <t>8.</t>
    </r>
    <r>
      <rPr>
        <sz val="9"/>
        <color rgb="FF000000"/>
        <rFont val="宋体"/>
        <charset val="1"/>
      </rPr>
      <t>负责县委办公室国有资产管理、工资晋升审核和财务管理；负责集体劳动和环境卫生工作；负责县委办公室的车辆管理；负责应由县委办公室承担的县委接待工作；负责职工的文娱活动和福利服务；负责办公室离退休人员管理和服务工作；</t>
    </r>
    <r>
      <rPr>
        <sz val="9"/>
        <color rgb="FF000000"/>
        <rFont val="Calibri"/>
        <charset val="1"/>
      </rPr>
      <t>9.</t>
    </r>
    <r>
      <rPr>
        <sz val="9"/>
        <color rgb="FF000000"/>
        <rFont val="宋体"/>
        <charset val="1"/>
      </rPr>
      <t>完成县委、县政府和市委办公室、市委机要和保密局交办的其他工作任务。</t>
    </r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</si>
  <si>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</si>
  <si>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</si>
  <si>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</si>
  <si>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</si>
  <si>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</si>
  <si>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</si>
  <si>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</si>
  <si>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r>
      <rPr>
        <sz val="9"/>
        <color rgb="FF000000"/>
        <rFont val="宋体"/>
        <charset val="1"/>
      </rPr>
      <t>内设：秘书股、综合协调股、行政管理股、档案法规股、机要保密股（电子政务内网办公室）、深化改革股、财经国安股、督查股。</t>
    </r>
    <r>
      <rPr>
        <sz val="9"/>
        <color rgb="FF000000"/>
        <rFont val="Calibri"/>
        <charset val="1"/>
      </rPr>
      <t xml:space="preserve">
</t>
    </r>
    <r>
      <rPr>
        <sz val="9"/>
        <color rgb="FF000000"/>
        <rFont val="宋体"/>
        <charset val="1"/>
      </rPr>
      <t>挂牌单位：宁县档案局、中共宁县委机要和保密局、宁县国家保密局、宁县国家密码管理局。</t>
    </r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</si>
  <si>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</si>
  <si>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</si>
  <si>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</si>
  <si>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</si>
  <si>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</si>
  <si>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</si>
  <si>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按照中央、省委、市委、县委及相关部门规定和要求，根据工作需要，从实际出发，及时修改完善部门工作职责、工作人员奖惩办法和党委信息报送办法，进一步增强工作人员的责任心和进取心，提高行政效率。全面加强财务工作管理，及时修改完善财务管理制度，定期开展“回头望”，对单位管理过程中存在的问题和风险点及时梳理，提出整改意见并及时进行整改落实。按照要树立“过紧日子”的思想和创建节约型机关相关要求，制定单位贯彻落实方案，进一步提高资源的利用率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</si>
  <si>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</si>
  <si>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</si>
  <si>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</si>
  <si>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</si>
  <si>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</si>
  <si>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</si>
  <si>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</si>
  <si>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</si>
  <si>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</si>
  <si>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</si>
  <si>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</si>
  <si>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</si>
  <si>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</si>
  <si>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</si>
  <si>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</si>
  <si>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</si>
  <si>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</si>
  <si>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</si>
  <si>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</si>
  <si>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</si>
  <si>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成本指标（50）</t>
  </si>
  <si>
    <t>经济成本指标</t>
  </si>
  <si>
    <t>指标:1：节约用电，节约用水，爱护爱惜公共财务，拒绝浪费，提高工作效率，最大限度降低成本。</t>
  </si>
  <si>
    <t>效益指标（30）</t>
  </si>
  <si>
    <t>社会效益指标</t>
  </si>
  <si>
    <r>
      <t>指标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：全力保障机关工作正常运转；指标</t>
    </r>
    <r>
      <rPr>
        <sz val="9"/>
        <color rgb="FF000000"/>
        <rFont val="Calibri"/>
        <charset val="1"/>
      </rPr>
      <t>2</t>
    </r>
    <r>
      <rPr>
        <sz val="9"/>
        <color rgb="FF000000"/>
        <rFont val="宋体"/>
        <charset val="1"/>
      </rPr>
      <t>：全面做好各类公务接待工作；指标</t>
    </r>
    <r>
      <rPr>
        <sz val="9"/>
        <color rgb="FF000000"/>
        <rFont val="Calibri"/>
        <charset val="1"/>
      </rPr>
      <t>3</t>
    </r>
    <r>
      <rPr>
        <sz val="9"/>
        <color rgb="FF000000"/>
        <rFont val="宋体"/>
        <charset val="1"/>
      </rPr>
      <t>：全力保障县委各类重要会议召开。</t>
    </r>
  </si>
  <si>
    <t>满意度指标（20）</t>
  </si>
  <si>
    <t>服务对象满意度指标</t>
  </si>
  <si>
    <r>
      <t>指标1：机关各项工作正常开展；指标</t>
    </r>
    <r>
      <rPr>
        <sz val="9"/>
        <color rgb="FF000000"/>
        <rFont val="Calibri"/>
        <charset val="1"/>
      </rPr>
      <t>2</t>
    </r>
    <r>
      <rPr>
        <sz val="9"/>
        <color rgb="FF000000"/>
        <rFont val="宋体"/>
        <charset val="1"/>
      </rPr>
      <t>：完满完成各级工作组接待；指标</t>
    </r>
    <r>
      <rPr>
        <sz val="9"/>
        <color rgb="FF000000"/>
        <rFont val="Calibri"/>
        <charset val="1"/>
      </rPr>
      <t>3</t>
    </r>
    <r>
      <rPr>
        <sz val="9"/>
        <color rgb="FF000000"/>
        <rFont val="宋体"/>
        <charset val="1"/>
      </rPr>
      <t>：县委各次会议圆满召开。</t>
    </r>
  </si>
  <si>
    <t>项目支出绩效目标表</t>
  </si>
  <si>
    <t>预算单位</t>
  </si>
  <si>
    <t>项目名称</t>
  </si>
  <si>
    <t>政务网络信息经费</t>
  </si>
  <si>
    <t>一级项目名称</t>
  </si>
  <si>
    <t>二级项目名称</t>
  </si>
  <si>
    <t>项目类型</t>
  </si>
  <si>
    <t>运转类</t>
  </si>
  <si>
    <t>资金用途</t>
  </si>
  <si>
    <t>保障政务网络正常运转</t>
  </si>
  <si>
    <t>资金性质</t>
  </si>
  <si>
    <t>一般公共预算资金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</si>
  <si>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</si>
  <si>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</si>
  <si>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</si>
  <si>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</si>
  <si>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</si>
  <si>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</si>
  <si>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确保政务网络畅通，政务信息正常收发。</t>
  </si>
  <si>
    <t>指标目标值</t>
  </si>
  <si>
    <t>产出指标（50）</t>
  </si>
  <si>
    <r>
      <rPr>
        <sz val="9"/>
        <color rgb="FF000000"/>
        <rFont val="宋体"/>
        <charset val="1"/>
      </rPr>
      <t>指标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：及时检修，确保网络畅通。</t>
    </r>
  </si>
  <si>
    <r>
      <rPr>
        <sz val="9"/>
        <color rgb="FF000000"/>
        <rFont val="宋体"/>
        <charset val="1"/>
      </rPr>
      <t>指标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：政务网络畅通，保证了全县政务信息的收发。</t>
    </r>
  </si>
  <si>
    <r>
      <rPr>
        <sz val="9"/>
        <color rgb="FF000000"/>
        <rFont val="Calibri"/>
        <charset val="1"/>
      </rPr>
      <t xml:space="preserve"> </t>
    </r>
    <r>
      <rPr>
        <sz val="9"/>
        <color rgb="FF000000"/>
        <rFont val="宋体"/>
        <charset val="1"/>
      </rPr>
      <t>指标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：满意度为</t>
    </r>
    <r>
      <rPr>
        <sz val="9"/>
        <color rgb="FF000000"/>
        <rFont val="Calibri"/>
        <charset val="1"/>
      </rPr>
      <t>100%</t>
    </r>
  </si>
  <si>
    <t>保密经费</t>
  </si>
  <si>
    <t>保密工作宣传、文件印发、办公设备购置及维护等。</t>
  </si>
  <si>
    <t>及时开展保密工作宣传，做好保密文件收发工作，进一步提高保密知识的知晓率。</t>
  </si>
  <si>
    <r>
      <rPr>
        <sz val="9"/>
        <color rgb="FF000000"/>
        <rFont val="宋体"/>
        <charset val="1"/>
      </rPr>
      <t>指标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：积极采用新型宣传手段，再不影响宣传效果的前提下进一步降低宣传成本，提高宣传效率。</t>
    </r>
  </si>
  <si>
    <r>
      <rPr>
        <sz val="9"/>
        <color rgb="FF000000"/>
        <rFont val="宋体"/>
        <charset val="1"/>
      </rPr>
      <t>指标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：提高保密知识的知晓率，在全县形成人人都懂保密，人人都会保密的良好氛围。</t>
    </r>
  </si>
  <si>
    <t>机要耗材费用</t>
  </si>
  <si>
    <t>县委机要和保密局电脑、机要设备及其他办公设备的维修维护。</t>
  </si>
  <si>
    <t>保证机要工作正常开展。</t>
  </si>
  <si>
    <r>
      <rPr>
        <sz val="9"/>
        <color rgb="FF000000"/>
        <rFont val="宋体"/>
        <charset val="1"/>
      </rPr>
      <t>指标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：及时维修维护机要办公设备，保证机要工作正常开展。</t>
    </r>
  </si>
  <si>
    <r>
      <rPr>
        <sz val="9"/>
        <color rgb="FF000000"/>
        <rFont val="宋体"/>
        <charset val="1"/>
      </rPr>
      <t>指标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：保证机要设备正常运转，确保文件收发正常。</t>
    </r>
  </si>
  <si>
    <t>党政专用通信及电子政务网络运维费</t>
  </si>
  <si>
    <t>党政专用通信及电子政务网络运行维护及费用缴纳。</t>
  </si>
  <si>
    <t>保证党政专用通信及电子政务网络畅通。</t>
  </si>
  <si>
    <r>
      <rPr>
        <sz val="9"/>
        <color rgb="FF000000"/>
        <rFont val="宋体"/>
        <charset val="1"/>
      </rPr>
      <t>指标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：及时维修维护网络设备，缴纳费用，确保网络畅通。</t>
    </r>
  </si>
  <si>
    <r>
      <rPr>
        <sz val="9"/>
        <color rgb="FF000000"/>
        <rFont val="宋体"/>
        <charset val="1"/>
      </rPr>
      <t>指标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：保证党政专用通信及电子政务网络畅通。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</si>
</sst>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,##0.00_ ;[Red]\-#,##0.00\ "/>
    <numFmt numFmtId="179" formatCode="#0.00"/>
    <numFmt numFmtId="180" formatCode="yyyy/mm/dd"/>
  </numFmts>
  <fonts count="65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b/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"/>
      <scheme val="minor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0"/>
      <name val="宋体"/>
      <charset val="134"/>
    </font>
    <font>
      <b/>
      <sz val="12"/>
      <color indexed="8"/>
      <name val="宋体"/>
      <charset val="1"/>
      <scheme val="minor"/>
    </font>
    <font>
      <b/>
      <sz val="12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  <font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9" borderId="6" applyNumberFormat="0" applyFon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6" fillId="13" borderId="9" applyNumberFormat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58" fillId="14" borderId="10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8" fillId="0" borderId="0"/>
  </cellStyleXfs>
  <cellXfs count="14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 indent="2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0" xfId="0" applyFont="1" applyFill="1" applyAlignment="1"/>
    <xf numFmtId="0" fontId="19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176" fontId="24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Alignment="1">
      <alignment horizontal="center" vertical="center"/>
    </xf>
    <xf numFmtId="0" fontId="19" fillId="0" borderId="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/>
    <xf numFmtId="0" fontId="1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center" vertical="center"/>
    </xf>
    <xf numFmtId="177" fontId="29" fillId="0" borderId="1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left" vertical="center" wrapText="1"/>
    </xf>
    <xf numFmtId="177" fontId="31" fillId="0" borderId="1" xfId="0" applyNumberFormat="1" applyFont="1" applyBorder="1" applyAlignment="1">
      <alignment horizontal="center" vertical="center"/>
    </xf>
    <xf numFmtId="177" fontId="32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left" vertical="center" wrapText="1"/>
    </xf>
    <xf numFmtId="177" fontId="0" fillId="0" borderId="1" xfId="0" applyNumberFormat="1" applyFont="1" applyBorder="1">
      <alignment vertical="center"/>
    </xf>
    <xf numFmtId="177" fontId="33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3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28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0" fontId="28" fillId="0" borderId="2" xfId="0" applyFont="1" applyBorder="1" applyAlignment="1">
      <alignment horizontal="center" vertical="center" wrapText="1"/>
    </xf>
    <xf numFmtId="178" fontId="33" fillId="0" borderId="3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left" vertical="center" wrapText="1"/>
    </xf>
    <xf numFmtId="4" fontId="28" fillId="0" borderId="1" xfId="0" applyNumberFormat="1" applyFont="1" applyBorder="1" applyAlignment="1">
      <alignment horizontal="center" vertical="center" wrapText="1"/>
    </xf>
    <xf numFmtId="4" fontId="28" fillId="3" borderId="1" xfId="0" applyNumberFormat="1" applyFont="1" applyFill="1" applyBorder="1" applyAlignment="1">
      <alignment horizontal="right" vertical="center" wrapText="1"/>
    </xf>
    <xf numFmtId="4" fontId="28" fillId="0" borderId="1" xfId="0" applyNumberFormat="1" applyFont="1" applyBorder="1" applyAlignment="1">
      <alignment horizontal="right" vertical="center" wrapText="1"/>
    </xf>
    <xf numFmtId="4" fontId="17" fillId="3" borderId="1" xfId="0" applyNumberFormat="1" applyFont="1" applyFill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177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4" fontId="28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177" fontId="28" fillId="3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177" fontId="28" fillId="0" borderId="1" xfId="0" applyNumberFormat="1" applyFont="1" applyBorder="1" applyAlignment="1">
      <alignment horizontal="center" vertical="center" wrapText="1"/>
    </xf>
    <xf numFmtId="177" fontId="17" fillId="3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Border="1" applyAlignment="1">
      <alignment horizontal="center" vertical="center" wrapText="1"/>
    </xf>
    <xf numFmtId="0" fontId="33" fillId="0" borderId="1" xfId="0" applyFont="1" applyFill="1" applyBorder="1" applyAlignment="1" applyProtection="1">
      <alignment horizontal="left" vertical="center" wrapText="1"/>
      <protection locked="0"/>
    </xf>
    <xf numFmtId="49" fontId="23" fillId="0" borderId="1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>
      <alignment vertical="center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>
      <alignment vertical="center"/>
    </xf>
    <xf numFmtId="4" fontId="28" fillId="0" borderId="2" xfId="0" applyNumberFormat="1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right" vertical="center" wrapText="1"/>
    </xf>
    <xf numFmtId="49" fontId="22" fillId="0" borderId="1" xfId="0" applyNumberFormat="1" applyFont="1" applyFill="1" applyBorder="1" applyAlignment="1" applyProtection="1">
      <alignment horizontal="center" vertical="center"/>
    </xf>
    <xf numFmtId="4" fontId="17" fillId="0" borderId="2" xfId="0" applyNumberFormat="1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179" fontId="17" fillId="0" borderId="2" xfId="0" applyNumberFormat="1" applyFont="1" applyBorder="1" applyAlignment="1">
      <alignment horizontal="right" vertical="center" wrapText="1"/>
    </xf>
    <xf numFmtId="179" fontId="37" fillId="0" borderId="2" xfId="0" applyNumberFormat="1" applyFont="1" applyBorder="1" applyAlignment="1">
      <alignment horizontal="right" vertical="center" wrapText="1"/>
    </xf>
    <xf numFmtId="4" fontId="17" fillId="0" borderId="2" xfId="0" applyNumberFormat="1" applyFont="1" applyBorder="1" applyAlignment="1">
      <alignment vertical="center" wrapText="1"/>
    </xf>
    <xf numFmtId="179" fontId="28" fillId="0" borderId="2" xfId="0" applyNumberFormat="1" applyFont="1" applyBorder="1" applyAlignment="1">
      <alignment vertical="center" wrapText="1"/>
    </xf>
    <xf numFmtId="179" fontId="28" fillId="0" borderId="2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177" fontId="33" fillId="0" borderId="1" xfId="0" applyNumberFormat="1" applyFont="1" applyFill="1" applyBorder="1" applyAlignment="1">
      <alignment horizontal="center" vertical="center"/>
    </xf>
    <xf numFmtId="0" fontId="25" fillId="0" borderId="1" xfId="0" applyFont="1" applyBorder="1">
      <alignment vertical="center"/>
    </xf>
    <xf numFmtId="0" fontId="26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/>
    </xf>
    <xf numFmtId="0" fontId="22" fillId="0" borderId="1" xfId="49" applyFont="1" applyFill="1" applyBorder="1" applyAlignment="1" applyProtection="1">
      <alignment vertical="center"/>
    </xf>
    <xf numFmtId="178" fontId="22" fillId="0" borderId="1" xfId="0" applyNumberFormat="1" applyFont="1" applyFill="1" applyBorder="1" applyAlignment="1" applyProtection="1">
      <alignment horizontal="right" vertical="center"/>
    </xf>
    <xf numFmtId="178" fontId="38" fillId="0" borderId="1" xfId="0" applyNumberFormat="1" applyFont="1" applyFill="1" applyBorder="1" applyAlignment="1">
      <alignment horizontal="right" vertical="center"/>
    </xf>
    <xf numFmtId="0" fontId="22" fillId="0" borderId="1" xfId="49" applyFont="1" applyBorder="1" applyAlignment="1" applyProtection="1">
      <alignment vertical="center"/>
    </xf>
    <xf numFmtId="0" fontId="27" fillId="0" borderId="1" xfId="49" applyFont="1" applyFill="1" applyBorder="1" applyAlignment="1" applyProtection="1">
      <alignment horizontal="center" vertical="center"/>
    </xf>
    <xf numFmtId="178" fontId="27" fillId="0" borderId="1" xfId="0" applyNumberFormat="1" applyFont="1" applyFill="1" applyBorder="1" applyAlignment="1" applyProtection="1">
      <alignment horizontal="right" vertical="center"/>
    </xf>
    <xf numFmtId="0" fontId="39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right" vertical="center" wrapText="1"/>
    </xf>
    <xf numFmtId="0" fontId="15" fillId="0" borderId="2" xfId="0" applyFont="1" applyBorder="1" applyAlignment="1">
      <alignment vertical="center" wrapText="1"/>
    </xf>
    <xf numFmtId="0" fontId="37" fillId="0" borderId="2" xfId="0" applyFont="1" applyBorder="1" applyAlignment="1">
      <alignment horizontal="right" vertical="center" wrapText="1"/>
    </xf>
    <xf numFmtId="4" fontId="15" fillId="0" borderId="2" xfId="0" applyNumberFormat="1" applyFont="1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4" fontId="40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right" vertical="center" wrapText="1"/>
    </xf>
    <xf numFmtId="180" fontId="17" fillId="0" borderId="0" xfId="0" applyNumberFormat="1" applyFont="1" applyBorder="1" applyAlignment="1">
      <alignment vertical="center" wrapText="1"/>
    </xf>
    <xf numFmtId="0" fontId="37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F21" sqref="F21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ht="14.3" customHeight="1" spans="1:1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2.75" customHeight="1" spans="1:11">
      <c r="A3" s="30"/>
      <c r="B3" s="30" t="s">
        <v>0</v>
      </c>
      <c r="C3" s="140"/>
      <c r="D3" s="140"/>
      <c r="E3" s="30"/>
      <c r="F3" s="30"/>
      <c r="G3" s="30"/>
      <c r="H3" s="30"/>
      <c r="I3" s="30"/>
      <c r="J3" s="30"/>
      <c r="K3" s="30"/>
    </row>
    <row r="4" ht="22.75" customHeight="1" spans="1:11">
      <c r="A4" s="30"/>
      <c r="B4" s="30" t="s">
        <v>1</v>
      </c>
      <c r="C4" s="30" t="s">
        <v>2</v>
      </c>
      <c r="D4" s="30"/>
      <c r="E4" s="30"/>
      <c r="F4" s="30"/>
      <c r="G4" s="30"/>
      <c r="H4" s="30"/>
      <c r="I4" s="30"/>
      <c r="J4" s="30"/>
      <c r="K4" s="30"/>
    </row>
    <row r="5" ht="14.3" customHeight="1" spans="1:1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ht="78.55" customHeight="1" spans="1:11">
      <c r="A6" s="28"/>
      <c r="B6" s="141" t="s">
        <v>3</v>
      </c>
      <c r="C6" s="141"/>
      <c r="D6" s="141"/>
      <c r="E6" s="141"/>
      <c r="F6" s="141"/>
      <c r="G6" s="141"/>
      <c r="H6" s="141"/>
      <c r="I6" s="141"/>
      <c r="J6" s="141"/>
      <c r="K6" s="141"/>
    </row>
    <row r="7" ht="22.75" customHeight="1" spans="1:1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ht="22.75" customHeight="1" spans="1:1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ht="22.75" customHeight="1" spans="1:1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</row>
    <row r="10" ht="22.75" customHeight="1" spans="1:11">
      <c r="A10" s="30"/>
      <c r="B10" s="30" t="s">
        <v>4</v>
      </c>
      <c r="C10" s="30"/>
      <c r="F10" s="142" t="s">
        <v>5</v>
      </c>
      <c r="G10" s="143"/>
      <c r="H10" s="30"/>
      <c r="I10" s="30"/>
      <c r="J10" s="30"/>
      <c r="K10" s="30"/>
    </row>
    <row r="11" ht="22.75" customHeight="1" spans="1:1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ht="22.75" customHeight="1" spans="1:11">
      <c r="A12" s="30"/>
      <c r="B12" s="144" t="s">
        <v>6</v>
      </c>
      <c r="C12" s="145" t="s">
        <v>7</v>
      </c>
      <c r="D12" s="140"/>
      <c r="E12" s="144" t="s">
        <v>8</v>
      </c>
      <c r="F12" s="146" t="s">
        <v>9</v>
      </c>
      <c r="G12" s="30"/>
      <c r="H12" s="142" t="s">
        <v>10</v>
      </c>
      <c r="I12" s="28" t="s">
        <v>11</v>
      </c>
      <c r="J12" s="30"/>
      <c r="K12" s="30"/>
    </row>
    <row r="13" ht="14.3" customHeight="1" spans="1:11">
      <c r="A13" s="28"/>
      <c r="B13" s="28"/>
      <c r="C13" s="28" t="s">
        <v>12</v>
      </c>
      <c r="D13" s="28"/>
      <c r="E13" s="28"/>
      <c r="F13" s="28"/>
      <c r="G13" s="28"/>
      <c r="H13" s="28"/>
      <c r="I13" s="28"/>
      <c r="J13" s="28"/>
      <c r="K13" s="28"/>
    </row>
    <row r="14" ht="14.3" customHeight="1" spans="1:1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ht="14.3" customHeight="1" spans="1:1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71.25" customWidth="1"/>
    <col min="3" max="3" width="50.25" customWidth="1"/>
  </cols>
  <sheetData>
    <row r="1" ht="35.4" customHeight="1" spans="1:2">
      <c r="A1" s="28"/>
      <c r="B1" s="28"/>
    </row>
    <row r="2" ht="39.15" customHeight="1" spans="1:3">
      <c r="A2" s="28"/>
      <c r="B2" s="136" t="s">
        <v>13</v>
      </c>
      <c r="C2" s="136"/>
    </row>
    <row r="3" ht="29.35" customHeight="1" spans="1:3">
      <c r="A3" s="137"/>
      <c r="B3" s="138" t="s">
        <v>14</v>
      </c>
      <c r="C3" s="138" t="s">
        <v>15</v>
      </c>
    </row>
    <row r="4" ht="28.45" customHeight="1" spans="1:3">
      <c r="A4" s="129"/>
      <c r="B4" s="139" t="s">
        <v>16</v>
      </c>
      <c r="C4" s="66" t="s">
        <v>17</v>
      </c>
    </row>
    <row r="5" ht="28.45" customHeight="1" spans="1:3">
      <c r="A5" s="129"/>
      <c r="B5" s="139" t="s">
        <v>18</v>
      </c>
      <c r="C5" s="66" t="s">
        <v>19</v>
      </c>
    </row>
    <row r="6" ht="28.45" customHeight="1" spans="1:3">
      <c r="A6" s="129"/>
      <c r="B6" s="139" t="s">
        <v>20</v>
      </c>
      <c r="C6" s="66" t="s">
        <v>21</v>
      </c>
    </row>
    <row r="7" ht="28.45" customHeight="1" spans="1:3">
      <c r="A7" s="129"/>
      <c r="B7" s="139" t="s">
        <v>22</v>
      </c>
      <c r="C7" s="66"/>
    </row>
    <row r="8" ht="28.45" customHeight="1" spans="1:3">
      <c r="A8" s="129"/>
      <c r="B8" s="139" t="s">
        <v>23</v>
      </c>
      <c r="C8" s="66" t="s">
        <v>24</v>
      </c>
    </row>
    <row r="9" ht="28.45" customHeight="1" spans="1:3">
      <c r="A9" s="129"/>
      <c r="B9" s="139" t="s">
        <v>25</v>
      </c>
      <c r="C9" s="66" t="s">
        <v>26</v>
      </c>
    </row>
    <row r="10" ht="28.45" customHeight="1" spans="1:3">
      <c r="A10" s="129"/>
      <c r="B10" s="139" t="s">
        <v>27</v>
      </c>
      <c r="C10" s="66" t="s">
        <v>28</v>
      </c>
    </row>
    <row r="11" ht="28.45" customHeight="1" spans="1:3">
      <c r="A11" s="129"/>
      <c r="B11" s="139" t="s">
        <v>29</v>
      </c>
      <c r="C11" s="66" t="s">
        <v>30</v>
      </c>
    </row>
    <row r="12" ht="28.45" customHeight="1" spans="1:3">
      <c r="A12" s="129"/>
      <c r="B12" s="139" t="s">
        <v>31</v>
      </c>
      <c r="C12" s="66"/>
    </row>
    <row r="13" ht="28.45" customHeight="1" spans="1:3">
      <c r="A13" s="28"/>
      <c r="B13" s="139" t="s">
        <v>32</v>
      </c>
      <c r="C13" s="66"/>
    </row>
    <row r="14" ht="28.45" customHeight="1" spans="1:3">
      <c r="A14" s="28"/>
      <c r="B14" s="139" t="s">
        <v>33</v>
      </c>
      <c r="C14" s="66" t="s">
        <v>17</v>
      </c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B6" sqref="B6"/>
    </sheetView>
  </sheetViews>
  <sheetFormatPr defaultColWidth="10" defaultRowHeight="13.5" outlineLevelCol="3"/>
  <cols>
    <col min="1" max="1" width="33.125" customWidth="1"/>
    <col min="2" max="2" width="21.875" customWidth="1"/>
    <col min="3" max="3" width="34.875" customWidth="1"/>
    <col min="4" max="4" width="16.625" customWidth="1"/>
  </cols>
  <sheetData>
    <row r="1" ht="14.3" customHeight="1" spans="1:4">
      <c r="A1" s="28"/>
      <c r="B1" s="28"/>
      <c r="C1" s="28"/>
      <c r="D1" s="28"/>
    </row>
    <row r="2" ht="39.85" customHeight="1" spans="1:4">
      <c r="A2" s="29" t="s">
        <v>34</v>
      </c>
      <c r="B2" s="29"/>
      <c r="C2" s="29"/>
      <c r="D2" s="29"/>
    </row>
    <row r="3" ht="22.75" customHeight="1" spans="1:4">
      <c r="A3" s="129"/>
      <c r="B3" s="129"/>
      <c r="C3" s="129"/>
      <c r="D3" s="130" t="s">
        <v>35</v>
      </c>
    </row>
    <row r="4" ht="22.75" customHeight="1" spans="1:4">
      <c r="A4" s="68" t="s">
        <v>36</v>
      </c>
      <c r="B4" s="68"/>
      <c r="C4" s="68" t="s">
        <v>37</v>
      </c>
      <c r="D4" s="68"/>
    </row>
    <row r="5" ht="22.75" customHeight="1" spans="1:4">
      <c r="A5" s="68" t="s">
        <v>38</v>
      </c>
      <c r="B5" s="68" t="s">
        <v>39</v>
      </c>
      <c r="C5" s="68" t="s">
        <v>38</v>
      </c>
      <c r="D5" s="68" t="s">
        <v>39</v>
      </c>
    </row>
    <row r="6" ht="22.75" customHeight="1" spans="1:4">
      <c r="A6" s="131" t="s">
        <v>40</v>
      </c>
      <c r="B6" s="110">
        <f>表3!B5</f>
        <v>4894771.4949</v>
      </c>
      <c r="C6" s="131" t="s">
        <v>41</v>
      </c>
      <c r="D6" s="110">
        <f>表3!C6+表3!D6</f>
        <v>4686172.535</v>
      </c>
    </row>
    <row r="7" ht="22.75" customHeight="1" spans="1:4">
      <c r="A7" s="131" t="s">
        <v>42</v>
      </c>
      <c r="B7" s="110"/>
      <c r="C7" s="131" t="s">
        <v>43</v>
      </c>
      <c r="D7" s="132"/>
    </row>
    <row r="8" ht="22.75" customHeight="1" spans="1:4">
      <c r="A8" s="131" t="s">
        <v>44</v>
      </c>
      <c r="B8" s="110"/>
      <c r="C8" s="131" t="s">
        <v>45</v>
      </c>
      <c r="D8" s="132"/>
    </row>
    <row r="9" ht="22.75" customHeight="1" spans="1:4">
      <c r="A9" s="131" t="s">
        <v>46</v>
      </c>
      <c r="B9" s="110"/>
      <c r="C9" s="131" t="s">
        <v>47</v>
      </c>
      <c r="D9" s="132"/>
    </row>
    <row r="10" ht="22.75" customHeight="1" spans="1:4">
      <c r="A10" s="131" t="s">
        <v>48</v>
      </c>
      <c r="B10" s="110"/>
      <c r="C10" s="131" t="s">
        <v>49</v>
      </c>
      <c r="D10" s="132"/>
    </row>
    <row r="11" ht="22.75" customHeight="1" spans="1:4">
      <c r="A11" s="131" t="s">
        <v>50</v>
      </c>
      <c r="B11" s="110"/>
      <c r="C11" s="131" t="s">
        <v>51</v>
      </c>
      <c r="D11" s="132"/>
    </row>
    <row r="12" ht="22.75" customHeight="1" spans="1:4">
      <c r="A12" s="131" t="s">
        <v>52</v>
      </c>
      <c r="B12" s="110"/>
      <c r="C12" s="131" t="s">
        <v>53</v>
      </c>
      <c r="D12" s="132"/>
    </row>
    <row r="13" ht="22.75" customHeight="1" spans="1:4">
      <c r="A13" s="131" t="s">
        <v>54</v>
      </c>
      <c r="B13" s="110"/>
      <c r="C13" s="131" t="s">
        <v>55</v>
      </c>
      <c r="D13" s="132">
        <f>表3!C9</f>
        <v>14532.7199</v>
      </c>
    </row>
    <row r="14" ht="22.75" customHeight="1" spans="1:4">
      <c r="A14" s="131" t="s">
        <v>56</v>
      </c>
      <c r="B14" s="110"/>
      <c r="C14" s="131" t="s">
        <v>57</v>
      </c>
      <c r="D14" s="132"/>
    </row>
    <row r="15" ht="22.75" customHeight="1" spans="1:4">
      <c r="A15" s="131"/>
      <c r="B15" s="133"/>
      <c r="C15" s="131" t="s">
        <v>58</v>
      </c>
      <c r="D15" s="132">
        <f>表3!C12</f>
        <v>194066.24</v>
      </c>
    </row>
    <row r="16" ht="22.75" customHeight="1" spans="1:4">
      <c r="A16" s="131"/>
      <c r="B16" s="133"/>
      <c r="C16" s="131" t="s">
        <v>59</v>
      </c>
      <c r="D16" s="132"/>
    </row>
    <row r="17" ht="22.75" customHeight="1" spans="1:4">
      <c r="A17" s="131"/>
      <c r="B17" s="133"/>
      <c r="C17" s="131" t="s">
        <v>60</v>
      </c>
      <c r="D17" s="132"/>
    </row>
    <row r="18" ht="22.75" customHeight="1" spans="1:4">
      <c r="A18" s="131"/>
      <c r="B18" s="133"/>
      <c r="C18" s="131" t="s">
        <v>61</v>
      </c>
      <c r="D18" s="132"/>
    </row>
    <row r="19" ht="22.75" customHeight="1" spans="1:4">
      <c r="A19" s="131"/>
      <c r="B19" s="133"/>
      <c r="C19" s="131" t="s">
        <v>62</v>
      </c>
      <c r="D19" s="132"/>
    </row>
    <row r="20" ht="22.75" customHeight="1" spans="1:4">
      <c r="A20" s="134"/>
      <c r="B20" s="135"/>
      <c r="C20" s="131" t="s">
        <v>63</v>
      </c>
      <c r="D20" s="132"/>
    </row>
    <row r="21" ht="22.75" customHeight="1" spans="1:4">
      <c r="A21" s="134"/>
      <c r="B21" s="135"/>
      <c r="C21" s="131" t="s">
        <v>64</v>
      </c>
      <c r="D21" s="132"/>
    </row>
    <row r="22" ht="22.75" customHeight="1" spans="1:4">
      <c r="A22" s="134"/>
      <c r="B22" s="135"/>
      <c r="C22" s="131" t="s">
        <v>65</v>
      </c>
      <c r="D22" s="132"/>
    </row>
    <row r="23" ht="22.75" customHeight="1" spans="1:4">
      <c r="A23" s="134"/>
      <c r="B23" s="135"/>
      <c r="C23" s="131" t="s">
        <v>66</v>
      </c>
      <c r="D23" s="132"/>
    </row>
    <row r="24" ht="22.75" customHeight="1" spans="1:4">
      <c r="A24" s="134"/>
      <c r="B24" s="135"/>
      <c r="C24" s="131" t="s">
        <v>67</v>
      </c>
      <c r="D24" s="132"/>
    </row>
    <row r="25" ht="22.75" customHeight="1" spans="1:4">
      <c r="A25" s="131"/>
      <c r="B25" s="133"/>
      <c r="C25" s="131" t="s">
        <v>68</v>
      </c>
      <c r="D25" s="132"/>
    </row>
    <row r="26" ht="22.75" customHeight="1" spans="1:4">
      <c r="A26" s="131"/>
      <c r="B26" s="133"/>
      <c r="C26" s="131" t="s">
        <v>69</v>
      </c>
      <c r="D26" s="132"/>
    </row>
    <row r="27" ht="22.75" customHeight="1" spans="1:4">
      <c r="A27" s="131"/>
      <c r="B27" s="133"/>
      <c r="C27" s="131" t="s">
        <v>70</v>
      </c>
      <c r="D27" s="132"/>
    </row>
    <row r="28" ht="22.75" customHeight="1" spans="1:4">
      <c r="A28" s="134"/>
      <c r="B28" s="135"/>
      <c r="C28" s="131" t="s">
        <v>71</v>
      </c>
      <c r="D28" s="132"/>
    </row>
    <row r="29" ht="22.75" customHeight="1" spans="1:4">
      <c r="A29" s="134"/>
      <c r="B29" s="135"/>
      <c r="C29" s="131" t="s">
        <v>72</v>
      </c>
      <c r="D29" s="132"/>
    </row>
    <row r="30" ht="22.75" customHeight="1" spans="1:4">
      <c r="A30" s="134"/>
      <c r="B30" s="135"/>
      <c r="C30" s="131" t="s">
        <v>73</v>
      </c>
      <c r="D30" s="132"/>
    </row>
    <row r="31" ht="22.75" customHeight="1" spans="1:4">
      <c r="A31" s="134"/>
      <c r="B31" s="135"/>
      <c r="C31" s="131" t="s">
        <v>74</v>
      </c>
      <c r="D31" s="132"/>
    </row>
    <row r="32" ht="22.75" customHeight="1" spans="1:4">
      <c r="A32" s="134"/>
      <c r="B32" s="135"/>
      <c r="C32" s="131" t="s">
        <v>75</v>
      </c>
      <c r="D32" s="132"/>
    </row>
    <row r="33" ht="22.75" customHeight="1" spans="1:4">
      <c r="A33" s="131"/>
      <c r="B33" s="131"/>
      <c r="C33" s="131" t="s">
        <v>76</v>
      </c>
      <c r="D33" s="132"/>
    </row>
    <row r="34" ht="22.75" customHeight="1" spans="1:4">
      <c r="A34" s="131"/>
      <c r="B34" s="131"/>
      <c r="C34" s="131" t="s">
        <v>77</v>
      </c>
      <c r="D34" s="132"/>
    </row>
    <row r="35" ht="22.75" customHeight="1" spans="1:4">
      <c r="A35" s="131"/>
      <c r="B35" s="131"/>
      <c r="C35" s="131" t="s">
        <v>78</v>
      </c>
      <c r="D35" s="132"/>
    </row>
    <row r="36" ht="22.75" customHeight="1" spans="1:4">
      <c r="A36" s="131"/>
      <c r="B36" s="131"/>
      <c r="C36" s="131"/>
      <c r="D36" s="131"/>
    </row>
    <row r="37" ht="22.75" customHeight="1" spans="1:4">
      <c r="A37" s="131"/>
      <c r="B37" s="131"/>
      <c r="C37" s="131"/>
      <c r="D37" s="131"/>
    </row>
    <row r="38" ht="22.75" customHeight="1" spans="1:4">
      <c r="A38" s="131"/>
      <c r="B38" s="131"/>
      <c r="C38" s="131"/>
      <c r="D38" s="131"/>
    </row>
    <row r="39" ht="22.75" customHeight="1" spans="1:4">
      <c r="A39" s="134" t="s">
        <v>79</v>
      </c>
      <c r="B39" s="135">
        <f>SUM(B6:B14)</f>
        <v>4894771.4949</v>
      </c>
      <c r="C39" s="134" t="s">
        <v>80</v>
      </c>
      <c r="D39" s="135">
        <f>SUM(D6:D38)</f>
        <v>4894771.4949</v>
      </c>
    </row>
    <row r="40" ht="22.75" customHeight="1" spans="1:4">
      <c r="A40" s="134" t="s">
        <v>81</v>
      </c>
      <c r="B40" s="135"/>
      <c r="C40" s="134" t="s">
        <v>82</v>
      </c>
      <c r="D40" s="135"/>
    </row>
    <row r="41" ht="22.75" customHeight="1" spans="1:4">
      <c r="A41" s="131"/>
      <c r="B41" s="133"/>
      <c r="C41" s="131"/>
      <c r="D41" s="133"/>
    </row>
    <row r="42" ht="22.75" customHeight="1" spans="1:4">
      <c r="A42" s="134" t="s">
        <v>83</v>
      </c>
      <c r="B42" s="135">
        <f>B39+B40</f>
        <v>4894771.4949</v>
      </c>
      <c r="C42" s="134" t="s">
        <v>84</v>
      </c>
      <c r="D42" s="135">
        <f>D39+D40</f>
        <v>4894771.4949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7" sqref="B7"/>
    </sheetView>
  </sheetViews>
  <sheetFormatPr defaultColWidth="7.875" defaultRowHeight="12.75" customHeight="1" outlineLevelCol="2"/>
  <cols>
    <col min="1" max="1" width="39.5" style="34" customWidth="1"/>
    <col min="2" max="2" width="35.625" style="34" customWidth="1"/>
    <col min="3" max="3" width="27.375" style="34" customWidth="1"/>
    <col min="4" max="16384" width="7.875" style="33"/>
  </cols>
  <sheetData>
    <row r="1" ht="24.75" customHeight="1" spans="1:1">
      <c r="A1" s="121"/>
    </row>
    <row r="2" ht="24.75" customHeight="1" spans="1:2">
      <c r="A2" s="36" t="s">
        <v>85</v>
      </c>
      <c r="B2" s="36"/>
    </row>
    <row r="3" ht="24.75" customHeight="1" spans="1:2">
      <c r="A3" s="122"/>
      <c r="B3" s="37" t="s">
        <v>35</v>
      </c>
    </row>
    <row r="4" ht="24" customHeight="1" spans="1:2">
      <c r="A4" s="48" t="s">
        <v>38</v>
      </c>
      <c r="B4" s="48" t="s">
        <v>39</v>
      </c>
    </row>
    <row r="5" s="33" customFormat="1" ht="25" customHeight="1" spans="1:3">
      <c r="A5" s="123" t="s">
        <v>86</v>
      </c>
      <c r="B5" s="124">
        <f>B6+B7</f>
        <v>4894771.4949</v>
      </c>
      <c r="C5" s="34"/>
    </row>
    <row r="6" s="33" customFormat="1" ht="25" customHeight="1" spans="1:3">
      <c r="A6" s="123" t="s">
        <v>87</v>
      </c>
      <c r="B6" s="125">
        <f>表3!B5</f>
        <v>4894771.4949</v>
      </c>
      <c r="C6" s="34"/>
    </row>
    <row r="7" s="33" customFormat="1" ht="25" customHeight="1" spans="1:3">
      <c r="A7" s="123" t="s">
        <v>88</v>
      </c>
      <c r="B7" s="125"/>
      <c r="C7" s="34"/>
    </row>
    <row r="8" s="33" customFormat="1" ht="25" customHeight="1" spans="1:3">
      <c r="A8" s="123" t="s">
        <v>89</v>
      </c>
      <c r="B8" s="125">
        <f>B9+B10</f>
        <v>0</v>
      </c>
      <c r="C8" s="34"/>
    </row>
    <row r="9" s="33" customFormat="1" ht="25" customHeight="1" spans="1:3">
      <c r="A9" s="123" t="s">
        <v>90</v>
      </c>
      <c r="B9" s="125"/>
      <c r="C9" s="34"/>
    </row>
    <row r="10" s="33" customFormat="1" ht="25" customHeight="1" spans="1:3">
      <c r="A10" s="123" t="s">
        <v>91</v>
      </c>
      <c r="B10" s="125"/>
      <c r="C10" s="34"/>
    </row>
    <row r="11" s="33" customFormat="1" ht="25" customHeight="1" spans="1:3">
      <c r="A11" s="123" t="s">
        <v>92</v>
      </c>
      <c r="B11" s="125">
        <f>SUM(B12:B14)</f>
        <v>0</v>
      </c>
      <c r="C11" s="34"/>
    </row>
    <row r="12" s="33" customFormat="1" ht="25" customHeight="1" spans="1:3">
      <c r="A12" s="123" t="s">
        <v>93</v>
      </c>
      <c r="B12" s="125"/>
      <c r="C12" s="34"/>
    </row>
    <row r="13" s="33" customFormat="1" ht="25" customHeight="1" spans="1:3">
      <c r="A13" s="123" t="s">
        <v>94</v>
      </c>
      <c r="B13" s="125"/>
      <c r="C13" s="34"/>
    </row>
    <row r="14" s="33" customFormat="1" ht="25" customHeight="1" spans="1:3">
      <c r="A14" s="123" t="s">
        <v>95</v>
      </c>
      <c r="B14" s="125"/>
      <c r="C14" s="34"/>
    </row>
    <row r="15" s="33" customFormat="1" ht="25" customHeight="1" spans="1:3">
      <c r="A15" s="123" t="s">
        <v>96</v>
      </c>
      <c r="B15" s="125"/>
      <c r="C15" s="34"/>
    </row>
    <row r="16" s="33" customFormat="1" ht="25" customHeight="1" spans="1:3">
      <c r="A16" s="123" t="s">
        <v>97</v>
      </c>
      <c r="B16" s="125"/>
      <c r="C16" s="34"/>
    </row>
    <row r="17" s="33" customFormat="1" ht="25" customHeight="1" spans="1:3">
      <c r="A17" s="123" t="s">
        <v>98</v>
      </c>
      <c r="B17" s="125"/>
      <c r="C17" s="34"/>
    </row>
    <row r="18" s="33" customFormat="1" ht="25" customHeight="1" spans="1:3">
      <c r="A18" s="123" t="s">
        <v>99</v>
      </c>
      <c r="B18" s="125"/>
      <c r="C18" s="34"/>
    </row>
    <row r="19" s="33" customFormat="1" ht="25" customHeight="1" spans="1:3">
      <c r="A19" s="123" t="s">
        <v>100</v>
      </c>
      <c r="B19" s="124">
        <f>B20+B23+B26+B27</f>
        <v>0</v>
      </c>
      <c r="C19" s="34"/>
    </row>
    <row r="20" s="33" customFormat="1" ht="25" customHeight="1" spans="1:3">
      <c r="A20" s="123" t="s">
        <v>101</v>
      </c>
      <c r="B20" s="124">
        <f>B21+B22</f>
        <v>0</v>
      </c>
      <c r="C20" s="34"/>
    </row>
    <row r="21" s="33" customFormat="1" ht="25" customHeight="1" spans="1:3">
      <c r="A21" s="123" t="s">
        <v>102</v>
      </c>
      <c r="B21" s="124"/>
      <c r="C21" s="34"/>
    </row>
    <row r="22" s="33" customFormat="1" ht="25" customHeight="1" spans="1:3">
      <c r="A22" s="123" t="s">
        <v>103</v>
      </c>
      <c r="B22" s="124"/>
      <c r="C22" s="34"/>
    </row>
    <row r="23" s="33" customFormat="1" ht="25" customHeight="1" spans="1:3">
      <c r="A23" s="123" t="s">
        <v>104</v>
      </c>
      <c r="B23" s="124">
        <f>B24+B25</f>
        <v>0</v>
      </c>
      <c r="C23" s="34"/>
    </row>
    <row r="24" s="33" customFormat="1" ht="25" customHeight="1" spans="1:3">
      <c r="A24" s="123" t="s">
        <v>105</v>
      </c>
      <c r="B24" s="124"/>
      <c r="C24" s="34"/>
    </row>
    <row r="25" s="33" customFormat="1" ht="25" customHeight="1" spans="1:3">
      <c r="A25" s="123" t="s">
        <v>106</v>
      </c>
      <c r="B25" s="124"/>
      <c r="C25" s="34"/>
    </row>
    <row r="26" s="33" customFormat="1" ht="25" customHeight="1" spans="1:3">
      <c r="A26" s="123" t="s">
        <v>107</v>
      </c>
      <c r="B26" s="124"/>
      <c r="C26" s="34"/>
    </row>
    <row r="27" s="33" customFormat="1" ht="25" customHeight="1" spans="1:3">
      <c r="A27" s="123" t="s">
        <v>108</v>
      </c>
      <c r="B27" s="124"/>
      <c r="C27" s="34"/>
    </row>
    <row r="28" ht="25" customHeight="1" spans="1:2">
      <c r="A28" s="126"/>
      <c r="B28" s="124"/>
    </row>
    <row r="29" s="33" customFormat="1" ht="25" customHeight="1" spans="1:3">
      <c r="A29" s="127" t="s">
        <v>109</v>
      </c>
      <c r="B29" s="128">
        <f>B5+B8+B11+B15+B16+B17+B18+B19</f>
        <v>4894771.4949</v>
      </c>
      <c r="C29" s="34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A6" sqref="A6:B14"/>
    </sheetView>
  </sheetViews>
  <sheetFormatPr defaultColWidth="10" defaultRowHeight="13.5" outlineLevelCol="4"/>
  <cols>
    <col min="1" max="1" width="14.75" customWidth="1"/>
    <col min="2" max="2" width="44.625" customWidth="1"/>
    <col min="3" max="3" width="23.375" style="84" customWidth="1"/>
    <col min="4" max="4" width="22.75" style="84" customWidth="1"/>
    <col min="5" max="5" width="21.625" customWidth="1"/>
  </cols>
  <sheetData>
    <row r="1" ht="14.3" customHeight="1" spans="1:5">
      <c r="A1" s="28"/>
      <c r="B1" s="28"/>
      <c r="C1" s="85"/>
      <c r="D1" s="85"/>
      <c r="E1" s="28"/>
    </row>
    <row r="2" ht="39.85" customHeight="1" spans="1:5">
      <c r="A2" s="29" t="s">
        <v>110</v>
      </c>
      <c r="B2" s="29"/>
      <c r="C2" s="29"/>
      <c r="D2" s="29"/>
      <c r="E2" s="29"/>
    </row>
    <row r="3" ht="22.75" customHeight="1" spans="1:5">
      <c r="A3" s="30"/>
      <c r="B3" s="30"/>
      <c r="C3" s="114"/>
      <c r="D3" s="114"/>
      <c r="E3" s="30" t="s">
        <v>35</v>
      </c>
    </row>
    <row r="4" ht="22.75" customHeight="1" spans="1:5">
      <c r="A4" s="115">
        <v>210</v>
      </c>
      <c r="B4" s="115" t="s">
        <v>111</v>
      </c>
      <c r="C4" s="115" t="s">
        <v>112</v>
      </c>
      <c r="D4" s="115" t="s">
        <v>113</v>
      </c>
      <c r="E4" s="115" t="s">
        <v>114</v>
      </c>
    </row>
    <row r="5" ht="22.75" customHeight="1" spans="1:5">
      <c r="A5" s="116" t="s">
        <v>115</v>
      </c>
      <c r="B5" s="92">
        <f>C5+D5</f>
        <v>4894771.4949</v>
      </c>
      <c r="C5" s="92">
        <f>C6+C9+C12</f>
        <v>4405771.4949</v>
      </c>
      <c r="D5" s="92">
        <f>D6</f>
        <v>489000</v>
      </c>
      <c r="E5" s="117"/>
    </row>
    <row r="6" s="83" customFormat="1" ht="24" customHeight="1" spans="1:5">
      <c r="A6" s="91" t="s">
        <v>116</v>
      </c>
      <c r="B6" s="91" t="s">
        <v>117</v>
      </c>
      <c r="C6" s="92">
        <f>C7</f>
        <v>4197172.535</v>
      </c>
      <c r="D6" s="92">
        <f>D7</f>
        <v>489000</v>
      </c>
      <c r="E6" s="117"/>
    </row>
    <row r="7" customFormat="1" ht="24" customHeight="1" spans="1:5">
      <c r="A7" s="40" t="s">
        <v>118</v>
      </c>
      <c r="B7" s="40" t="s">
        <v>119</v>
      </c>
      <c r="C7" s="94">
        <f>C8</f>
        <v>4197172.535</v>
      </c>
      <c r="D7" s="94">
        <f>D8</f>
        <v>489000</v>
      </c>
      <c r="E7" s="118"/>
    </row>
    <row r="8" customFormat="1" ht="24" customHeight="1" spans="1:5">
      <c r="A8" s="95">
        <v>2013101</v>
      </c>
      <c r="B8" s="40" t="s">
        <v>120</v>
      </c>
      <c r="C8" s="119">
        <v>4197172.535</v>
      </c>
      <c r="D8" s="119">
        <v>489000</v>
      </c>
      <c r="E8" s="118"/>
    </row>
    <row r="9" s="83" customFormat="1" ht="24" customHeight="1" spans="1:5">
      <c r="A9" s="91" t="s">
        <v>121</v>
      </c>
      <c r="B9" s="96" t="s">
        <v>122</v>
      </c>
      <c r="C9" s="81">
        <f>C10</f>
        <v>14532.7199</v>
      </c>
      <c r="D9" s="81"/>
      <c r="E9" s="120"/>
    </row>
    <row r="10" customFormat="1" ht="24" customHeight="1" spans="1:5">
      <c r="A10" s="40" t="s">
        <v>123</v>
      </c>
      <c r="B10" s="40" t="s">
        <v>124</v>
      </c>
      <c r="C10" s="97">
        <f>C11</f>
        <v>14532.7199</v>
      </c>
      <c r="D10" s="97"/>
      <c r="E10" s="80"/>
    </row>
    <row r="11" customFormat="1" ht="24" customHeight="1" spans="1:5">
      <c r="A11" s="40" t="s">
        <v>125</v>
      </c>
      <c r="B11" s="40" t="s">
        <v>124</v>
      </c>
      <c r="C11" s="119">
        <v>14532.7199</v>
      </c>
      <c r="D11" s="97"/>
      <c r="E11" s="80"/>
    </row>
    <row r="12" s="83" customFormat="1" ht="24" customHeight="1" spans="1:5">
      <c r="A12" s="98">
        <v>210</v>
      </c>
      <c r="B12" s="99" t="s">
        <v>126</v>
      </c>
      <c r="C12" s="81">
        <f>C13</f>
        <v>194066.24</v>
      </c>
      <c r="D12" s="81"/>
      <c r="E12" s="120"/>
    </row>
    <row r="13" customFormat="1" ht="24" customHeight="1" spans="1:5">
      <c r="A13" s="100">
        <v>21011</v>
      </c>
      <c r="B13" s="101" t="s">
        <v>127</v>
      </c>
      <c r="C13" s="97">
        <f>C14</f>
        <v>194066.24</v>
      </c>
      <c r="D13" s="97"/>
      <c r="E13" s="80"/>
    </row>
    <row r="14" customFormat="1" ht="24" customHeight="1" spans="1:5">
      <c r="A14" s="100">
        <v>2101101</v>
      </c>
      <c r="B14" s="101" t="s">
        <v>128</v>
      </c>
      <c r="C14" s="119">
        <v>194066.24</v>
      </c>
      <c r="D14" s="97"/>
      <c r="E14" s="80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8" workbookViewId="0">
      <selection activeCell="I21" sqref="I21"/>
    </sheetView>
  </sheetViews>
  <sheetFormatPr defaultColWidth="10" defaultRowHeight="13.5" outlineLevelCol="6"/>
  <cols>
    <col min="1" max="1" width="24.5666666666667" customWidth="1"/>
    <col min="2" max="2" width="17" customWidth="1"/>
    <col min="3" max="3" width="33.5" customWidth="1"/>
    <col min="4" max="4" width="17.875" customWidth="1"/>
    <col min="5" max="5" width="18.725" customWidth="1"/>
    <col min="6" max="8" width="9.76666666666667" customWidth="1"/>
  </cols>
  <sheetData>
    <row r="1" ht="14.3" customHeight="1" spans="1:7">
      <c r="A1" s="28"/>
      <c r="B1" s="28"/>
      <c r="C1" s="28"/>
      <c r="D1" s="28"/>
      <c r="E1" s="28"/>
      <c r="F1" s="28"/>
      <c r="G1" s="28"/>
    </row>
    <row r="2" ht="39.85" customHeight="1" spans="1:7">
      <c r="A2" s="29" t="s">
        <v>129</v>
      </c>
      <c r="B2" s="29"/>
      <c r="C2" s="29"/>
      <c r="D2" s="29"/>
      <c r="E2" s="28"/>
      <c r="F2" s="28"/>
      <c r="G2" s="28"/>
    </row>
    <row r="3" ht="22.75" customHeight="1" spans="1:7">
      <c r="A3" s="30"/>
      <c r="B3" s="30"/>
      <c r="C3" s="73" t="s">
        <v>35</v>
      </c>
      <c r="D3" s="73"/>
      <c r="E3" s="30"/>
      <c r="F3" s="30"/>
      <c r="G3" s="30"/>
    </row>
    <row r="4" ht="22.75" customHeight="1" spans="1:7">
      <c r="A4" s="68" t="s">
        <v>36</v>
      </c>
      <c r="B4" s="68"/>
      <c r="C4" s="68" t="s">
        <v>37</v>
      </c>
      <c r="D4" s="68"/>
      <c r="E4" s="30"/>
      <c r="F4" s="30"/>
      <c r="G4" s="30"/>
    </row>
    <row r="5" ht="22.75" customHeight="1" spans="1:7">
      <c r="A5" s="68" t="s">
        <v>38</v>
      </c>
      <c r="B5" s="68" t="s">
        <v>39</v>
      </c>
      <c r="C5" s="68" t="s">
        <v>38</v>
      </c>
      <c r="D5" s="68" t="s">
        <v>115</v>
      </c>
      <c r="E5" s="30"/>
      <c r="F5" s="30"/>
      <c r="G5" s="30"/>
    </row>
    <row r="6" ht="22.75" customHeight="1" spans="1:7">
      <c r="A6" s="70" t="s">
        <v>130</v>
      </c>
      <c r="B6" s="109">
        <f>SUM(B7:B9)</f>
        <v>4894771.4949</v>
      </c>
      <c r="C6" s="70" t="s">
        <v>131</v>
      </c>
      <c r="D6" s="109">
        <f>D7+D14+D16</f>
        <v>4894771.4949</v>
      </c>
      <c r="E6" s="30"/>
      <c r="F6" s="30"/>
      <c r="G6" s="30"/>
    </row>
    <row r="7" ht="22.75" customHeight="1" spans="1:7">
      <c r="A7" s="70" t="s">
        <v>132</v>
      </c>
      <c r="B7" s="109">
        <f>表3!B5</f>
        <v>4894771.4949</v>
      </c>
      <c r="C7" s="70" t="s">
        <v>133</v>
      </c>
      <c r="D7" s="109">
        <f>表3!C6+表3!D6</f>
        <v>4686172.535</v>
      </c>
      <c r="E7" s="30"/>
      <c r="F7" s="30"/>
      <c r="G7" s="30"/>
    </row>
    <row r="8" ht="22.75" customHeight="1" spans="1:7">
      <c r="A8" s="70" t="s">
        <v>134</v>
      </c>
      <c r="B8" s="110"/>
      <c r="C8" s="70" t="s">
        <v>135</v>
      </c>
      <c r="D8" s="110"/>
      <c r="E8" s="30"/>
      <c r="F8" s="30"/>
      <c r="G8" s="30"/>
    </row>
    <row r="9" ht="22.75" customHeight="1" spans="1:7">
      <c r="A9" s="70" t="s">
        <v>136</v>
      </c>
      <c r="B9" s="110"/>
      <c r="C9" s="70" t="s">
        <v>137</v>
      </c>
      <c r="D9" s="110"/>
      <c r="E9" s="30"/>
      <c r="F9" s="30"/>
      <c r="G9" s="30"/>
    </row>
    <row r="10" ht="22.75" customHeight="1" spans="1:7">
      <c r="A10" s="70"/>
      <c r="B10" s="111"/>
      <c r="C10" s="70" t="s">
        <v>138</v>
      </c>
      <c r="D10" s="110"/>
      <c r="E10" s="30"/>
      <c r="F10" s="30"/>
      <c r="G10" s="30"/>
    </row>
    <row r="11" ht="22.75" customHeight="1" spans="1:7">
      <c r="A11" s="70"/>
      <c r="B11" s="111"/>
      <c r="C11" s="70" t="s">
        <v>139</v>
      </c>
      <c r="D11" s="110"/>
      <c r="E11" s="30"/>
      <c r="F11" s="30"/>
      <c r="G11" s="30"/>
    </row>
    <row r="12" ht="22.75" customHeight="1" spans="1:7">
      <c r="A12" s="70"/>
      <c r="B12" s="111"/>
      <c r="C12" s="70" t="s">
        <v>140</v>
      </c>
      <c r="D12" s="110"/>
      <c r="E12" s="30"/>
      <c r="F12" s="30"/>
      <c r="G12" s="30"/>
    </row>
    <row r="13" ht="22.75" customHeight="1" spans="1:7">
      <c r="A13" s="66"/>
      <c r="B13" s="111"/>
      <c r="C13" s="70" t="s">
        <v>141</v>
      </c>
      <c r="D13" s="110"/>
      <c r="E13" s="30"/>
      <c r="F13" s="30"/>
      <c r="G13" s="30"/>
    </row>
    <row r="14" ht="22.75" customHeight="1" spans="1:7">
      <c r="A14" s="70"/>
      <c r="B14" s="111"/>
      <c r="C14" s="70" t="s">
        <v>142</v>
      </c>
      <c r="D14" s="109">
        <f>表3!C9</f>
        <v>14532.7199</v>
      </c>
      <c r="E14" s="30"/>
      <c r="F14" s="30"/>
      <c r="G14" s="72"/>
    </row>
    <row r="15" ht="22.75" customHeight="1" spans="1:7">
      <c r="A15" s="70"/>
      <c r="B15" s="111"/>
      <c r="C15" s="70" t="s">
        <v>143</v>
      </c>
      <c r="D15" s="110"/>
      <c r="E15" s="30"/>
      <c r="F15" s="30"/>
      <c r="G15" s="30"/>
    </row>
    <row r="16" ht="22.75" customHeight="1" spans="1:7">
      <c r="A16" s="70"/>
      <c r="B16" s="111"/>
      <c r="C16" s="70" t="s">
        <v>144</v>
      </c>
      <c r="D16" s="109">
        <f>表3!C12</f>
        <v>194066.24</v>
      </c>
      <c r="E16" s="30"/>
      <c r="F16" s="30"/>
      <c r="G16" s="30"/>
    </row>
    <row r="17" ht="22.75" customHeight="1" spans="1:7">
      <c r="A17" s="70"/>
      <c r="B17" s="111"/>
      <c r="C17" s="70" t="s">
        <v>145</v>
      </c>
      <c r="D17" s="110"/>
      <c r="E17" s="30"/>
      <c r="F17" s="30"/>
      <c r="G17" s="30"/>
    </row>
    <row r="18" ht="22.75" customHeight="1" spans="1:7">
      <c r="A18" s="70"/>
      <c r="B18" s="111"/>
      <c r="C18" s="70" t="s">
        <v>146</v>
      </c>
      <c r="D18" s="110"/>
      <c r="E18" s="30"/>
      <c r="F18" s="30"/>
      <c r="G18" s="30"/>
    </row>
    <row r="19" ht="22.75" customHeight="1" spans="1:7">
      <c r="A19" s="70"/>
      <c r="B19" s="70"/>
      <c r="C19" s="70" t="s">
        <v>147</v>
      </c>
      <c r="D19" s="110"/>
      <c r="E19" s="30"/>
      <c r="F19" s="30"/>
      <c r="G19" s="30"/>
    </row>
    <row r="20" ht="22.75" customHeight="1" spans="1:7">
      <c r="A20" s="70"/>
      <c r="B20" s="70"/>
      <c r="C20" s="70" t="s">
        <v>148</v>
      </c>
      <c r="D20" s="110"/>
      <c r="E20" s="30"/>
      <c r="F20" s="30"/>
      <c r="G20" s="30"/>
    </row>
    <row r="21" ht="22.75" customHeight="1" spans="1:7">
      <c r="A21" s="70"/>
      <c r="B21" s="70"/>
      <c r="C21" s="70" t="s">
        <v>149</v>
      </c>
      <c r="D21" s="110"/>
      <c r="E21" s="30"/>
      <c r="F21" s="30"/>
      <c r="G21" s="30"/>
    </row>
    <row r="22" ht="22.75" customHeight="1" spans="1:7">
      <c r="A22" s="70"/>
      <c r="B22" s="70"/>
      <c r="C22" s="70" t="s">
        <v>150</v>
      </c>
      <c r="D22" s="110"/>
      <c r="E22" s="30"/>
      <c r="F22" s="30"/>
      <c r="G22" s="30"/>
    </row>
    <row r="23" ht="22.75" customHeight="1" spans="1:7">
      <c r="A23" s="70"/>
      <c r="B23" s="70"/>
      <c r="C23" s="70" t="s">
        <v>151</v>
      </c>
      <c r="D23" s="110"/>
      <c r="E23" s="30"/>
      <c r="F23" s="30"/>
      <c r="G23" s="30"/>
    </row>
    <row r="24" ht="22.75" customHeight="1" spans="1:7">
      <c r="A24" s="70"/>
      <c r="B24" s="70"/>
      <c r="C24" s="70" t="s">
        <v>152</v>
      </c>
      <c r="D24" s="110"/>
      <c r="E24" s="30"/>
      <c r="F24" s="30"/>
      <c r="G24" s="30"/>
    </row>
    <row r="25" ht="22.75" customHeight="1" spans="1:7">
      <c r="A25" s="70"/>
      <c r="B25" s="70"/>
      <c r="C25" s="70" t="s">
        <v>153</v>
      </c>
      <c r="D25" s="110"/>
      <c r="E25" s="30"/>
      <c r="F25" s="30"/>
      <c r="G25" s="30"/>
    </row>
    <row r="26" ht="22.75" customHeight="1" spans="1:7">
      <c r="A26" s="70"/>
      <c r="B26" s="70"/>
      <c r="C26" s="70" t="s">
        <v>154</v>
      </c>
      <c r="D26" s="110"/>
      <c r="E26" s="30"/>
      <c r="F26" s="30"/>
      <c r="G26" s="30"/>
    </row>
    <row r="27" ht="22.75" customHeight="1" spans="1:7">
      <c r="A27" s="70"/>
      <c r="B27" s="70"/>
      <c r="C27" s="70" t="s">
        <v>155</v>
      </c>
      <c r="D27" s="110"/>
      <c r="E27" s="30"/>
      <c r="F27" s="30"/>
      <c r="G27" s="30"/>
    </row>
    <row r="28" ht="22.75" customHeight="1" spans="1:7">
      <c r="A28" s="70"/>
      <c r="B28" s="70"/>
      <c r="C28" s="70" t="s">
        <v>156</v>
      </c>
      <c r="D28" s="110"/>
      <c r="E28" s="30"/>
      <c r="F28" s="30"/>
      <c r="G28" s="30"/>
    </row>
    <row r="29" ht="22.75" customHeight="1" spans="1:7">
      <c r="A29" s="70"/>
      <c r="B29" s="70"/>
      <c r="C29" s="70" t="s">
        <v>157</v>
      </c>
      <c r="D29" s="110"/>
      <c r="E29" s="30"/>
      <c r="F29" s="30"/>
      <c r="G29" s="30"/>
    </row>
    <row r="30" ht="22.75" customHeight="1" spans="1:7">
      <c r="A30" s="70"/>
      <c r="B30" s="70"/>
      <c r="C30" s="70" t="s">
        <v>158</v>
      </c>
      <c r="D30" s="110"/>
      <c r="E30" s="30"/>
      <c r="F30" s="30"/>
      <c r="G30" s="30"/>
    </row>
    <row r="31" ht="22.75" customHeight="1" spans="1:7">
      <c r="A31" s="70"/>
      <c r="B31" s="70"/>
      <c r="C31" s="70" t="s">
        <v>159</v>
      </c>
      <c r="D31" s="110"/>
      <c r="E31" s="30"/>
      <c r="F31" s="30"/>
      <c r="G31" s="30"/>
    </row>
    <row r="32" ht="22.75" customHeight="1" spans="1:7">
      <c r="A32" s="70"/>
      <c r="B32" s="70"/>
      <c r="C32" s="70" t="s">
        <v>160</v>
      </c>
      <c r="D32" s="110"/>
      <c r="E32" s="30"/>
      <c r="F32" s="30"/>
      <c r="G32" s="30"/>
    </row>
    <row r="33" ht="22.75" customHeight="1" spans="1:7">
      <c r="A33" s="70"/>
      <c r="B33" s="70"/>
      <c r="C33" s="70" t="s">
        <v>161</v>
      </c>
      <c r="D33" s="110"/>
      <c r="E33" s="30"/>
      <c r="F33" s="30"/>
      <c r="G33" s="30"/>
    </row>
    <row r="34" ht="22.75" customHeight="1" spans="1:7">
      <c r="A34" s="70"/>
      <c r="B34" s="70"/>
      <c r="C34" s="70" t="s">
        <v>162</v>
      </c>
      <c r="D34" s="110"/>
      <c r="E34" s="30"/>
      <c r="F34" s="30"/>
      <c r="G34" s="30"/>
    </row>
    <row r="35" ht="22.75" customHeight="1" spans="1:7">
      <c r="A35" s="70"/>
      <c r="B35" s="70"/>
      <c r="C35" s="70" t="s">
        <v>163</v>
      </c>
      <c r="D35" s="110"/>
      <c r="E35" s="30"/>
      <c r="F35" s="30"/>
      <c r="G35" s="30"/>
    </row>
    <row r="36" ht="22.75" customHeight="1" spans="1:7">
      <c r="A36" s="70"/>
      <c r="B36" s="70"/>
      <c r="C36" s="70" t="s">
        <v>164</v>
      </c>
      <c r="D36" s="109"/>
      <c r="E36" s="30"/>
      <c r="F36" s="30"/>
      <c r="G36" s="30"/>
    </row>
    <row r="37" ht="22.75" customHeight="1" spans="1:7">
      <c r="A37" s="68" t="s">
        <v>165</v>
      </c>
      <c r="B37" s="112">
        <f>B6</f>
        <v>4894771.4949</v>
      </c>
      <c r="C37" s="68" t="s">
        <v>166</v>
      </c>
      <c r="D37" s="113">
        <f>D6</f>
        <v>4894771.4949</v>
      </c>
      <c r="E37" s="72"/>
      <c r="F37" s="30"/>
      <c r="G37" s="30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fitToWidth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C4" sqref="$A4:$XFD8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ht="39.85" customHeight="1" spans="1:11">
      <c r="A2" s="29" t="s">
        <v>167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22.75" customHeight="1" spans="1:11">
      <c r="A3" s="30"/>
      <c r="B3" s="30"/>
      <c r="C3" s="30"/>
      <c r="D3" s="30"/>
      <c r="E3" s="30"/>
      <c r="F3" s="30"/>
      <c r="G3" s="30"/>
      <c r="H3" s="30"/>
      <c r="I3" s="30"/>
      <c r="J3" s="73" t="s">
        <v>35</v>
      </c>
      <c r="K3" s="73"/>
    </row>
    <row r="4" ht="53" customHeight="1" spans="1:11">
      <c r="A4" s="68" t="s">
        <v>168</v>
      </c>
      <c r="B4" s="68" t="s">
        <v>115</v>
      </c>
      <c r="C4" s="68" t="s">
        <v>169</v>
      </c>
      <c r="D4" s="68"/>
      <c r="E4" s="68"/>
      <c r="F4" s="68" t="s">
        <v>170</v>
      </c>
      <c r="G4" s="68"/>
      <c r="H4" s="68"/>
      <c r="I4" s="68" t="s">
        <v>171</v>
      </c>
      <c r="J4" s="68"/>
      <c r="K4" s="68"/>
    </row>
    <row r="5" ht="53" customHeight="1" spans="1:11">
      <c r="A5" s="68"/>
      <c r="B5" s="68"/>
      <c r="C5" s="32" t="s">
        <v>115</v>
      </c>
      <c r="D5" s="32" t="s">
        <v>112</v>
      </c>
      <c r="E5" s="32" t="s">
        <v>113</v>
      </c>
      <c r="F5" s="32" t="s">
        <v>115</v>
      </c>
      <c r="G5" s="32" t="s">
        <v>112</v>
      </c>
      <c r="H5" s="32" t="s">
        <v>113</v>
      </c>
      <c r="I5" s="32" t="s">
        <v>115</v>
      </c>
      <c r="J5" s="32" t="s">
        <v>112</v>
      </c>
      <c r="K5" s="32" t="s">
        <v>113</v>
      </c>
    </row>
    <row r="6" ht="53" customHeight="1" spans="1:11">
      <c r="A6" s="68" t="s">
        <v>115</v>
      </c>
      <c r="B6" s="102">
        <f>B7</f>
        <v>4894771.4949</v>
      </c>
      <c r="C6" s="102">
        <f>C7</f>
        <v>4894771.4949</v>
      </c>
      <c r="D6" s="103">
        <f>D7</f>
        <v>4405771.4949</v>
      </c>
      <c r="E6" s="102">
        <f>E7</f>
        <v>489000</v>
      </c>
      <c r="F6" s="103"/>
      <c r="G6" s="103"/>
      <c r="H6" s="103"/>
      <c r="I6" s="103"/>
      <c r="J6" s="103"/>
      <c r="K6" s="103"/>
    </row>
    <row r="7" ht="53" customHeight="1" spans="1:11">
      <c r="A7" s="104" t="s">
        <v>2</v>
      </c>
      <c r="B7" s="105">
        <f>C7</f>
        <v>4894771.4949</v>
      </c>
      <c r="C7" s="105">
        <f>D7+E7</f>
        <v>4894771.4949</v>
      </c>
      <c r="D7" s="105">
        <f>表3!C5</f>
        <v>4405771.4949</v>
      </c>
      <c r="E7" s="105">
        <f>表3!D5</f>
        <v>489000</v>
      </c>
      <c r="F7" s="106"/>
      <c r="G7" s="106"/>
      <c r="H7" s="106"/>
      <c r="I7" s="106"/>
      <c r="J7" s="106"/>
      <c r="K7" s="106"/>
    </row>
    <row r="8" ht="53" customHeight="1" spans="1:11">
      <c r="A8" s="107"/>
      <c r="B8" s="108"/>
      <c r="C8" s="108"/>
      <c r="D8" s="106"/>
      <c r="E8" s="106"/>
      <c r="F8" s="106"/>
      <c r="G8" s="106"/>
      <c r="H8" s="106"/>
      <c r="I8" s="106"/>
      <c r="J8" s="106"/>
      <c r="K8" s="10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6" sqref="C6:E15"/>
    </sheetView>
  </sheetViews>
  <sheetFormatPr defaultColWidth="10" defaultRowHeight="13.5" outlineLevelCol="4"/>
  <cols>
    <col min="1" max="1" width="12.875" customWidth="1"/>
    <col min="2" max="2" width="41.75" customWidth="1"/>
    <col min="3" max="5" width="25.6416666666667" style="84" customWidth="1"/>
  </cols>
  <sheetData>
    <row r="1" ht="14.3" customHeight="1" spans="1:1">
      <c r="A1" s="85"/>
    </row>
    <row r="2" ht="36.9" customHeight="1" spans="1:5">
      <c r="A2" s="29" t="s">
        <v>172</v>
      </c>
      <c r="B2" s="29"/>
      <c r="C2" s="29"/>
      <c r="D2" s="29"/>
      <c r="E2" s="29"/>
    </row>
    <row r="3" ht="21.85" customHeight="1" spans="1:5">
      <c r="A3" s="30"/>
      <c r="B3" s="30"/>
      <c r="C3" s="53" t="s">
        <v>35</v>
      </c>
      <c r="D3" s="53"/>
      <c r="E3" s="53"/>
    </row>
    <row r="4" ht="22.75" customHeight="1" spans="1:5">
      <c r="A4" s="49" t="s">
        <v>173</v>
      </c>
      <c r="B4" s="49"/>
      <c r="C4" s="49" t="s">
        <v>169</v>
      </c>
      <c r="D4" s="49"/>
      <c r="E4" s="49"/>
    </row>
    <row r="5" ht="22.75" customHeight="1" spans="1:5">
      <c r="A5" s="86" t="s">
        <v>174</v>
      </c>
      <c r="B5" s="86" t="s">
        <v>175</v>
      </c>
      <c r="C5" s="87" t="s">
        <v>115</v>
      </c>
      <c r="D5" s="86" t="s">
        <v>112</v>
      </c>
      <c r="E5" s="86" t="s">
        <v>113</v>
      </c>
    </row>
    <row r="6" ht="22.75" customHeight="1" spans="1:5">
      <c r="A6" s="88"/>
      <c r="B6" s="89" t="s">
        <v>115</v>
      </c>
      <c r="C6" s="90">
        <f>D6+E6</f>
        <v>4894771.4949</v>
      </c>
      <c r="D6" s="90">
        <f>D7+D10+D13</f>
        <v>4405771.4949</v>
      </c>
      <c r="E6" s="90">
        <f>E7</f>
        <v>489000</v>
      </c>
    </row>
    <row r="7" ht="29" customHeight="1" spans="1:5">
      <c r="A7" s="91" t="s">
        <v>116</v>
      </c>
      <c r="B7" s="91" t="s">
        <v>117</v>
      </c>
      <c r="C7" s="90">
        <f>D7+E7</f>
        <v>4686172.535</v>
      </c>
      <c r="D7" s="92">
        <f>D8</f>
        <v>4197172.535</v>
      </c>
      <c r="E7" s="92">
        <f>E8</f>
        <v>489000</v>
      </c>
    </row>
    <row r="8" customFormat="1" ht="29" customHeight="1" spans="1:5">
      <c r="A8" s="40" t="s">
        <v>118</v>
      </c>
      <c r="B8" s="40" t="s">
        <v>119</v>
      </c>
      <c r="C8" s="93">
        <f>D8+E8</f>
        <v>4686172.535</v>
      </c>
      <c r="D8" s="94">
        <f>D9</f>
        <v>4197172.535</v>
      </c>
      <c r="E8" s="94">
        <f>E9</f>
        <v>489000</v>
      </c>
    </row>
    <row r="9" ht="29" customHeight="1" spans="1:5">
      <c r="A9" s="95">
        <v>2013101</v>
      </c>
      <c r="B9" s="40" t="s">
        <v>120</v>
      </c>
      <c r="C9" s="94">
        <f>D9+E9</f>
        <v>4686172.535</v>
      </c>
      <c r="D9" s="94">
        <f>表3!C8</f>
        <v>4197172.535</v>
      </c>
      <c r="E9" s="94">
        <f>表3!D8</f>
        <v>489000</v>
      </c>
    </row>
    <row r="10" s="83" customFormat="1" ht="29" customHeight="1" spans="1:5">
      <c r="A10" s="91" t="s">
        <v>121</v>
      </c>
      <c r="B10" s="96" t="s">
        <v>122</v>
      </c>
      <c r="C10" s="92">
        <f t="shared" ref="C10:C15" si="0">D10+E10</f>
        <v>14532.7199</v>
      </c>
      <c r="D10" s="81">
        <f>D11</f>
        <v>14532.7199</v>
      </c>
      <c r="E10" s="81"/>
    </row>
    <row r="11" ht="29" customHeight="1" spans="1:5">
      <c r="A11" s="40" t="s">
        <v>123</v>
      </c>
      <c r="B11" s="40" t="s">
        <v>124</v>
      </c>
      <c r="C11" s="94">
        <f t="shared" si="0"/>
        <v>14532.7199</v>
      </c>
      <c r="D11" s="97">
        <f>D12</f>
        <v>14532.7199</v>
      </c>
      <c r="E11" s="97"/>
    </row>
    <row r="12" ht="29" customHeight="1" spans="1:5">
      <c r="A12" s="40" t="s">
        <v>125</v>
      </c>
      <c r="B12" s="40" t="s">
        <v>124</v>
      </c>
      <c r="C12" s="94">
        <f t="shared" si="0"/>
        <v>14532.7199</v>
      </c>
      <c r="D12" s="97">
        <f>表3!C11</f>
        <v>14532.7199</v>
      </c>
      <c r="E12" s="97"/>
    </row>
    <row r="13" s="83" customFormat="1" ht="24" customHeight="1" spans="1:5">
      <c r="A13" s="98">
        <v>210</v>
      </c>
      <c r="B13" s="99" t="s">
        <v>126</v>
      </c>
      <c r="C13" s="92">
        <f t="shared" si="0"/>
        <v>194066.24</v>
      </c>
      <c r="D13" s="81">
        <f>D14</f>
        <v>194066.24</v>
      </c>
      <c r="E13" s="81"/>
    </row>
    <row r="14" ht="24" customHeight="1" spans="1:5">
      <c r="A14" s="100">
        <v>21011</v>
      </c>
      <c r="B14" s="101" t="s">
        <v>127</v>
      </c>
      <c r="C14" s="94">
        <f t="shared" si="0"/>
        <v>194066.24</v>
      </c>
      <c r="D14" s="97">
        <f>D15</f>
        <v>194066.24</v>
      </c>
      <c r="E14" s="97"/>
    </row>
    <row r="15" ht="24" customHeight="1" spans="1:5">
      <c r="A15" s="100">
        <v>2101101</v>
      </c>
      <c r="B15" s="101" t="s">
        <v>128</v>
      </c>
      <c r="C15" s="94">
        <f t="shared" si="0"/>
        <v>194066.24</v>
      </c>
      <c r="D15" s="97">
        <f>表3!C14</f>
        <v>194066.24</v>
      </c>
      <c r="E15" s="9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workbookViewId="0">
      <selection activeCell="E14" sqref="E14"/>
    </sheetView>
  </sheetViews>
  <sheetFormatPr defaultColWidth="10" defaultRowHeight="13.5" outlineLevelCol="4"/>
  <cols>
    <col min="1" max="1" width="13.7" customWidth="1"/>
    <col min="2" max="2" width="24.5" customWidth="1"/>
    <col min="3" max="3" width="18.125" customWidth="1"/>
    <col min="4" max="4" width="19.125" customWidth="1"/>
    <col min="5" max="5" width="19.375" customWidth="1"/>
  </cols>
  <sheetData>
    <row r="1" ht="18.05" customHeight="1" spans="1:5">
      <c r="A1" s="28"/>
      <c r="B1" s="28"/>
      <c r="C1" s="28"/>
      <c r="D1" s="28"/>
      <c r="E1" s="28"/>
    </row>
    <row r="2" ht="39.85" customHeight="1" spans="1:5">
      <c r="A2" s="29" t="s">
        <v>176</v>
      </c>
      <c r="B2" s="29"/>
      <c r="C2" s="29"/>
      <c r="D2" s="29"/>
      <c r="E2" s="29"/>
    </row>
    <row r="3" ht="22.75" customHeight="1" spans="1:5">
      <c r="A3" s="72"/>
      <c r="B3" s="72"/>
      <c r="C3" s="30"/>
      <c r="D3" s="30"/>
      <c r="E3" s="73" t="s">
        <v>35</v>
      </c>
    </row>
    <row r="4" ht="22.75" customHeight="1" spans="1:5">
      <c r="A4" s="49" t="s">
        <v>177</v>
      </c>
      <c r="B4" s="49"/>
      <c r="C4" s="49" t="s">
        <v>178</v>
      </c>
      <c r="D4" s="49"/>
      <c r="E4" s="49"/>
    </row>
    <row r="5" ht="22.75" customHeight="1" spans="1:5">
      <c r="A5" s="49" t="s">
        <v>174</v>
      </c>
      <c r="B5" s="49" t="s">
        <v>175</v>
      </c>
      <c r="C5" s="49" t="s">
        <v>115</v>
      </c>
      <c r="D5" s="49" t="s">
        <v>179</v>
      </c>
      <c r="E5" s="49" t="s">
        <v>180</v>
      </c>
    </row>
    <row r="6" ht="22.75" customHeight="1" spans="1:5">
      <c r="A6" s="49"/>
      <c r="B6" s="74" t="s">
        <v>115</v>
      </c>
      <c r="C6" s="75">
        <f>D6+E6</f>
        <v>4405771.4949</v>
      </c>
      <c r="D6" s="75">
        <f>D7+D31</f>
        <v>3300383.0399</v>
      </c>
      <c r="E6" s="75">
        <f>E14</f>
        <v>1105388.455</v>
      </c>
    </row>
    <row r="7" ht="27" customHeight="1" spans="1:5">
      <c r="A7" s="56" t="s">
        <v>181</v>
      </c>
      <c r="B7" s="56" t="s">
        <v>182</v>
      </c>
      <c r="C7" s="76"/>
      <c r="D7" s="75">
        <f>D8+D9+D11+D12+D13+D10</f>
        <v>3218017.2499</v>
      </c>
      <c r="E7" s="77"/>
    </row>
    <row r="8" ht="27" customHeight="1" spans="1:5">
      <c r="A8" s="60" t="s">
        <v>183</v>
      </c>
      <c r="B8" s="60" t="s">
        <v>184</v>
      </c>
      <c r="C8" s="78"/>
      <c r="D8" s="62">
        <v>1162716</v>
      </c>
      <c r="E8" s="79"/>
    </row>
    <row r="9" ht="27" customHeight="1" spans="1:5">
      <c r="A9" s="60" t="s">
        <v>185</v>
      </c>
      <c r="B9" s="60" t="s">
        <v>186</v>
      </c>
      <c r="C9" s="80"/>
      <c r="D9" s="62">
        <v>1458845.29</v>
      </c>
      <c r="E9" s="80"/>
    </row>
    <row r="10" ht="27" customHeight="1" spans="1:5">
      <c r="A10" s="60" t="s">
        <v>187</v>
      </c>
      <c r="B10" s="60" t="s">
        <v>188</v>
      </c>
      <c r="C10" s="80"/>
      <c r="D10" s="62">
        <v>58853</v>
      </c>
      <c r="E10" s="80"/>
    </row>
    <row r="11" ht="27" customHeight="1" spans="1:5">
      <c r="A11" s="60" t="s">
        <v>189</v>
      </c>
      <c r="B11" s="60" t="s">
        <v>190</v>
      </c>
      <c r="C11" s="80"/>
      <c r="D11" s="62">
        <v>329004</v>
      </c>
      <c r="E11" s="80"/>
    </row>
    <row r="12" ht="27" customHeight="1" spans="1:5">
      <c r="A12" s="60" t="s">
        <v>191</v>
      </c>
      <c r="B12" s="60" t="s">
        <v>192</v>
      </c>
      <c r="C12" s="80"/>
      <c r="D12" s="62">
        <v>194066.24</v>
      </c>
      <c r="E12" s="80"/>
    </row>
    <row r="13" ht="27" customHeight="1" spans="1:5">
      <c r="A13" s="60" t="s">
        <v>193</v>
      </c>
      <c r="B13" s="60" t="s">
        <v>194</v>
      </c>
      <c r="C13" s="80"/>
      <c r="D13" s="62">
        <v>14532.7199</v>
      </c>
      <c r="E13" s="80"/>
    </row>
    <row r="14" ht="27" customHeight="1" spans="1:5">
      <c r="A14" s="56" t="s">
        <v>195</v>
      </c>
      <c r="B14" s="56" t="s">
        <v>196</v>
      </c>
      <c r="C14" s="80"/>
      <c r="D14" s="80"/>
      <c r="E14" s="81">
        <f>E15+E16+E17+E18+E19+E20+E21+E22+E23+E24+E25+E26+E27+E28+E29+E30</f>
        <v>1105388.455</v>
      </c>
    </row>
    <row r="15" ht="27" customHeight="1" spans="1:5">
      <c r="A15" s="60" t="s">
        <v>197</v>
      </c>
      <c r="B15" s="60" t="s">
        <v>198</v>
      </c>
      <c r="C15" s="80"/>
      <c r="D15" s="80"/>
      <c r="E15" s="62">
        <v>350000</v>
      </c>
    </row>
    <row r="16" ht="27" customHeight="1" spans="1:5">
      <c r="A16" s="60" t="s">
        <v>199</v>
      </c>
      <c r="B16" s="60" t="s">
        <v>200</v>
      </c>
      <c r="C16" s="80"/>
      <c r="D16" s="80"/>
      <c r="E16" s="62">
        <v>200000</v>
      </c>
    </row>
    <row r="17" ht="27" customHeight="1" spans="1:5">
      <c r="A17" s="60" t="s">
        <v>201</v>
      </c>
      <c r="B17" s="60" t="s">
        <v>202</v>
      </c>
      <c r="C17" s="80"/>
      <c r="D17" s="80"/>
      <c r="E17" s="62">
        <v>20000</v>
      </c>
    </row>
    <row r="18" ht="27" customHeight="1" spans="1:5">
      <c r="A18" s="60" t="s">
        <v>203</v>
      </c>
      <c r="B18" s="60" t="s">
        <v>204</v>
      </c>
      <c r="C18" s="80"/>
      <c r="D18" s="80"/>
      <c r="E18" s="62">
        <v>5000</v>
      </c>
    </row>
    <row r="19" ht="27" customHeight="1" spans="1:5">
      <c r="A19" s="60" t="s">
        <v>205</v>
      </c>
      <c r="B19" s="60" t="s">
        <v>206</v>
      </c>
      <c r="C19" s="80"/>
      <c r="D19" s="80"/>
      <c r="E19" s="62">
        <v>20000</v>
      </c>
    </row>
    <row r="20" ht="27" customHeight="1" spans="1:5">
      <c r="A20" s="60" t="s">
        <v>207</v>
      </c>
      <c r="B20" s="60" t="s">
        <v>208</v>
      </c>
      <c r="C20" s="80"/>
      <c r="D20" s="80"/>
      <c r="E20" s="62">
        <v>20000</v>
      </c>
    </row>
    <row r="21" ht="27" customHeight="1" spans="1:5">
      <c r="A21" s="60" t="s">
        <v>209</v>
      </c>
      <c r="B21" s="60" t="s">
        <v>210</v>
      </c>
      <c r="C21" s="80"/>
      <c r="D21" s="80"/>
      <c r="E21" s="62">
        <v>130000</v>
      </c>
    </row>
    <row r="22" ht="27" customHeight="1" spans="1:5">
      <c r="A22" s="60" t="s">
        <v>211</v>
      </c>
      <c r="B22" s="60" t="s">
        <v>212</v>
      </c>
      <c r="C22" s="80"/>
      <c r="D22" s="80"/>
      <c r="E22" s="62">
        <v>100000</v>
      </c>
    </row>
    <row r="23" ht="27" customHeight="1" spans="1:5">
      <c r="A23" s="60" t="s">
        <v>213</v>
      </c>
      <c r="B23" s="60" t="s">
        <v>214</v>
      </c>
      <c r="C23" s="80"/>
      <c r="D23" s="80"/>
      <c r="E23" s="62">
        <v>10000</v>
      </c>
    </row>
    <row r="24" ht="27" customHeight="1" spans="1:5">
      <c r="A24" s="60" t="s">
        <v>215</v>
      </c>
      <c r="B24" s="60" t="s">
        <v>216</v>
      </c>
      <c r="C24" s="80"/>
      <c r="D24" s="80"/>
      <c r="E24" s="62">
        <v>5000</v>
      </c>
    </row>
    <row r="25" ht="27" customHeight="1" spans="1:5">
      <c r="A25" s="60" t="s">
        <v>217</v>
      </c>
      <c r="B25" s="60" t="s">
        <v>218</v>
      </c>
      <c r="C25" s="80"/>
      <c r="D25" s="80"/>
      <c r="E25" s="62">
        <v>41851.15</v>
      </c>
    </row>
    <row r="26" ht="27" customHeight="1" spans="1:5">
      <c r="A26" s="60" t="s">
        <v>219</v>
      </c>
      <c r="B26" s="60" t="s">
        <v>220</v>
      </c>
      <c r="C26" s="80"/>
      <c r="D26" s="80"/>
      <c r="E26" s="62">
        <v>39337.305</v>
      </c>
    </row>
    <row r="27" ht="27" customHeight="1" spans="1:5">
      <c r="A27" s="60" t="s">
        <v>221</v>
      </c>
      <c r="B27" s="60" t="s">
        <v>222</v>
      </c>
      <c r="C27" s="80"/>
      <c r="D27" s="80"/>
      <c r="E27" s="62">
        <v>7000</v>
      </c>
    </row>
    <row r="28" ht="27" customHeight="1" spans="1:5">
      <c r="A28" s="60" t="s">
        <v>223</v>
      </c>
      <c r="B28" s="60" t="s">
        <v>224</v>
      </c>
      <c r="C28" s="80"/>
      <c r="D28" s="80"/>
      <c r="E28" s="62">
        <v>30000</v>
      </c>
    </row>
    <row r="29" ht="27" customHeight="1" spans="1:5">
      <c r="A29" s="60" t="s">
        <v>223</v>
      </c>
      <c r="B29" s="60" t="s">
        <v>225</v>
      </c>
      <c r="C29" s="80"/>
      <c r="D29" s="80"/>
      <c r="E29" s="62">
        <v>124200</v>
      </c>
    </row>
    <row r="30" ht="27" customHeight="1" spans="1:5">
      <c r="A30" s="60" t="s">
        <v>226</v>
      </c>
      <c r="B30" s="60" t="s">
        <v>227</v>
      </c>
      <c r="C30" s="80"/>
      <c r="D30" s="80"/>
      <c r="E30" s="62">
        <v>3000</v>
      </c>
    </row>
    <row r="31" ht="27" customHeight="1" spans="1:5">
      <c r="A31" s="56" t="s">
        <v>228</v>
      </c>
      <c r="B31" s="56" t="s">
        <v>229</v>
      </c>
      <c r="C31" s="80"/>
      <c r="D31" s="82">
        <f>D32+D33</f>
        <v>82365.79</v>
      </c>
      <c r="E31" s="80"/>
    </row>
    <row r="32" ht="27" customHeight="1" spans="1:5">
      <c r="A32" s="60" t="s">
        <v>230</v>
      </c>
      <c r="B32" s="60" t="s">
        <v>231</v>
      </c>
      <c r="C32" s="80"/>
      <c r="D32" s="62">
        <v>72645.79</v>
      </c>
      <c r="E32" s="80"/>
    </row>
    <row r="33" ht="27" customHeight="1" spans="1:5">
      <c r="A33" s="60" t="s">
        <v>232</v>
      </c>
      <c r="B33" s="60" t="s">
        <v>233</v>
      </c>
      <c r="C33" s="80"/>
      <c r="D33" s="62">
        <v>9720</v>
      </c>
      <c r="E33" s="80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91" fitToWidth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G14" sqref="G14"/>
    </sheetView>
  </sheetViews>
  <sheetFormatPr defaultColWidth="10" defaultRowHeight="13.5" outlineLevelCol="7"/>
  <cols>
    <col min="1" max="1" width="24.5" customWidth="1"/>
    <col min="2" max="2" width="12.625" customWidth="1"/>
    <col min="3" max="3" width="12.9166666666667" customWidth="1"/>
    <col min="4" max="4" width="12.375" customWidth="1"/>
    <col min="5" max="5" width="9.76666666666667" customWidth="1"/>
    <col min="6" max="6" width="14.875" customWidth="1"/>
    <col min="7" max="7" width="16.375" customWidth="1"/>
    <col min="8" max="8" width="27.1416666666667" customWidth="1"/>
  </cols>
  <sheetData>
    <row r="1" ht="14.3" customHeight="1" spans="1:8">
      <c r="A1" s="28"/>
      <c r="B1" s="28"/>
      <c r="C1" s="28"/>
      <c r="D1" s="28"/>
      <c r="E1" s="28"/>
      <c r="F1" s="28"/>
      <c r="G1" s="28"/>
      <c r="H1" s="28"/>
    </row>
    <row r="2" ht="39.85" customHeight="1" spans="1:8">
      <c r="A2" s="64" t="s">
        <v>234</v>
      </c>
      <c r="B2" s="64"/>
      <c r="C2" s="64"/>
      <c r="D2" s="64"/>
      <c r="E2" s="64"/>
      <c r="F2" s="64"/>
      <c r="G2" s="64"/>
      <c r="H2" s="64"/>
    </row>
    <row r="3" ht="22.75" customHeight="1" spans="1:8">
      <c r="A3" s="28"/>
      <c r="B3" s="28"/>
      <c r="C3" s="28"/>
      <c r="D3" s="28"/>
      <c r="E3" s="28"/>
      <c r="F3" s="28"/>
      <c r="G3" s="28"/>
      <c r="H3" s="65" t="s">
        <v>35</v>
      </c>
    </row>
    <row r="4" ht="22.75" customHeight="1" spans="1:8">
      <c r="A4" s="32" t="s">
        <v>168</v>
      </c>
      <c r="B4" s="32" t="s">
        <v>235</v>
      </c>
      <c r="C4" s="32"/>
      <c r="D4" s="32"/>
      <c r="E4" s="32"/>
      <c r="F4" s="32"/>
      <c r="G4" s="32" t="s">
        <v>236</v>
      </c>
      <c r="H4" s="32" t="s">
        <v>237</v>
      </c>
    </row>
    <row r="5" ht="22.75" customHeight="1" spans="1:8">
      <c r="A5" s="32"/>
      <c r="B5" s="32" t="s">
        <v>115</v>
      </c>
      <c r="C5" s="32" t="s">
        <v>238</v>
      </c>
      <c r="D5" s="32" t="s">
        <v>239</v>
      </c>
      <c r="E5" s="32" t="s">
        <v>240</v>
      </c>
      <c r="F5" s="32"/>
      <c r="G5" s="32"/>
      <c r="H5" s="32"/>
    </row>
    <row r="6" ht="22.75" customHeight="1" spans="1:8">
      <c r="A6" s="32"/>
      <c r="B6" s="32"/>
      <c r="C6" s="32"/>
      <c r="D6" s="32"/>
      <c r="E6" s="32" t="s">
        <v>241</v>
      </c>
      <c r="F6" s="32" t="s">
        <v>242</v>
      </c>
      <c r="G6" s="32"/>
      <c r="H6" s="32"/>
    </row>
    <row r="7" ht="22.75" customHeight="1" spans="1:8">
      <c r="A7" s="66" t="s">
        <v>115</v>
      </c>
      <c r="B7" s="67"/>
      <c r="C7" s="67"/>
      <c r="D7" s="67"/>
      <c r="E7" s="67"/>
      <c r="F7" s="67"/>
      <c r="G7" s="67"/>
      <c r="H7" s="67"/>
    </row>
    <row r="8" ht="22.75" customHeight="1" spans="1:8">
      <c r="A8" s="68" t="s">
        <v>2</v>
      </c>
      <c r="B8" s="69">
        <f>D8+F8</f>
        <v>36000</v>
      </c>
      <c r="C8" s="69"/>
      <c r="D8" s="69">
        <v>20000</v>
      </c>
      <c r="E8" s="69"/>
      <c r="F8" s="69">
        <v>16000</v>
      </c>
      <c r="G8" s="69">
        <v>200000</v>
      </c>
      <c r="H8" s="69">
        <v>150000</v>
      </c>
    </row>
    <row r="9" ht="22.75" customHeight="1" spans="1:8">
      <c r="A9" s="70"/>
      <c r="B9" s="71"/>
      <c r="C9" s="71"/>
      <c r="D9" s="71"/>
      <c r="E9" s="71"/>
      <c r="F9" s="71"/>
      <c r="G9" s="71"/>
      <c r="H9" s="71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F20" sqref="F20"/>
    </sheetView>
  </sheetViews>
  <sheetFormatPr defaultColWidth="10" defaultRowHeight="15"/>
  <cols>
    <col min="1" max="1" width="5" customWidth="1"/>
    <col min="2" max="2" width="12" style="43" customWidth="1"/>
    <col min="3" max="3" width="26.375" style="34" customWidth="1"/>
    <col min="4" max="4" width="14.375" customWidth="1"/>
    <col min="5" max="5" width="15.875" customWidth="1"/>
    <col min="6" max="6" width="13.625" customWidth="1"/>
    <col min="7" max="11" width="9.76666666666667" customWidth="1"/>
  </cols>
  <sheetData>
    <row r="1" ht="14.3" customHeight="1" spans="1:11">
      <c r="A1" s="28"/>
      <c r="B1" s="44"/>
      <c r="C1" s="45"/>
      <c r="D1" s="28"/>
      <c r="E1" s="28"/>
      <c r="F1" s="28"/>
      <c r="G1" s="28"/>
      <c r="H1" s="28"/>
      <c r="I1" s="28"/>
      <c r="J1" s="28"/>
      <c r="K1" s="28"/>
    </row>
    <row r="2" ht="39.85" customHeight="1" spans="1:11">
      <c r="A2" s="29" t="s">
        <v>243</v>
      </c>
      <c r="B2" s="36"/>
      <c r="C2" s="36"/>
      <c r="D2" s="29"/>
      <c r="E2" s="29"/>
      <c r="F2" s="29"/>
      <c r="G2" s="28"/>
      <c r="H2" s="28"/>
      <c r="I2" s="28"/>
      <c r="J2" s="28"/>
      <c r="K2" s="28"/>
    </row>
    <row r="3" ht="22.75" customHeight="1" spans="1:11">
      <c r="A3" s="30"/>
      <c r="D3" s="30"/>
      <c r="E3" s="30"/>
      <c r="F3" s="30" t="s">
        <v>35</v>
      </c>
      <c r="G3" s="28"/>
      <c r="H3" s="28"/>
      <c r="I3" s="28"/>
      <c r="J3" s="28"/>
      <c r="K3" s="28"/>
    </row>
    <row r="4" ht="22.75" customHeight="1" spans="1:11">
      <c r="A4" s="46" t="s">
        <v>244</v>
      </c>
      <c r="B4" s="47" t="s">
        <v>245</v>
      </c>
      <c r="C4" s="48" t="s">
        <v>246</v>
      </c>
      <c r="D4" s="46" t="s">
        <v>115</v>
      </c>
      <c r="E4" s="46" t="s">
        <v>112</v>
      </c>
      <c r="F4" s="46" t="s">
        <v>113</v>
      </c>
      <c r="G4" s="28"/>
      <c r="H4" s="28"/>
      <c r="I4" s="28"/>
      <c r="J4" s="28"/>
      <c r="K4" s="28"/>
    </row>
    <row r="5" s="42" customFormat="1" ht="28" customHeight="1" spans="1:11">
      <c r="A5" s="49"/>
      <c r="B5" s="50"/>
      <c r="C5" s="51" t="s">
        <v>115</v>
      </c>
      <c r="D5" s="52">
        <f>E5+F5</f>
        <v>1534388.455</v>
      </c>
      <c r="E5" s="52">
        <f>E6</f>
        <v>1105388.455</v>
      </c>
      <c r="F5" s="52">
        <f>F6</f>
        <v>429000</v>
      </c>
      <c r="G5" s="53"/>
      <c r="H5" s="53"/>
      <c r="I5" s="53"/>
      <c r="J5" s="53"/>
      <c r="K5" s="53"/>
    </row>
    <row r="6" ht="28" customHeight="1" spans="1:6">
      <c r="A6" s="54">
        <v>1</v>
      </c>
      <c r="B6" s="55" t="s">
        <v>195</v>
      </c>
      <c r="C6" s="56" t="s">
        <v>196</v>
      </c>
      <c r="D6" s="57">
        <f>E6+F6</f>
        <v>1534388.455</v>
      </c>
      <c r="E6" s="57">
        <f>E7+E8+E9+E10+E11+E12+E13+E14+E15+E16+E17+E18+E19+E20+E21+E22</f>
        <v>1105388.455</v>
      </c>
      <c r="F6" s="58">
        <f>F7+F8+F9+F10+F11+F12+F13+F14+F15+F16+F17+F18+F19+F20+F21+F22</f>
        <v>429000</v>
      </c>
    </row>
    <row r="7" ht="28" customHeight="1" spans="1:6">
      <c r="A7" s="54">
        <v>2</v>
      </c>
      <c r="B7" s="59" t="s">
        <v>197</v>
      </c>
      <c r="C7" s="60" t="s">
        <v>198</v>
      </c>
      <c r="D7" s="61"/>
      <c r="E7" s="62">
        <v>350000</v>
      </c>
      <c r="F7" s="62">
        <v>100000</v>
      </c>
    </row>
    <row r="8" ht="28" customHeight="1" spans="1:6">
      <c r="A8" s="54">
        <v>3</v>
      </c>
      <c r="B8" s="59" t="s">
        <v>199</v>
      </c>
      <c r="C8" s="60" t="s">
        <v>200</v>
      </c>
      <c r="D8" s="61"/>
      <c r="E8" s="62">
        <v>200000</v>
      </c>
      <c r="F8" s="62">
        <v>100000</v>
      </c>
    </row>
    <row r="9" ht="28" customHeight="1" spans="1:6">
      <c r="A9" s="54">
        <v>4</v>
      </c>
      <c r="B9" s="59" t="s">
        <v>201</v>
      </c>
      <c r="C9" s="60" t="s">
        <v>202</v>
      </c>
      <c r="D9" s="61"/>
      <c r="E9" s="62">
        <v>20000</v>
      </c>
      <c r="F9" s="62">
        <v>30000</v>
      </c>
    </row>
    <row r="10" ht="28" customHeight="1" spans="1:6">
      <c r="A10" s="54">
        <v>5</v>
      </c>
      <c r="B10" s="59" t="s">
        <v>203</v>
      </c>
      <c r="C10" s="60" t="s">
        <v>204</v>
      </c>
      <c r="D10" s="61"/>
      <c r="E10" s="62">
        <v>5000</v>
      </c>
      <c r="F10" s="62"/>
    </row>
    <row r="11" ht="28" customHeight="1" spans="1:6">
      <c r="A11" s="54">
        <v>6</v>
      </c>
      <c r="B11" s="59" t="s">
        <v>205</v>
      </c>
      <c r="C11" s="60" t="s">
        <v>206</v>
      </c>
      <c r="D11" s="61"/>
      <c r="E11" s="62">
        <v>20000</v>
      </c>
      <c r="F11" s="62">
        <v>30000</v>
      </c>
    </row>
    <row r="12" ht="28" customHeight="1" spans="1:6">
      <c r="A12" s="54">
        <v>7</v>
      </c>
      <c r="B12" s="59" t="s">
        <v>207</v>
      </c>
      <c r="C12" s="60" t="s">
        <v>208</v>
      </c>
      <c r="D12" s="61"/>
      <c r="E12" s="62">
        <v>20000</v>
      </c>
      <c r="F12" s="62"/>
    </row>
    <row r="13" ht="28" customHeight="1" spans="1:6">
      <c r="A13" s="54">
        <v>8</v>
      </c>
      <c r="B13" s="59" t="s">
        <v>209</v>
      </c>
      <c r="C13" s="60" t="s">
        <v>210</v>
      </c>
      <c r="D13" s="61"/>
      <c r="E13" s="62">
        <v>130000</v>
      </c>
      <c r="F13" s="62">
        <v>100000</v>
      </c>
    </row>
    <row r="14" ht="28" customHeight="1" spans="1:6">
      <c r="A14" s="54">
        <v>9</v>
      </c>
      <c r="B14" s="59" t="s">
        <v>211</v>
      </c>
      <c r="C14" s="60" t="s">
        <v>212</v>
      </c>
      <c r="D14" s="61"/>
      <c r="E14" s="62">
        <v>100000</v>
      </c>
      <c r="F14" s="62">
        <v>50000</v>
      </c>
    </row>
    <row r="15" ht="28" customHeight="1" spans="1:6">
      <c r="A15" s="54">
        <v>10</v>
      </c>
      <c r="B15" s="59" t="s">
        <v>213</v>
      </c>
      <c r="C15" s="60" t="s">
        <v>214</v>
      </c>
      <c r="D15" s="61"/>
      <c r="E15" s="62">
        <v>10000</v>
      </c>
      <c r="F15" s="62">
        <v>10000</v>
      </c>
    </row>
    <row r="16" ht="28" customHeight="1" spans="1:6">
      <c r="A16" s="54">
        <v>11</v>
      </c>
      <c r="B16" s="59" t="s">
        <v>215</v>
      </c>
      <c r="C16" s="60" t="s">
        <v>216</v>
      </c>
      <c r="D16" s="61"/>
      <c r="E16" s="62">
        <v>5000</v>
      </c>
      <c r="F16" s="62"/>
    </row>
    <row r="17" ht="28" customHeight="1" spans="1:6">
      <c r="A17" s="54">
        <v>12</v>
      </c>
      <c r="B17" s="59" t="s">
        <v>217</v>
      </c>
      <c r="C17" s="60" t="s">
        <v>218</v>
      </c>
      <c r="D17" s="61"/>
      <c r="E17" s="62">
        <v>41851.15</v>
      </c>
      <c r="F17" s="62"/>
    </row>
    <row r="18" ht="28" customHeight="1" spans="1:6">
      <c r="A18" s="54">
        <v>13</v>
      </c>
      <c r="B18" s="59" t="s">
        <v>219</v>
      </c>
      <c r="C18" s="60" t="s">
        <v>220</v>
      </c>
      <c r="D18" s="61"/>
      <c r="E18" s="62">
        <v>39337.305</v>
      </c>
      <c r="F18" s="62"/>
    </row>
    <row r="19" ht="28" customHeight="1" spans="1:6">
      <c r="A19" s="54">
        <v>14</v>
      </c>
      <c r="B19" s="59" t="s">
        <v>221</v>
      </c>
      <c r="C19" s="60" t="s">
        <v>222</v>
      </c>
      <c r="D19" s="61"/>
      <c r="E19" s="62">
        <v>7000</v>
      </c>
      <c r="F19" s="62">
        <v>9000</v>
      </c>
    </row>
    <row r="20" ht="28" customHeight="1" spans="1:6">
      <c r="A20" s="54">
        <v>15</v>
      </c>
      <c r="B20" s="59" t="s">
        <v>223</v>
      </c>
      <c r="C20" s="60" t="s">
        <v>224</v>
      </c>
      <c r="D20" s="61"/>
      <c r="E20" s="62">
        <v>30000</v>
      </c>
      <c r="F20" s="62"/>
    </row>
    <row r="21" ht="28" customHeight="1" spans="1:6">
      <c r="A21" s="54">
        <v>16</v>
      </c>
      <c r="B21" s="59" t="s">
        <v>223</v>
      </c>
      <c r="C21" s="60" t="s">
        <v>225</v>
      </c>
      <c r="D21" s="61"/>
      <c r="E21" s="62">
        <v>124200</v>
      </c>
      <c r="F21" s="62"/>
    </row>
    <row r="22" ht="28" customHeight="1" spans="1:6">
      <c r="A22" s="54">
        <v>17</v>
      </c>
      <c r="B22" s="59" t="s">
        <v>226</v>
      </c>
      <c r="C22" s="60" t="s">
        <v>227</v>
      </c>
      <c r="D22" s="61"/>
      <c r="E22" s="62">
        <v>3000</v>
      </c>
      <c r="F22" s="62"/>
    </row>
    <row r="25" ht="13.5" spans="2:3">
      <c r="B25" s="63"/>
      <c r="C25" s="33"/>
    </row>
    <row r="26" ht="13.5" spans="2:3">
      <c r="B26" s="63"/>
      <c r="C26" s="33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11" sqref="C11"/>
    </sheetView>
  </sheetViews>
  <sheetFormatPr defaultColWidth="7.875" defaultRowHeight="12.75" customHeight="1"/>
  <cols>
    <col min="1" max="1" width="17" style="34" customWidth="1"/>
    <col min="2" max="2" width="41.375" style="34" customWidth="1"/>
    <col min="3" max="3" width="29.375" style="34" customWidth="1"/>
    <col min="4" max="4" width="2.5" style="34" customWidth="1"/>
    <col min="5" max="16" width="8" style="34"/>
    <col min="17" max="16384" width="7.875" style="33"/>
  </cols>
  <sheetData>
    <row r="1" ht="15" customHeight="1" spans="1:16">
      <c r="A1" s="35"/>
      <c r="B1" s="35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ht="32.25" customHeight="1" spans="1:16">
      <c r="A2" s="36" t="s">
        <v>247</v>
      </c>
      <c r="B2" s="36"/>
      <c r="C2" s="36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ht="15" customHeight="1" spans="1:16">
      <c r="A3" s="33"/>
      <c r="B3" s="33"/>
      <c r="C3" s="37" t="s">
        <v>35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ht="25.5" customHeight="1" spans="1:16">
      <c r="A4" s="38" t="s">
        <v>248</v>
      </c>
      <c r="B4" s="38"/>
      <c r="C4" s="39" t="s">
        <v>39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ht="25.5" customHeight="1" spans="1:16">
      <c r="A5" s="38" t="s">
        <v>249</v>
      </c>
      <c r="B5" s="38" t="s">
        <v>250</v>
      </c>
      <c r="C5" s="39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="33" customFormat="1" ht="25.5" customHeight="1" spans="1:3">
      <c r="A6" s="38" t="s">
        <v>115</v>
      </c>
      <c r="B6" s="38"/>
      <c r="C6" s="39"/>
    </row>
    <row r="7" s="33" customFormat="1" ht="26.25" customHeight="1" spans="1:4">
      <c r="A7" s="40"/>
      <c r="B7" s="40"/>
      <c r="C7" s="41">
        <v>0</v>
      </c>
      <c r="D7" s="34"/>
    </row>
    <row r="8" ht="26.25" customHeight="1" spans="1:16">
      <c r="A8" s="40"/>
      <c r="B8" s="40"/>
      <c r="C8" s="4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ht="26.25" customHeight="1" spans="1:16">
      <c r="A9" s="40"/>
      <c r="B9" s="40"/>
      <c r="C9" s="41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ht="26.25" customHeight="1" spans="1:3">
      <c r="A10" s="40"/>
      <c r="B10" s="40"/>
      <c r="C10" s="41"/>
    </row>
    <row r="11" ht="26.25" customHeight="1" spans="1:3">
      <c r="A11" s="40"/>
      <c r="B11" s="40"/>
      <c r="C11" s="41"/>
    </row>
    <row r="12" ht="26.25" customHeight="1" spans="1:3">
      <c r="A12" s="40"/>
      <c r="B12" s="40"/>
      <c r="C12" s="41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6" sqref="C6"/>
    </sheetView>
  </sheetViews>
  <sheetFormatPr defaultColWidth="10" defaultRowHeight="13.5" outlineLevelRow="4" outlineLevelCol="4"/>
  <cols>
    <col min="1" max="1" width="25.375" customWidth="1"/>
    <col min="2" max="2" width="18.2416666666667" customWidth="1"/>
    <col min="3" max="4" width="26.75" customWidth="1"/>
    <col min="5" max="5" width="29.3166666666667" customWidth="1"/>
  </cols>
  <sheetData>
    <row r="1" ht="14.3" customHeight="1" spans="1:5">
      <c r="A1" s="28"/>
      <c r="B1" s="28"/>
      <c r="C1" s="28"/>
      <c r="D1" s="28"/>
      <c r="E1" s="28"/>
    </row>
    <row r="2" ht="39.85" customHeight="1" spans="1:5">
      <c r="A2" s="29" t="s">
        <v>251</v>
      </c>
      <c r="B2" s="29"/>
      <c r="C2" s="29"/>
      <c r="D2" s="29"/>
      <c r="E2" s="29"/>
    </row>
    <row r="3" ht="22.75" customHeight="1" spans="1:5">
      <c r="A3" s="30"/>
      <c r="B3" s="30"/>
      <c r="C3" s="30"/>
      <c r="D3" s="30"/>
      <c r="E3" s="31" t="s">
        <v>35</v>
      </c>
    </row>
    <row r="4" ht="41" customHeight="1" spans="1:5">
      <c r="A4" s="32" t="s">
        <v>168</v>
      </c>
      <c r="B4" s="32" t="s">
        <v>115</v>
      </c>
      <c r="C4" s="32" t="s">
        <v>252</v>
      </c>
      <c r="D4" s="32" t="s">
        <v>253</v>
      </c>
      <c r="E4" s="32" t="s">
        <v>254</v>
      </c>
    </row>
    <row r="5" ht="41" customHeight="1" spans="1:5">
      <c r="A5" s="32" t="s">
        <v>2</v>
      </c>
      <c r="B5" s="32">
        <v>0</v>
      </c>
      <c r="C5" s="32">
        <v>0</v>
      </c>
      <c r="D5" s="32">
        <v>0</v>
      </c>
      <c r="E5" s="32">
        <v>0</v>
      </c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G12" sqref="G12"/>
    </sheetView>
  </sheetViews>
  <sheetFormatPr defaultColWidth="9" defaultRowHeight="13.5" outlineLevelCol="1"/>
  <cols>
    <col min="1" max="1" width="42.125" customWidth="1"/>
    <col min="2" max="2" width="59.25" customWidth="1"/>
  </cols>
  <sheetData>
    <row r="1" s="1" customFormat="1" ht="45" customHeight="1" spans="1:2">
      <c r="A1" s="20" t="s">
        <v>255</v>
      </c>
      <c r="B1" s="20"/>
    </row>
    <row r="2" s="1" customFormat="1" spans="1:1">
      <c r="A2" s="21" t="s">
        <v>256</v>
      </c>
    </row>
    <row r="3" s="1" customFormat="1" ht="19" customHeight="1" spans="1:2">
      <c r="A3" s="22" t="s">
        <v>38</v>
      </c>
      <c r="B3" s="23" t="s">
        <v>39</v>
      </c>
    </row>
    <row r="4" s="1" customFormat="1" ht="19" customHeight="1" spans="1:2">
      <c r="A4" s="22"/>
      <c r="B4" s="23"/>
    </row>
    <row r="5" s="1" customFormat="1" ht="19" customHeight="1" spans="1:2">
      <c r="A5" s="17" t="s">
        <v>257</v>
      </c>
      <c r="B5" s="23">
        <v>1</v>
      </c>
    </row>
    <row r="6" s="1" customFormat="1" ht="19" customHeight="1" spans="1:2">
      <c r="A6" s="24" t="s">
        <v>258</v>
      </c>
      <c r="B6" s="25"/>
    </row>
    <row r="7" s="1" customFormat="1" ht="19" customHeight="1" spans="1:2">
      <c r="A7" s="26" t="s">
        <v>259</v>
      </c>
      <c r="B7" s="25"/>
    </row>
    <row r="8" s="1" customFormat="1" ht="19" customHeight="1" spans="1:2">
      <c r="A8" s="26"/>
      <c r="B8" s="25"/>
    </row>
    <row r="9" s="1" customFormat="1" ht="19" customHeight="1" spans="1:2">
      <c r="A9" s="26"/>
      <c r="B9" s="25"/>
    </row>
    <row r="10" s="1" customFormat="1" ht="19" customHeight="1" spans="1:2">
      <c r="A10" s="26"/>
      <c r="B10" s="25"/>
    </row>
    <row r="11" s="1" customFormat="1" ht="19" customHeight="1" spans="1:2">
      <c r="A11" s="26"/>
      <c r="B11" s="25"/>
    </row>
    <row r="12" s="1" customFormat="1" ht="19" customHeight="1" spans="1:2">
      <c r="A12" s="26"/>
      <c r="B12" s="25"/>
    </row>
    <row r="13" s="1" customFormat="1" ht="19" customHeight="1" spans="1:2">
      <c r="A13" s="26"/>
      <c r="B13" s="25"/>
    </row>
    <row r="14" s="1" customFormat="1" ht="19" customHeight="1" spans="1:2">
      <c r="A14" s="26"/>
      <c r="B14" s="25"/>
    </row>
    <row r="15" s="1" customFormat="1" ht="19" customHeight="1" spans="1:2">
      <c r="A15" s="26"/>
      <c r="B15" s="25"/>
    </row>
    <row r="16" s="1" customFormat="1" ht="19" customHeight="1" spans="1:1">
      <c r="A16" s="27" t="s">
        <v>260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opLeftCell="A9" workbookViewId="0">
      <selection activeCell="D23" sqref="D23:L25"/>
    </sheetView>
  </sheetViews>
  <sheetFormatPr defaultColWidth="9" defaultRowHeight="13.5"/>
  <sheetData>
    <row r="1" s="1" customFormat="1" ht="18.75" spans="1:16">
      <c r="A1" s="2" t="s">
        <v>261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262</v>
      </c>
    </row>
    <row r="3" s="1" customFormat="1" ht="33" customHeight="1" spans="1:16">
      <c r="A3" s="4" t="s">
        <v>263</v>
      </c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="1" customFormat="1" ht="36" customHeight="1" spans="1:16">
      <c r="A4" s="4" t="s">
        <v>264</v>
      </c>
      <c r="B4" s="5" t="s">
        <v>11</v>
      </c>
      <c r="C4" s="6"/>
      <c r="D4" s="6"/>
      <c r="E4" s="6"/>
      <c r="F4" s="4" t="s">
        <v>265</v>
      </c>
      <c r="G4" s="4"/>
      <c r="H4" s="4"/>
      <c r="I4" s="4"/>
      <c r="J4" s="6" t="s">
        <v>266</v>
      </c>
      <c r="K4" s="6"/>
      <c r="L4" s="6"/>
      <c r="M4" s="6"/>
      <c r="N4" s="6"/>
      <c r="O4" s="6"/>
      <c r="P4" s="6"/>
    </row>
    <row r="5" s="1" customFormat="1" ht="36" customHeight="1" spans="1:16">
      <c r="A5" s="4" t="s">
        <v>267</v>
      </c>
      <c r="B5" s="4" t="s">
        <v>268</v>
      </c>
      <c r="C5" s="4"/>
      <c r="D5" s="5" t="s">
        <v>269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="1" customFormat="1" ht="136" customHeight="1" spans="1:16">
      <c r="A6" s="4"/>
      <c r="B6" s="4" t="s">
        <v>270</v>
      </c>
      <c r="C6" s="4"/>
      <c r="D6" s="12" t="s">
        <v>271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="1" customFormat="1" ht="36" customHeight="1" spans="1:16">
      <c r="A7" s="4"/>
      <c r="B7" s="4" t="s">
        <v>272</v>
      </c>
      <c r="C7" s="4"/>
      <c r="D7" s="16" t="s">
        <v>273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="1" customFormat="1" ht="36" customHeight="1" spans="1:16">
      <c r="A8" s="4"/>
      <c r="B8" s="4" t="s">
        <v>274</v>
      </c>
      <c r="C8" s="4"/>
      <c r="D8" s="12" t="s">
        <v>275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="1" customFormat="1" ht="36" customHeight="1" spans="1:16">
      <c r="A9" s="4" t="s">
        <v>276</v>
      </c>
      <c r="B9" s="4" t="s">
        <v>277</v>
      </c>
      <c r="C9" s="4"/>
      <c r="D9" s="16" t="s">
        <v>275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="1" customFormat="1" ht="36" customHeight="1" spans="1:16">
      <c r="A10" s="4"/>
      <c r="B10" s="17" t="s">
        <v>278</v>
      </c>
      <c r="C10" s="17"/>
      <c r="D10" s="12" t="s">
        <v>279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="1" customFormat="1" ht="36" customHeight="1" spans="1:16">
      <c r="A11" s="4"/>
      <c r="B11" s="17" t="s">
        <v>280</v>
      </c>
      <c r="C11" s="17"/>
      <c r="D11" s="4" t="s">
        <v>281</v>
      </c>
      <c r="E11" s="4"/>
      <c r="F11" s="4"/>
      <c r="G11" s="4"/>
      <c r="H11" s="4" t="s">
        <v>282</v>
      </c>
      <c r="I11" s="4"/>
      <c r="J11" s="4"/>
      <c r="K11" s="4"/>
      <c r="L11" s="4" t="s">
        <v>283</v>
      </c>
      <c r="M11" s="4"/>
      <c r="N11" s="4"/>
      <c r="O11" s="4"/>
      <c r="P11" s="4" t="s">
        <v>284</v>
      </c>
    </row>
    <row r="12" s="1" customFormat="1" ht="36" customHeight="1" spans="1:16">
      <c r="A12" s="4"/>
      <c r="B12" s="18">
        <v>44</v>
      </c>
      <c r="C12" s="18"/>
      <c r="D12" s="11">
        <v>29</v>
      </c>
      <c r="E12" s="11"/>
      <c r="F12" s="11"/>
      <c r="G12" s="11"/>
      <c r="H12" s="11">
        <v>15</v>
      </c>
      <c r="I12" s="11"/>
      <c r="J12" s="11"/>
      <c r="K12" s="11"/>
      <c r="L12" s="11">
        <v>14</v>
      </c>
      <c r="M12" s="11"/>
      <c r="N12" s="11"/>
      <c r="O12" s="11"/>
      <c r="P12" s="11">
        <v>0</v>
      </c>
    </row>
    <row r="13" s="1" customFormat="1" ht="36" customHeight="1" spans="1:16">
      <c r="A13" s="4" t="s">
        <v>285</v>
      </c>
      <c r="B13" s="12" t="s">
        <v>286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="1" customFormat="1" ht="36" customHeight="1" spans="1:16">
      <c r="A14" s="4" t="s">
        <v>287</v>
      </c>
      <c r="B14" s="4" t="s">
        <v>288</v>
      </c>
      <c r="C14" s="4" t="s">
        <v>289</v>
      </c>
      <c r="D14" s="4"/>
      <c r="E14" s="4"/>
      <c r="F14" s="4"/>
      <c r="G14" s="4" t="s">
        <v>290</v>
      </c>
      <c r="H14" s="4"/>
      <c r="I14" s="4"/>
      <c r="J14" s="4"/>
      <c r="K14" s="4" t="s">
        <v>291</v>
      </c>
      <c r="L14" s="4"/>
      <c r="M14" s="4"/>
      <c r="N14" s="4"/>
      <c r="O14" s="4" t="s">
        <v>292</v>
      </c>
      <c r="P14" s="4"/>
    </row>
    <row r="15" s="1" customFormat="1" ht="36" customHeight="1" spans="1:16">
      <c r="A15" s="4"/>
      <c r="B15" s="6">
        <v>321.48</v>
      </c>
      <c r="C15" s="6">
        <f>G15-B15</f>
        <v>138.02</v>
      </c>
      <c r="D15" s="6"/>
      <c r="E15" s="6"/>
      <c r="F15" s="6"/>
      <c r="G15" s="6">
        <v>459.5</v>
      </c>
      <c r="H15" s="6"/>
      <c r="I15" s="6"/>
      <c r="J15" s="6"/>
      <c r="K15" s="19">
        <v>1</v>
      </c>
      <c r="L15" s="6"/>
      <c r="M15" s="6"/>
      <c r="N15" s="6"/>
      <c r="O15" s="6">
        <v>0</v>
      </c>
      <c r="P15" s="6"/>
    </row>
    <row r="16" s="1" customFormat="1" ht="36" customHeight="1" spans="1:16">
      <c r="A16" s="4" t="s">
        <v>293</v>
      </c>
      <c r="B16" s="4" t="s">
        <v>294</v>
      </c>
      <c r="C16" s="4"/>
      <c r="D16" s="4"/>
      <c r="E16" s="4"/>
      <c r="F16" s="4"/>
      <c r="G16" s="4"/>
      <c r="H16" s="4"/>
      <c r="I16" s="4" t="s">
        <v>295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296</v>
      </c>
      <c r="C17" s="4"/>
      <c r="D17" s="4"/>
      <c r="E17" s="6">
        <v>0</v>
      </c>
      <c r="F17" s="6"/>
      <c r="G17" s="6"/>
      <c r="H17" s="6"/>
      <c r="I17" s="4" t="s">
        <v>179</v>
      </c>
      <c r="J17" s="4"/>
      <c r="K17" s="4"/>
      <c r="L17" s="4"/>
      <c r="M17" s="4"/>
      <c r="N17" s="6">
        <v>330.03</v>
      </c>
      <c r="O17" s="6"/>
      <c r="P17" s="6"/>
    </row>
    <row r="18" s="1" customFormat="1" ht="36" customHeight="1" spans="1:16">
      <c r="A18" s="4"/>
      <c r="B18" s="4" t="s">
        <v>297</v>
      </c>
      <c r="C18" s="4"/>
      <c r="D18" s="4"/>
      <c r="E18" s="6">
        <f>N20</f>
        <v>489.47</v>
      </c>
      <c r="F18" s="6"/>
      <c r="G18" s="6"/>
      <c r="H18" s="6"/>
      <c r="I18" s="4" t="s">
        <v>180</v>
      </c>
      <c r="J18" s="4"/>
      <c r="K18" s="4"/>
      <c r="L18" s="4"/>
      <c r="M18" s="4"/>
      <c r="N18" s="6">
        <v>110.54</v>
      </c>
      <c r="O18" s="6"/>
      <c r="P18" s="6"/>
    </row>
    <row r="19" s="1" customFormat="1" ht="36" customHeight="1" spans="1:16">
      <c r="A19" s="4"/>
      <c r="B19" s="4" t="s">
        <v>298</v>
      </c>
      <c r="C19" s="4"/>
      <c r="D19" s="4"/>
      <c r="E19" s="6">
        <v>0</v>
      </c>
      <c r="F19" s="6"/>
      <c r="G19" s="6"/>
      <c r="H19" s="6"/>
      <c r="I19" s="4" t="s">
        <v>299</v>
      </c>
      <c r="J19" s="4"/>
      <c r="K19" s="4"/>
      <c r="L19" s="4"/>
      <c r="M19" s="4"/>
      <c r="N19" s="6">
        <v>48.9</v>
      </c>
      <c r="O19" s="6"/>
      <c r="P19" s="6"/>
    </row>
    <row r="20" s="1" customFormat="1" ht="36" customHeight="1" spans="1:16">
      <c r="A20" s="4"/>
      <c r="B20" s="4" t="s">
        <v>300</v>
      </c>
      <c r="C20" s="4"/>
      <c r="D20" s="4"/>
      <c r="E20" s="6">
        <f>E18</f>
        <v>489.47</v>
      </c>
      <c r="F20" s="6"/>
      <c r="G20" s="6"/>
      <c r="H20" s="6"/>
      <c r="I20" s="4" t="s">
        <v>301</v>
      </c>
      <c r="J20" s="4"/>
      <c r="K20" s="4"/>
      <c r="L20" s="4"/>
      <c r="M20" s="4"/>
      <c r="N20" s="6">
        <f>N17+N18+N19</f>
        <v>489.47</v>
      </c>
      <c r="O20" s="6"/>
      <c r="P20" s="6"/>
    </row>
    <row r="21" s="1" customFormat="1" ht="36" customHeight="1" spans="1:16">
      <c r="A21" s="4" t="s">
        <v>302</v>
      </c>
      <c r="B21" s="12" t="s">
        <v>275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="1" customFormat="1" ht="36" customHeight="1" spans="1:16">
      <c r="A22" s="4" t="s">
        <v>303</v>
      </c>
      <c r="B22" s="4" t="s">
        <v>304</v>
      </c>
      <c r="C22" s="4"/>
      <c r="D22" s="4" t="s">
        <v>305</v>
      </c>
      <c r="E22" s="4"/>
      <c r="F22" s="4"/>
      <c r="G22" s="4"/>
      <c r="H22" s="4"/>
      <c r="I22" s="4"/>
      <c r="J22" s="4"/>
      <c r="K22" s="4"/>
      <c r="L22" s="4"/>
      <c r="M22" s="4" t="s">
        <v>306</v>
      </c>
      <c r="N22" s="4"/>
      <c r="O22" s="4"/>
      <c r="P22" s="4"/>
    </row>
    <row r="23" s="1" customFormat="1" ht="25" customHeight="1" spans="1:16">
      <c r="A23" s="10" t="s">
        <v>307</v>
      </c>
      <c r="B23" s="10" t="s">
        <v>308</v>
      </c>
      <c r="C23" s="11"/>
      <c r="D23" s="12" t="s">
        <v>309</v>
      </c>
      <c r="E23" s="13"/>
      <c r="F23" s="13"/>
      <c r="G23" s="13"/>
      <c r="H23" s="13"/>
      <c r="I23" s="13"/>
      <c r="J23" s="13"/>
      <c r="K23" s="13"/>
      <c r="L23" s="13"/>
      <c r="M23" s="11">
        <v>50</v>
      </c>
      <c r="N23" s="11"/>
      <c r="O23" s="11"/>
      <c r="P23" s="11"/>
    </row>
    <row r="24" s="1" customFormat="1" ht="25" customHeight="1" spans="1:16">
      <c r="A24" s="10" t="s">
        <v>310</v>
      </c>
      <c r="B24" s="10" t="s">
        <v>311</v>
      </c>
      <c r="C24" s="11"/>
      <c r="D24" s="12" t="s">
        <v>312</v>
      </c>
      <c r="E24" s="13"/>
      <c r="F24" s="13"/>
      <c r="G24" s="13"/>
      <c r="H24" s="13"/>
      <c r="I24" s="13"/>
      <c r="J24" s="13"/>
      <c r="K24" s="13"/>
      <c r="L24" s="13"/>
      <c r="M24" s="6">
        <v>30</v>
      </c>
      <c r="N24" s="6"/>
      <c r="O24" s="6"/>
      <c r="P24" s="6"/>
    </row>
    <row r="25" s="1" customFormat="1" ht="25" customHeight="1" spans="1:16">
      <c r="A25" s="10" t="s">
        <v>313</v>
      </c>
      <c r="B25" s="10" t="s">
        <v>314</v>
      </c>
      <c r="C25" s="11"/>
      <c r="D25" s="12" t="s">
        <v>315</v>
      </c>
      <c r="E25" s="13"/>
      <c r="F25" s="13"/>
      <c r="G25" s="13"/>
      <c r="H25" s="13"/>
      <c r="I25" s="13"/>
      <c r="J25" s="13"/>
      <c r="K25" s="13"/>
      <c r="L25" s="13"/>
      <c r="M25" s="6">
        <v>20</v>
      </c>
      <c r="N25" s="6"/>
      <c r="O25" s="6"/>
      <c r="P25" s="6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O10" sqref="O10"/>
    </sheetView>
  </sheetViews>
  <sheetFormatPr defaultColWidth="9" defaultRowHeight="13.5"/>
  <sheetData>
    <row r="1" s="1" customFormat="1" ht="38" customHeight="1" spans="1:11">
      <c r="A1" s="2" t="s">
        <v>316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8" customHeight="1" spans="1:1">
      <c r="A2" s="3" t="s">
        <v>262</v>
      </c>
    </row>
    <row r="3" s="1" customFormat="1" ht="38" customHeight="1" spans="1:11">
      <c r="A3" s="4" t="s">
        <v>317</v>
      </c>
      <c r="B3" s="5" t="s">
        <v>2</v>
      </c>
      <c r="C3" s="6"/>
      <c r="D3" s="6"/>
      <c r="E3" s="6"/>
      <c r="F3" s="4" t="s">
        <v>318</v>
      </c>
      <c r="G3" s="4"/>
      <c r="H3" s="5" t="s">
        <v>319</v>
      </c>
      <c r="I3" s="6"/>
      <c r="J3" s="6"/>
      <c r="K3" s="6"/>
    </row>
    <row r="4" s="1" customFormat="1" ht="38" customHeight="1" spans="1:11">
      <c r="A4" s="4" t="s">
        <v>320</v>
      </c>
      <c r="B4" s="5" t="s">
        <v>319</v>
      </c>
      <c r="C4" s="6"/>
      <c r="D4" s="6"/>
      <c r="E4" s="6"/>
      <c r="F4" s="4" t="s">
        <v>321</v>
      </c>
      <c r="G4" s="4"/>
      <c r="H4" s="6"/>
      <c r="I4" s="6"/>
      <c r="J4" s="6"/>
      <c r="K4" s="6"/>
    </row>
    <row r="5" s="1" customFormat="1" ht="38" customHeight="1" spans="1:11">
      <c r="A5" s="4" t="s">
        <v>322</v>
      </c>
      <c r="B5" s="5" t="s">
        <v>323</v>
      </c>
      <c r="C5" s="6"/>
      <c r="D5" s="6"/>
      <c r="E5" s="6"/>
      <c r="F5" s="4" t="s">
        <v>324</v>
      </c>
      <c r="G5" s="4"/>
      <c r="H5" s="5" t="s">
        <v>325</v>
      </c>
      <c r="I5" s="6"/>
      <c r="J5" s="6"/>
      <c r="K5" s="6"/>
    </row>
    <row r="6" s="1" customFormat="1" ht="38" customHeight="1" spans="1:11">
      <c r="A6" s="4" t="s">
        <v>326</v>
      </c>
      <c r="B6" s="5" t="s">
        <v>327</v>
      </c>
      <c r="C6" s="6"/>
      <c r="D6" s="6"/>
      <c r="E6" s="6"/>
      <c r="F6" s="4" t="s">
        <v>328</v>
      </c>
      <c r="G6" s="4"/>
      <c r="H6" s="6"/>
      <c r="I6" s="6"/>
      <c r="J6" s="6"/>
      <c r="K6" s="6"/>
    </row>
    <row r="7" s="1" customFormat="1" ht="38" customHeight="1" spans="1:11">
      <c r="A7" s="4" t="s">
        <v>329</v>
      </c>
      <c r="B7" s="7" t="s">
        <v>330</v>
      </c>
      <c r="C7" s="6">
        <v>2</v>
      </c>
      <c r="D7" s="6"/>
      <c r="E7" s="7" t="s">
        <v>331</v>
      </c>
      <c r="F7" s="7"/>
      <c r="G7" s="6"/>
      <c r="H7" s="6"/>
      <c r="I7" s="7" t="s">
        <v>332</v>
      </c>
      <c r="J7" s="7"/>
      <c r="K7" s="6"/>
    </row>
    <row r="8" s="1" customFormat="1" ht="38" customHeight="1" spans="1:11">
      <c r="A8" s="4" t="s">
        <v>333</v>
      </c>
      <c r="B8" s="8" t="s">
        <v>334</v>
      </c>
      <c r="C8" s="9"/>
      <c r="D8" s="9"/>
      <c r="E8" s="9"/>
      <c r="F8" s="9"/>
      <c r="G8" s="9"/>
      <c r="H8" s="9"/>
      <c r="I8" s="9"/>
      <c r="J8" s="9"/>
      <c r="K8" s="9"/>
    </row>
    <row r="9" s="1" customFormat="1" ht="38" customHeight="1" spans="1:11">
      <c r="A9" s="4" t="s">
        <v>303</v>
      </c>
      <c r="B9" s="4" t="s">
        <v>304</v>
      </c>
      <c r="C9" s="4"/>
      <c r="D9" s="4" t="s">
        <v>305</v>
      </c>
      <c r="E9" s="4"/>
      <c r="F9" s="4"/>
      <c r="G9" s="4"/>
      <c r="H9" s="4"/>
      <c r="I9" s="4"/>
      <c r="J9" s="4" t="s">
        <v>335</v>
      </c>
      <c r="K9" s="4"/>
    </row>
    <row r="10" s="1" customFormat="1" ht="38" customHeight="1" spans="1:11">
      <c r="A10" s="10" t="s">
        <v>336</v>
      </c>
      <c r="B10" s="10" t="s">
        <v>308</v>
      </c>
      <c r="C10" s="11"/>
      <c r="D10" s="12" t="s">
        <v>337</v>
      </c>
      <c r="E10" s="13"/>
      <c r="F10" s="13"/>
      <c r="G10" s="13"/>
      <c r="H10" s="13"/>
      <c r="I10" s="13"/>
      <c r="J10" s="6">
        <v>50</v>
      </c>
      <c r="K10" s="6"/>
    </row>
    <row r="11" s="1" customFormat="1" ht="38" customHeight="1" spans="1:11">
      <c r="A11" s="10" t="s">
        <v>310</v>
      </c>
      <c r="B11" s="10" t="s">
        <v>311</v>
      </c>
      <c r="C11" s="11"/>
      <c r="D11" s="12" t="s">
        <v>338</v>
      </c>
      <c r="E11" s="13"/>
      <c r="F11" s="13"/>
      <c r="G11" s="13"/>
      <c r="H11" s="13"/>
      <c r="I11" s="13"/>
      <c r="J11" s="6">
        <v>30</v>
      </c>
      <c r="K11" s="6"/>
    </row>
    <row r="12" s="1" customFormat="1" ht="38" customHeight="1" spans="1:11">
      <c r="A12" s="10" t="s">
        <v>313</v>
      </c>
      <c r="B12" s="10" t="s">
        <v>314</v>
      </c>
      <c r="C12" s="11"/>
      <c r="D12" s="14" t="s">
        <v>339</v>
      </c>
      <c r="E12" s="13"/>
      <c r="F12" s="13"/>
      <c r="G12" s="13"/>
      <c r="H12" s="13"/>
      <c r="I12" s="13"/>
      <c r="J12" s="6">
        <v>20</v>
      </c>
      <c r="K12" s="6"/>
    </row>
  </sheetData>
  <mergeCells count="30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$A1:$XFD12"/>
    </sheetView>
  </sheetViews>
  <sheetFormatPr defaultColWidth="9" defaultRowHeight="13.5"/>
  <sheetData>
    <row r="1" s="1" customFormat="1" ht="38" customHeight="1" spans="1:11">
      <c r="A1" s="2" t="s">
        <v>316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8" customHeight="1" spans="1:1">
      <c r="A2" s="3" t="s">
        <v>262</v>
      </c>
    </row>
    <row r="3" s="1" customFormat="1" ht="38" customHeight="1" spans="1:11">
      <c r="A3" s="4" t="s">
        <v>317</v>
      </c>
      <c r="B3" s="5" t="s">
        <v>2</v>
      </c>
      <c r="C3" s="6"/>
      <c r="D3" s="6"/>
      <c r="E3" s="6"/>
      <c r="F3" s="4" t="s">
        <v>318</v>
      </c>
      <c r="G3" s="4"/>
      <c r="H3" s="5" t="s">
        <v>340</v>
      </c>
      <c r="I3" s="6"/>
      <c r="J3" s="6"/>
      <c r="K3" s="6"/>
    </row>
    <row r="4" s="1" customFormat="1" ht="38" customHeight="1" spans="1:11">
      <c r="A4" s="4" t="s">
        <v>320</v>
      </c>
      <c r="B4" s="5" t="s">
        <v>340</v>
      </c>
      <c r="C4" s="6"/>
      <c r="D4" s="6"/>
      <c r="E4" s="6"/>
      <c r="F4" s="4" t="s">
        <v>321</v>
      </c>
      <c r="G4" s="4"/>
      <c r="H4" s="6"/>
      <c r="I4" s="6"/>
      <c r="J4" s="6"/>
      <c r="K4" s="6"/>
    </row>
    <row r="5" s="1" customFormat="1" ht="38" customHeight="1" spans="1:11">
      <c r="A5" s="4" t="s">
        <v>322</v>
      </c>
      <c r="B5" s="5" t="s">
        <v>323</v>
      </c>
      <c r="C5" s="6"/>
      <c r="D5" s="6"/>
      <c r="E5" s="6"/>
      <c r="F5" s="4" t="s">
        <v>324</v>
      </c>
      <c r="G5" s="4"/>
      <c r="H5" s="5" t="s">
        <v>341</v>
      </c>
      <c r="I5" s="6"/>
      <c r="J5" s="6"/>
      <c r="K5" s="6"/>
    </row>
    <row r="6" s="1" customFormat="1" ht="38" customHeight="1" spans="1:11">
      <c r="A6" s="4" t="s">
        <v>326</v>
      </c>
      <c r="B6" s="5" t="s">
        <v>327</v>
      </c>
      <c r="C6" s="6"/>
      <c r="D6" s="6"/>
      <c r="E6" s="6"/>
      <c r="F6" s="4" t="s">
        <v>328</v>
      </c>
      <c r="G6" s="4"/>
      <c r="H6" s="6"/>
      <c r="I6" s="6"/>
      <c r="J6" s="6"/>
      <c r="K6" s="6"/>
    </row>
    <row r="7" s="1" customFormat="1" ht="38" customHeight="1" spans="1:11">
      <c r="A7" s="4" t="s">
        <v>329</v>
      </c>
      <c r="B7" s="7" t="s">
        <v>330</v>
      </c>
      <c r="C7" s="6">
        <v>5</v>
      </c>
      <c r="D7" s="6"/>
      <c r="E7" s="7" t="s">
        <v>331</v>
      </c>
      <c r="F7" s="7"/>
      <c r="G7" s="6"/>
      <c r="H7" s="6"/>
      <c r="I7" s="7" t="s">
        <v>332</v>
      </c>
      <c r="J7" s="7"/>
      <c r="K7" s="6"/>
    </row>
    <row r="8" s="1" customFormat="1" ht="38" customHeight="1" spans="1:11">
      <c r="A8" s="4" t="s">
        <v>333</v>
      </c>
      <c r="B8" s="8" t="s">
        <v>342</v>
      </c>
      <c r="C8" s="15"/>
      <c r="D8" s="15"/>
      <c r="E8" s="15"/>
      <c r="F8" s="15"/>
      <c r="G8" s="15"/>
      <c r="H8" s="15"/>
      <c r="I8" s="15"/>
      <c r="J8" s="15"/>
      <c r="K8" s="15"/>
    </row>
    <row r="9" s="1" customFormat="1" ht="38" customHeight="1" spans="1:11">
      <c r="A9" s="4" t="s">
        <v>303</v>
      </c>
      <c r="B9" s="4" t="s">
        <v>304</v>
      </c>
      <c r="C9" s="4"/>
      <c r="D9" s="4" t="s">
        <v>305</v>
      </c>
      <c r="E9" s="4"/>
      <c r="F9" s="4"/>
      <c r="G9" s="4"/>
      <c r="H9" s="4"/>
      <c r="I9" s="4"/>
      <c r="J9" s="4" t="s">
        <v>335</v>
      </c>
      <c r="K9" s="4"/>
    </row>
    <row r="10" s="1" customFormat="1" ht="38" customHeight="1" spans="1:11">
      <c r="A10" s="10" t="s">
        <v>336</v>
      </c>
      <c r="B10" s="10" t="s">
        <v>308</v>
      </c>
      <c r="C10" s="11"/>
      <c r="D10" s="12" t="s">
        <v>343</v>
      </c>
      <c r="E10" s="13"/>
      <c r="F10" s="13"/>
      <c r="G10" s="13"/>
      <c r="H10" s="13"/>
      <c r="I10" s="13"/>
      <c r="J10" s="6">
        <v>50</v>
      </c>
      <c r="K10" s="6"/>
    </row>
    <row r="11" s="1" customFormat="1" ht="38" customHeight="1" spans="1:11">
      <c r="A11" s="10" t="s">
        <v>310</v>
      </c>
      <c r="B11" s="10" t="s">
        <v>311</v>
      </c>
      <c r="C11" s="11"/>
      <c r="D11" s="12" t="s">
        <v>344</v>
      </c>
      <c r="E11" s="13"/>
      <c r="F11" s="13"/>
      <c r="G11" s="13"/>
      <c r="H11" s="13"/>
      <c r="I11" s="13"/>
      <c r="J11" s="6">
        <v>30</v>
      </c>
      <c r="K11" s="6"/>
    </row>
    <row r="12" s="1" customFormat="1" ht="38" customHeight="1" spans="1:11">
      <c r="A12" s="10" t="s">
        <v>313</v>
      </c>
      <c r="B12" s="10" t="s">
        <v>314</v>
      </c>
      <c r="C12" s="11"/>
      <c r="D12" s="14" t="s">
        <v>339</v>
      </c>
      <c r="E12" s="13"/>
      <c r="F12" s="13"/>
      <c r="G12" s="13"/>
      <c r="H12" s="13"/>
      <c r="I12" s="13"/>
      <c r="J12" s="6">
        <v>20</v>
      </c>
      <c r="K12" s="6"/>
    </row>
  </sheetData>
  <mergeCells count="30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$A1:$XFD12"/>
    </sheetView>
  </sheetViews>
  <sheetFormatPr defaultColWidth="9" defaultRowHeight="13.5"/>
  <sheetData>
    <row r="1" s="1" customFormat="1" ht="38" customHeight="1" spans="1:11">
      <c r="A1" s="2" t="s">
        <v>316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8" customHeight="1" spans="1:1">
      <c r="A2" s="3" t="s">
        <v>262</v>
      </c>
    </row>
    <row r="3" s="1" customFormat="1" ht="38" customHeight="1" spans="1:11">
      <c r="A3" s="4" t="s">
        <v>317</v>
      </c>
      <c r="B3" s="5" t="s">
        <v>2</v>
      </c>
      <c r="C3" s="6"/>
      <c r="D3" s="6"/>
      <c r="E3" s="6"/>
      <c r="F3" s="4" t="s">
        <v>318</v>
      </c>
      <c r="G3" s="4"/>
      <c r="H3" s="5" t="s">
        <v>345</v>
      </c>
      <c r="I3" s="6"/>
      <c r="J3" s="6"/>
      <c r="K3" s="6"/>
    </row>
    <row r="4" s="1" customFormat="1" ht="38" customHeight="1" spans="1:11">
      <c r="A4" s="4" t="s">
        <v>320</v>
      </c>
      <c r="B4" s="5" t="s">
        <v>345</v>
      </c>
      <c r="C4" s="6"/>
      <c r="D4" s="6"/>
      <c r="E4" s="6"/>
      <c r="F4" s="4" t="s">
        <v>321</v>
      </c>
      <c r="G4" s="4"/>
      <c r="H4" s="6"/>
      <c r="I4" s="6"/>
      <c r="J4" s="6"/>
      <c r="K4" s="6"/>
    </row>
    <row r="5" s="1" customFormat="1" ht="38" customHeight="1" spans="1:11">
      <c r="A5" s="4" t="s">
        <v>322</v>
      </c>
      <c r="B5" s="5" t="s">
        <v>323</v>
      </c>
      <c r="C5" s="6"/>
      <c r="D5" s="6"/>
      <c r="E5" s="6"/>
      <c r="F5" s="4" t="s">
        <v>324</v>
      </c>
      <c r="G5" s="4"/>
      <c r="H5" s="12" t="s">
        <v>346</v>
      </c>
      <c r="I5" s="13"/>
      <c r="J5" s="13"/>
      <c r="K5" s="13"/>
    </row>
    <row r="6" s="1" customFormat="1" ht="38" customHeight="1" spans="1:11">
      <c r="A6" s="4" t="s">
        <v>326</v>
      </c>
      <c r="B6" s="5" t="s">
        <v>327</v>
      </c>
      <c r="C6" s="6"/>
      <c r="D6" s="6"/>
      <c r="E6" s="6"/>
      <c r="F6" s="4" t="s">
        <v>328</v>
      </c>
      <c r="G6" s="4"/>
      <c r="H6" s="6"/>
      <c r="I6" s="6"/>
      <c r="J6" s="6"/>
      <c r="K6" s="6"/>
    </row>
    <row r="7" s="1" customFormat="1" ht="38" customHeight="1" spans="1:11">
      <c r="A7" s="4" t="s">
        <v>329</v>
      </c>
      <c r="B7" s="7" t="s">
        <v>330</v>
      </c>
      <c r="C7" s="6">
        <v>5</v>
      </c>
      <c r="D7" s="6"/>
      <c r="E7" s="7" t="s">
        <v>331</v>
      </c>
      <c r="F7" s="7"/>
      <c r="G7" s="6"/>
      <c r="H7" s="6"/>
      <c r="I7" s="7" t="s">
        <v>332</v>
      </c>
      <c r="J7" s="7"/>
      <c r="K7" s="6"/>
    </row>
    <row r="8" s="1" customFormat="1" ht="38" customHeight="1" spans="1:11">
      <c r="A8" s="4" t="s">
        <v>333</v>
      </c>
      <c r="B8" s="8" t="s">
        <v>347</v>
      </c>
      <c r="C8" s="9"/>
      <c r="D8" s="9"/>
      <c r="E8" s="9"/>
      <c r="F8" s="9"/>
      <c r="G8" s="9"/>
      <c r="H8" s="9"/>
      <c r="I8" s="9"/>
      <c r="J8" s="9"/>
      <c r="K8" s="9"/>
    </row>
    <row r="9" s="1" customFormat="1" ht="38" customHeight="1" spans="1:11">
      <c r="A9" s="4" t="s">
        <v>303</v>
      </c>
      <c r="B9" s="4" t="s">
        <v>304</v>
      </c>
      <c r="C9" s="4"/>
      <c r="D9" s="4" t="s">
        <v>305</v>
      </c>
      <c r="E9" s="4"/>
      <c r="F9" s="4"/>
      <c r="G9" s="4"/>
      <c r="H9" s="4"/>
      <c r="I9" s="4"/>
      <c r="J9" s="4" t="s">
        <v>335</v>
      </c>
      <c r="K9" s="4"/>
    </row>
    <row r="10" s="1" customFormat="1" ht="38" customHeight="1" spans="1:11">
      <c r="A10" s="10" t="s">
        <v>336</v>
      </c>
      <c r="B10" s="10" t="s">
        <v>308</v>
      </c>
      <c r="C10" s="11"/>
      <c r="D10" s="12" t="s">
        <v>348</v>
      </c>
      <c r="E10" s="13"/>
      <c r="F10" s="13"/>
      <c r="G10" s="13"/>
      <c r="H10" s="13"/>
      <c r="I10" s="13"/>
      <c r="J10" s="6">
        <v>50</v>
      </c>
      <c r="K10" s="6"/>
    </row>
    <row r="11" s="1" customFormat="1" ht="38" customHeight="1" spans="1:11">
      <c r="A11" s="10" t="s">
        <v>310</v>
      </c>
      <c r="B11" s="10" t="s">
        <v>311</v>
      </c>
      <c r="C11" s="11"/>
      <c r="D11" s="12" t="s">
        <v>349</v>
      </c>
      <c r="E11" s="13"/>
      <c r="F11" s="13"/>
      <c r="G11" s="13"/>
      <c r="H11" s="13"/>
      <c r="I11" s="13"/>
      <c r="J11" s="6">
        <v>30</v>
      </c>
      <c r="K11" s="6"/>
    </row>
    <row r="12" s="1" customFormat="1" ht="38" customHeight="1" spans="1:11">
      <c r="A12" s="10" t="s">
        <v>313</v>
      </c>
      <c r="B12" s="10" t="s">
        <v>314</v>
      </c>
      <c r="C12" s="11"/>
      <c r="D12" s="14" t="s">
        <v>339</v>
      </c>
      <c r="E12" s="13"/>
      <c r="F12" s="13"/>
      <c r="G12" s="13"/>
      <c r="H12" s="13"/>
      <c r="I12" s="13"/>
      <c r="J12" s="6">
        <v>20</v>
      </c>
      <c r="K12" s="6"/>
    </row>
  </sheetData>
  <mergeCells count="30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Q7" sqref="Q7"/>
    </sheetView>
  </sheetViews>
  <sheetFormatPr defaultColWidth="9" defaultRowHeight="13.5"/>
  <sheetData>
    <row r="1" s="1" customFormat="1" ht="38" customHeight="1" spans="1:11">
      <c r="A1" s="2" t="s">
        <v>316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8" customHeight="1" spans="1:1">
      <c r="A2" s="3" t="s">
        <v>262</v>
      </c>
    </row>
    <row r="3" s="1" customFormat="1" ht="38" customHeight="1" spans="1:11">
      <c r="A3" s="4" t="s">
        <v>317</v>
      </c>
      <c r="B3" s="5" t="s">
        <v>2</v>
      </c>
      <c r="C3" s="6"/>
      <c r="D3" s="6"/>
      <c r="E3" s="6"/>
      <c r="F3" s="4" t="s">
        <v>318</v>
      </c>
      <c r="G3" s="4"/>
      <c r="H3" s="5" t="s">
        <v>350</v>
      </c>
      <c r="I3" s="6"/>
      <c r="J3" s="6"/>
      <c r="K3" s="6"/>
    </row>
    <row r="4" s="1" customFormat="1" ht="38" customHeight="1" spans="1:11">
      <c r="A4" s="4" t="s">
        <v>320</v>
      </c>
      <c r="B4" s="5" t="s">
        <v>350</v>
      </c>
      <c r="C4" s="6"/>
      <c r="D4" s="6"/>
      <c r="E4" s="6"/>
      <c r="F4" s="4" t="s">
        <v>321</v>
      </c>
      <c r="G4" s="4"/>
      <c r="H4" s="6"/>
      <c r="I4" s="6"/>
      <c r="J4" s="6"/>
      <c r="K4" s="6"/>
    </row>
    <row r="5" s="1" customFormat="1" ht="38" customHeight="1" spans="1:11">
      <c r="A5" s="4" t="s">
        <v>322</v>
      </c>
      <c r="B5" s="5" t="s">
        <v>323</v>
      </c>
      <c r="C5" s="6"/>
      <c r="D5" s="6"/>
      <c r="E5" s="6"/>
      <c r="F5" s="4" t="s">
        <v>324</v>
      </c>
      <c r="G5" s="4"/>
      <c r="H5" s="5" t="s">
        <v>351</v>
      </c>
      <c r="I5" s="6"/>
      <c r="J5" s="6"/>
      <c r="K5" s="6"/>
    </row>
    <row r="6" s="1" customFormat="1" ht="38" customHeight="1" spans="1:11">
      <c r="A6" s="4" t="s">
        <v>326</v>
      </c>
      <c r="B6" s="5" t="s">
        <v>327</v>
      </c>
      <c r="C6" s="6"/>
      <c r="D6" s="6"/>
      <c r="E6" s="6"/>
      <c r="F6" s="4" t="s">
        <v>328</v>
      </c>
      <c r="G6" s="4"/>
      <c r="H6" s="6"/>
      <c r="I6" s="6"/>
      <c r="J6" s="6"/>
      <c r="K6" s="6"/>
    </row>
    <row r="7" s="1" customFormat="1" ht="38" customHeight="1" spans="1:11">
      <c r="A7" s="4" t="s">
        <v>329</v>
      </c>
      <c r="B7" s="7" t="s">
        <v>330</v>
      </c>
      <c r="C7" s="6">
        <v>36.9</v>
      </c>
      <c r="D7" s="6"/>
      <c r="E7" s="7" t="s">
        <v>331</v>
      </c>
      <c r="F7" s="7"/>
      <c r="G7" s="6"/>
      <c r="H7" s="6"/>
      <c r="I7" s="7" t="s">
        <v>332</v>
      </c>
      <c r="J7" s="7"/>
      <c r="K7" s="6"/>
    </row>
    <row r="8" s="1" customFormat="1" ht="38" customHeight="1" spans="1:11">
      <c r="A8" s="4" t="s">
        <v>333</v>
      </c>
      <c r="B8" s="8" t="s">
        <v>352</v>
      </c>
      <c r="C8" s="9"/>
      <c r="D8" s="9"/>
      <c r="E8" s="9"/>
      <c r="F8" s="9"/>
      <c r="G8" s="9"/>
      <c r="H8" s="9"/>
      <c r="I8" s="9"/>
      <c r="J8" s="9"/>
      <c r="K8" s="9"/>
    </row>
    <row r="9" s="1" customFormat="1" ht="38" customHeight="1" spans="1:11">
      <c r="A9" s="4" t="s">
        <v>303</v>
      </c>
      <c r="B9" s="4" t="s">
        <v>304</v>
      </c>
      <c r="C9" s="4"/>
      <c r="D9" s="4" t="s">
        <v>305</v>
      </c>
      <c r="E9" s="4"/>
      <c r="F9" s="4"/>
      <c r="G9" s="4"/>
      <c r="H9" s="4"/>
      <c r="I9" s="4"/>
      <c r="J9" s="4" t="s">
        <v>335</v>
      </c>
      <c r="K9" s="4"/>
    </row>
    <row r="10" s="1" customFormat="1" ht="38" customHeight="1" spans="1:11">
      <c r="A10" s="10" t="s">
        <v>336</v>
      </c>
      <c r="B10" s="10" t="s">
        <v>308</v>
      </c>
      <c r="C10" s="11"/>
      <c r="D10" s="12" t="s">
        <v>353</v>
      </c>
      <c r="E10" s="13"/>
      <c r="F10" s="13"/>
      <c r="G10" s="13"/>
      <c r="H10" s="13"/>
      <c r="I10" s="13"/>
      <c r="J10" s="6">
        <v>50</v>
      </c>
      <c r="K10" s="6"/>
    </row>
    <row r="11" s="1" customFormat="1" ht="38" customHeight="1" spans="1:11">
      <c r="A11" s="10" t="s">
        <v>310</v>
      </c>
      <c r="B11" s="10" t="s">
        <v>311</v>
      </c>
      <c r="C11" s="11"/>
      <c r="D11" s="12" t="s">
        <v>354</v>
      </c>
      <c r="E11" s="13"/>
      <c r="F11" s="13"/>
      <c r="G11" s="13"/>
      <c r="H11" s="13"/>
      <c r="I11" s="13"/>
      <c r="J11" s="6">
        <v>30</v>
      </c>
      <c r="K11" s="6"/>
    </row>
    <row r="12" s="1" customFormat="1" ht="38" customHeight="1" spans="1:11">
      <c r="A12" s="10" t="s">
        <v>313</v>
      </c>
      <c r="B12" s="10" t="s">
        <v>314</v>
      </c>
      <c r="C12" s="11"/>
      <c r="D12" s="14" t="s">
        <v>339</v>
      </c>
      <c r="E12" s="13"/>
      <c r="F12" s="13"/>
      <c r="G12" s="13"/>
      <c r="H12" s="13"/>
      <c r="I12" s="13"/>
      <c r="J12" s="6">
        <v>20</v>
      </c>
      <c r="K12" s="6"/>
    </row>
  </sheetData>
  <mergeCells count="30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表15</vt:lpstr>
      <vt:lpstr>表16</vt:lpstr>
      <vt:lpstr> 表17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智慧树</cp:lastModifiedBy>
  <dcterms:created xsi:type="dcterms:W3CDTF">2023-01-31T08:53:00Z</dcterms:created>
  <dcterms:modified xsi:type="dcterms:W3CDTF">2023-03-30T08:36:07Z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