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<sst xmlns="http://schemas.openxmlformats.org/spreadsheetml/2006/main" count="340" uniqueCount="249">
  <si>
    <t>单位代码：</t>
  </si>
  <si>
    <t>单位名称：</t>
  </si>
  <si>
    <t>宁县残疾人联合会</t>
  </si>
  <si>
    <t>部门预算公开表</t>
  </si>
  <si>
    <t xml:space="preserve">     </t>
  </si>
  <si>
    <t>编制日期：</t>
  </si>
  <si>
    <t>部门领导：</t>
  </si>
  <si>
    <t>刘存宁</t>
  </si>
  <si>
    <t>财务负责人：</t>
  </si>
  <si>
    <t>张景锋</t>
  </si>
  <si>
    <t>制表人：</t>
  </si>
  <si>
    <t>葛亚妮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</si>
  <si>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</si>
  <si>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</si>
  <si>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</si>
  <si>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</si>
  <si>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</si>
  <si>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</si>
  <si>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</si>
  <si>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</si>
  <si>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</si>
  <si>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</si>
  <si>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</si>
  <si>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</si>
  <si>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</si>
  <si>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</si>
  <si>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</si>
  <si>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</si>
  <si>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</si>
  <si>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</si>
  <si>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</si>
  <si>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</si>
  <si>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</si>
  <si>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</si>
  <si>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</si>
  <si>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</si>
  <si>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</si>
  <si>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</si>
  <si>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</si>
  <si>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</si>
  <si>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</si>
  <si>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</si>
  <si>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</si>
  <si>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</si>
  <si>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</si>
  <si>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</si>
  <si>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</si>
  <si>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</si>
  <si>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</si>
  <si>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</si>
  <si>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</si>
  <si>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</si>
  <si>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</si>
  <si>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</si>
  <si>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</si>
  <si>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</si>
  <si>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</si>
  <si>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</si>
  <si>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</si>
  <si>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</si>
  <si>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</si>
  <si>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</si>
  <si>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</si>
  <si>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</si>
  <si>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</si>
  <si>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</si>
  <si>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</si>
  <si>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</si>
  <si>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</si>
  <si>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</si>
  <si>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</si>
  <si>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</si>
  <si>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</si>
  <si>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</si>
  <si>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</si>
  <si>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</si>
  <si>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</si>
  <si>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</si>
  <si>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</si>
  <si>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</si>
  <si>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</si>
  <si>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</si>
  <si>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</si>
  <si>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</si>
  <si>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</si>
  <si>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</si>
  <si>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</si>
  <si>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</si>
  <si>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</si>
  <si>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</si>
  <si>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</si>
  <si>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</si>
  <si>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</si>
  <si>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</si>
  <si>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</si>
  <si>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</si>
  <si>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</si>
  <si>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</si>
  <si>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</si>
  <si>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</si>
  <si>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</si>
  <si>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</si>
  <si>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</si>
  <si>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</si>
  <si>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</si>
  <si>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</si>
  <si>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</si>
  <si>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</si>
  <si>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</si>
  <si>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</si>
  <si>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</si>
  <si>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</si>
  <si>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</si>
  <si>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</si>
  <si>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</si>
  <si>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</si>
  <si>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</si>
  <si>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</si>
  <si>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</t>
  </si>
  <si>
    <t>社会保障和就业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</si>
  <si>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</si>
  <si>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</si>
  <si>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</si>
  <si>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</si>
  <si>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</si>
  <si>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</si>
  <si>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20811</t>
  </si>
  <si>
    <t>残疾人事业</t>
  </si>
  <si>
    <t>2081102</t>
  </si>
  <si>
    <t>一般行政管理事务</t>
  </si>
  <si>
    <t>其他社会保障和就业支出</t>
  </si>
  <si>
    <t>卫生健康支出</t>
  </si>
  <si>
    <t>行政事业单位医疗</t>
  </si>
  <si>
    <t>事业单位医疗</t>
  </si>
  <si>
    <t>其他支出</t>
  </si>
  <si>
    <t>彩票公益金安排的支出</t>
  </si>
  <si>
    <t>用于残疾人事业的彩票公益金支出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</si>
  <si>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</si>
  <si>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</si>
  <si>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</si>
  <si>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</si>
  <si>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</si>
  <si>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</si>
  <si>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</si>
  <si>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</si>
  <si>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</si>
  <si>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</si>
  <si>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</si>
  <si>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</si>
  <si>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</si>
  <si>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</si>
  <si>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</si>
  <si>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</si>
  <si>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</si>
  <si>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</si>
  <si>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</si>
  <si>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</si>
  <si>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</si>
  <si>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</si>
  <si>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</si>
  <si>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</si>
  <si>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</si>
  <si>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</si>
  <si>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</si>
  <si>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</si>
  <si>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</si>
  <si>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</si>
  <si>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</si>
  <si>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</si>
  <si>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</si>
  <si>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</si>
  <si>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</si>
  <si>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</si>
  <si>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</si>
  <si>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</si>
  <si>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</si>
  <si>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</si>
  <si>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</si>
  <si>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</si>
  <si>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</si>
  <si>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</si>
  <si>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</si>
  <si>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</si>
  <si>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</si>
  <si>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</si>
  <si>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</si>
  <si>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</si>
  <si>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</si>
  <si>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</si>
  <si>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</si>
  <si>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</si>
  <si>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</si>
  <si>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</si>
  <si>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</si>
  <si>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</si>
  <si>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</si>
  <si>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</si>
  <si>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</si>
  <si>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</si>
  <si>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</si>
  <si>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</si>
  <si>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</si>
  <si>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</si>
  <si>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</si>
  <si>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</si>
  <si>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</si>
  <si>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商品和服务支出</t>
  </si>
  <si>
    <t>办公费</t>
  </si>
  <si>
    <t>印刷费</t>
  </si>
  <si>
    <t>水费</t>
  </si>
  <si>
    <t>邮电费</t>
  </si>
  <si>
    <t>差旅费</t>
  </si>
  <si>
    <t>工会经费</t>
  </si>
  <si>
    <t>福利费</t>
  </si>
  <si>
    <t>其他交通费用</t>
  </si>
  <si>
    <t>对个人和家庭的补助支出</t>
  </si>
  <si>
    <t>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</si>
  <si>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</si>
  <si>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</si>
  <si>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</si>
  <si>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</si>
  <si>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</si>
  <si>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</si>
  <si>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</si>
  <si>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</si>
  <si>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</si>
  <si>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</si>
  <si>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</si>
  <si>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</si>
  <si>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</si>
  <si>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</si>
  <si>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</si>
  <si>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</si>
  <si>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</si>
  <si>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</si>
  <si>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</si>
  <si>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229</t>
  </si>
  <si>
    <t>22960</t>
  </si>
  <si>
    <t>2296006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</si>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</sst>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5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"/>
    </font>
    <font>
      <sz val="10"/>
      <color indexed="8"/>
      <name val="宋体"/>
      <charset val="134"/>
    </font>
    <font>
      <sz val="9"/>
      <color indexed="8"/>
      <name val="宋体"/>
      <charset val="1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"/>
      <scheme val="minor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9"/>
      <name val="宋体"/>
      <charset val="134"/>
    </font>
    <font>
      <b/>
      <sz val="9"/>
      <name val="SimSun"/>
      <charset val="134"/>
    </font>
    <font>
      <sz val="10"/>
      <name val="Hiragino Sans GB"/>
      <charset val="134"/>
    </font>
    <font>
      <b/>
      <sz val="11"/>
      <color indexed="8"/>
      <name val="宋体"/>
      <charset val="1"/>
      <scheme val="minor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4" fillId="6" borderId="8" applyNumberFormat="0" applyAlignment="0" applyProtection="0">
      <alignment vertical="center"/>
    </xf>
    <xf numFmtId="0" fontId="45" fillId="6" borderId="7" applyNumberFormat="0" applyAlignment="0" applyProtection="0">
      <alignment vertical="center"/>
    </xf>
    <xf numFmtId="0" fontId="46" fillId="7" borderId="9" applyNumberFormat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10" fillId="0" borderId="0"/>
  </cellStyleXfs>
  <cellXfs count="11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right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6" fillId="0" borderId="1" xfId="0" applyFont="1" applyBorder="1">
      <alignment vertical="center"/>
    </xf>
    <xf numFmtId="176" fontId="17" fillId="0" borderId="1" xfId="0" applyNumberFormat="1" applyFont="1" applyFill="1" applyBorder="1" applyAlignment="1" applyProtection="1">
      <alignment horizontal="right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Border="1">
      <alignment vertical="center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/>
    </xf>
    <xf numFmtId="0" fontId="21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21" fillId="0" borderId="1" xfId="0" applyFont="1" applyBorder="1" applyAlignment="1">
      <alignment horizontal="left" vertical="center"/>
    </xf>
    <xf numFmtId="49" fontId="22" fillId="0" borderId="1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horizontal="righ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5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vertical="center" wrapText="1"/>
    </xf>
    <xf numFmtId="49" fontId="20" fillId="0" borderId="1" xfId="0" applyNumberFormat="1" applyFont="1" applyFill="1" applyBorder="1" applyAlignment="1" applyProtection="1">
      <alignment vertical="center"/>
    </xf>
    <xf numFmtId="4" fontId="25" fillId="3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right" vertical="center" wrapText="1"/>
    </xf>
    <xf numFmtId="0" fontId="25" fillId="0" borderId="2" xfId="0" applyFont="1" applyBorder="1" applyAlignment="1">
      <alignment horizontal="left" vertical="center" wrapText="1"/>
    </xf>
    <xf numFmtId="4" fontId="25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8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5" fillId="0" borderId="2" xfId="0" applyNumberFormat="1" applyFont="1" applyBorder="1" applyAlignment="1">
      <alignment vertical="center" wrapText="1"/>
    </xf>
    <xf numFmtId="177" fontId="25" fillId="0" borderId="2" xfId="0" applyNumberFormat="1" applyFont="1" applyBorder="1" applyAlignment="1">
      <alignment horizontal="right" vertical="center" wrapText="1"/>
    </xf>
    <xf numFmtId="0" fontId="29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3" fillId="0" borderId="1" xfId="0" applyNumberFormat="1" applyFont="1" applyFill="1" applyBorder="1" applyAlignment="1">
      <alignment horizontal="right" vertical="center"/>
    </xf>
    <xf numFmtId="0" fontId="20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20" fillId="0" borderId="1" xfId="49" applyFont="1" applyFill="1" applyBorder="1" applyAlignment="1" applyProtection="1">
      <alignment horizontal="center" vertical="center"/>
    </xf>
    <xf numFmtId="178" fontId="20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12" sqref="B12"/>
    </sheetView>
  </sheetViews>
  <sheetFormatPr defaultColWidth="10" defaultRowHeight="13.5"/>
  <cols>
    <col min="1" max="1" width="2.54166666666667" customWidth="1"/>
    <col min="2" max="2" width="12.875" customWidth="1"/>
    <col min="3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3">
        <v>603001</v>
      </c>
      <c r="D3" s="113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4" t="s">
        <v>3</v>
      </c>
      <c r="C6" s="114"/>
      <c r="D6" s="114"/>
      <c r="E6" s="114"/>
      <c r="F6" s="114"/>
      <c r="G6" s="114"/>
      <c r="H6" s="114"/>
      <c r="I6" s="114"/>
      <c r="J6" s="114"/>
      <c r="K6" s="114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5" t="s">
        <v>5</v>
      </c>
      <c r="G10" s="116">
        <v>45261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7" t="s">
        <v>6</v>
      </c>
      <c r="C12" s="118" t="s">
        <v>7</v>
      </c>
      <c r="D12" s="12"/>
      <c r="E12" s="115" t="s">
        <v>8</v>
      </c>
      <c r="F12" s="10" t="s">
        <v>9</v>
      </c>
      <c r="G12" s="12"/>
      <c r="H12" s="115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J13" sqref="J13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9" t="s">
        <v>217</v>
      </c>
      <c r="B2" s="49"/>
      <c r="C2" s="49"/>
      <c r="D2" s="49"/>
      <c r="E2" s="49"/>
      <c r="F2" s="49"/>
      <c r="G2" s="49"/>
      <c r="H2" s="49"/>
    </row>
    <row r="3" ht="22.75" customHeight="1" spans="1:8">
      <c r="A3" s="10"/>
      <c r="B3" s="10"/>
      <c r="C3" s="10"/>
      <c r="D3" s="10"/>
      <c r="E3" s="10"/>
      <c r="F3" s="10"/>
      <c r="G3" s="10"/>
      <c r="H3" s="50" t="s">
        <v>36</v>
      </c>
    </row>
    <row r="4" ht="22.75" customHeight="1" spans="1:8">
      <c r="A4" s="14" t="s">
        <v>176</v>
      </c>
      <c r="B4" s="14" t="s">
        <v>218</v>
      </c>
      <c r="C4" s="14"/>
      <c r="D4" s="14"/>
      <c r="E4" s="14"/>
      <c r="F4" s="14"/>
      <c r="G4" s="14" t="s">
        <v>219</v>
      </c>
      <c r="H4" s="14" t="s">
        <v>220</v>
      </c>
    </row>
    <row r="5" ht="22.75" customHeight="1" spans="1:8">
      <c r="A5" s="14"/>
      <c r="B5" s="14" t="s">
        <v>117</v>
      </c>
      <c r="C5" s="14" t="s">
        <v>221</v>
      </c>
      <c r="D5" s="14" t="s">
        <v>222</v>
      </c>
      <c r="E5" s="14" t="s">
        <v>223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224</v>
      </c>
      <c r="F6" s="14" t="s">
        <v>225</v>
      </c>
      <c r="G6" s="14"/>
      <c r="H6" s="14"/>
    </row>
    <row r="7" ht="22.75" customHeight="1" spans="1:8">
      <c r="A7" s="51" t="s">
        <v>117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</row>
    <row r="8" ht="22.75" customHeight="1" spans="1:8">
      <c r="A8" s="51" t="s">
        <v>2</v>
      </c>
      <c r="B8" s="52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I6" sqref="I6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30"/>
      <c r="C1" s="31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226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32" t="s">
        <v>227</v>
      </c>
      <c r="B4" s="33" t="s">
        <v>228</v>
      </c>
      <c r="C4" s="34" t="s">
        <v>229</v>
      </c>
      <c r="D4" s="32" t="s">
        <v>117</v>
      </c>
      <c r="E4" s="32" t="s">
        <v>114</v>
      </c>
      <c r="F4" s="32" t="s">
        <v>115</v>
      </c>
      <c r="G4" s="10"/>
      <c r="H4" s="10"/>
      <c r="I4" s="10"/>
      <c r="J4" s="10"/>
    </row>
    <row r="5" ht="28" customHeight="1" spans="1:10">
      <c r="A5" s="32"/>
      <c r="B5" s="35"/>
      <c r="C5" s="36" t="s">
        <v>117</v>
      </c>
      <c r="D5" s="37">
        <v>116227.14</v>
      </c>
      <c r="E5" s="37">
        <v>116227.14</v>
      </c>
      <c r="F5" s="37"/>
      <c r="G5" s="12"/>
      <c r="H5" s="12"/>
      <c r="I5" s="12"/>
      <c r="J5" s="12"/>
    </row>
    <row r="6" ht="28" customHeight="1" spans="1:6">
      <c r="A6" s="38">
        <v>1</v>
      </c>
      <c r="B6" s="35" t="s">
        <v>230</v>
      </c>
      <c r="C6" s="39" t="s">
        <v>231</v>
      </c>
      <c r="D6" s="40">
        <v>116227.14</v>
      </c>
      <c r="E6" s="40">
        <v>116227.14</v>
      </c>
      <c r="F6" s="41"/>
    </row>
    <row r="7" ht="28" customHeight="1" spans="1:6">
      <c r="A7" s="38">
        <v>2</v>
      </c>
      <c r="B7" s="42">
        <v>30201</v>
      </c>
      <c r="C7" s="43" t="s">
        <v>207</v>
      </c>
      <c r="D7" s="40">
        <f>E7+F7</f>
        <v>15900</v>
      </c>
      <c r="E7" s="44">
        <v>15900</v>
      </c>
      <c r="F7" s="41"/>
    </row>
    <row r="8" ht="28" customHeight="1" spans="1:6">
      <c r="A8" s="38">
        <v>3</v>
      </c>
      <c r="B8" s="42">
        <v>30202</v>
      </c>
      <c r="C8" s="45" t="s">
        <v>208</v>
      </c>
      <c r="D8" s="40">
        <f t="shared" ref="D8:D14" si="0">E8+F8</f>
        <v>15000</v>
      </c>
      <c r="E8" s="44">
        <v>15000</v>
      </c>
      <c r="F8" s="41"/>
    </row>
    <row r="9" ht="28" customHeight="1" spans="1:6">
      <c r="A9" s="38">
        <v>4</v>
      </c>
      <c r="B9" s="42">
        <v>30205</v>
      </c>
      <c r="C9" s="46" t="s">
        <v>209</v>
      </c>
      <c r="D9" s="40">
        <f t="shared" si="0"/>
        <v>1100</v>
      </c>
      <c r="E9" s="29">
        <v>1100</v>
      </c>
      <c r="F9" s="41"/>
    </row>
    <row r="10" ht="28" customHeight="1" spans="1:6">
      <c r="A10" s="38">
        <v>5</v>
      </c>
      <c r="B10" s="42">
        <v>30207</v>
      </c>
      <c r="C10" s="43" t="s">
        <v>210</v>
      </c>
      <c r="D10" s="40">
        <f t="shared" si="0"/>
        <v>5000</v>
      </c>
      <c r="E10" s="29">
        <v>5000</v>
      </c>
      <c r="F10" s="41"/>
    </row>
    <row r="11" ht="28" customHeight="1" spans="1:6">
      <c r="A11" s="38">
        <v>6</v>
      </c>
      <c r="B11" s="42">
        <v>30211</v>
      </c>
      <c r="C11" s="46" t="s">
        <v>211</v>
      </c>
      <c r="D11" s="40">
        <f t="shared" si="0"/>
        <v>13000</v>
      </c>
      <c r="E11" s="29">
        <v>13000</v>
      </c>
      <c r="F11" s="41"/>
    </row>
    <row r="12" ht="28" customHeight="1" spans="1:6">
      <c r="A12" s="38">
        <v>7</v>
      </c>
      <c r="B12" s="42">
        <v>30228</v>
      </c>
      <c r="C12" s="46" t="s">
        <v>212</v>
      </c>
      <c r="D12" s="40">
        <f t="shared" si="0"/>
        <v>15140.03</v>
      </c>
      <c r="E12" s="29">
        <v>15140.03</v>
      </c>
      <c r="F12" s="41"/>
    </row>
    <row r="13" ht="28" customHeight="1" spans="1:6">
      <c r="A13" s="38">
        <v>8</v>
      </c>
      <c r="B13" s="42">
        <v>30229</v>
      </c>
      <c r="C13" s="46" t="s">
        <v>213</v>
      </c>
      <c r="D13" s="40">
        <f t="shared" si="0"/>
        <v>13287.11</v>
      </c>
      <c r="E13" s="29">
        <v>13287.11</v>
      </c>
      <c r="F13" s="41"/>
    </row>
    <row r="14" ht="28" customHeight="1" spans="1:6">
      <c r="A14" s="38">
        <v>9</v>
      </c>
      <c r="B14" s="42">
        <v>30239</v>
      </c>
      <c r="C14" s="46" t="s">
        <v>214</v>
      </c>
      <c r="D14" s="40">
        <f t="shared" si="0"/>
        <v>37800</v>
      </c>
      <c r="E14" s="29">
        <v>37800</v>
      </c>
      <c r="F14" s="41"/>
    </row>
    <row r="15" ht="28" customHeight="1" spans="1:6">
      <c r="A15" s="41"/>
      <c r="B15" s="47"/>
      <c r="C15" s="48"/>
      <c r="D15" s="41"/>
      <c r="E15" s="41"/>
      <c r="F15" s="41"/>
    </row>
    <row r="16" ht="28" customHeight="1" spans="1:6">
      <c r="A16" s="41"/>
      <c r="B16" s="47"/>
      <c r="C16" s="48"/>
      <c r="D16" s="41"/>
      <c r="E16" s="41"/>
      <c r="F16" s="41"/>
    </row>
    <row r="17" ht="28" customHeight="1" spans="1:6">
      <c r="A17" s="41"/>
      <c r="B17" s="47"/>
      <c r="C17" s="48"/>
      <c r="D17" s="41"/>
      <c r="E17" s="41"/>
      <c r="F17" s="41"/>
    </row>
    <row r="18" ht="28" customHeight="1" spans="1:6">
      <c r="A18" s="41"/>
      <c r="B18" s="47"/>
      <c r="C18" s="48"/>
      <c r="D18" s="41"/>
      <c r="E18" s="41"/>
      <c r="F18" s="41"/>
    </row>
    <row r="19" ht="28" customHeight="1" spans="1:6">
      <c r="A19" s="41"/>
      <c r="B19" s="47"/>
      <c r="C19" s="48"/>
      <c r="D19" s="41"/>
      <c r="E19" s="41"/>
      <c r="F19" s="41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F10" sqref="F10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232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233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234</v>
      </c>
      <c r="B5" s="22" t="s">
        <v>235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4">
        <v>805330</v>
      </c>
    </row>
    <row r="7" s="17" customFormat="1" ht="26.25" customHeight="1" spans="1:4">
      <c r="A7" s="25" t="s">
        <v>236</v>
      </c>
      <c r="B7" s="26" t="s">
        <v>134</v>
      </c>
      <c r="C7" s="27">
        <v>805330</v>
      </c>
      <c r="D7" s="18"/>
    </row>
    <row r="8" ht="26.25" customHeight="1" spans="1:16">
      <c r="A8" s="25" t="s">
        <v>237</v>
      </c>
      <c r="B8" s="26" t="s">
        <v>135</v>
      </c>
      <c r="C8" s="27">
        <v>805330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8" t="s">
        <v>238</v>
      </c>
      <c r="B9" s="29" t="s">
        <v>136</v>
      </c>
      <c r="C9" s="27">
        <v>805330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8"/>
      <c r="B10" s="28"/>
      <c r="C10" s="27"/>
    </row>
    <row r="11" ht="26.25" customHeight="1" spans="1:3">
      <c r="A11" s="28"/>
      <c r="B11" s="28"/>
      <c r="C11" s="27"/>
    </row>
    <row r="12" ht="26.25" customHeight="1" spans="1:3">
      <c r="A12" s="28"/>
      <c r="B12" s="28"/>
      <c r="C12" s="2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A1" sqref="A1:E6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239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176</v>
      </c>
      <c r="B4" s="14" t="s">
        <v>117</v>
      </c>
      <c r="C4" s="14" t="s">
        <v>240</v>
      </c>
      <c r="D4" s="14" t="s">
        <v>241</v>
      </c>
      <c r="E4" s="14" t="s">
        <v>242</v>
      </c>
    </row>
    <row r="5" ht="22.75" customHeight="1" spans="1:5">
      <c r="A5" s="15" t="s">
        <v>2</v>
      </c>
      <c r="B5" s="16">
        <v>0</v>
      </c>
      <c r="C5" s="16">
        <v>0</v>
      </c>
      <c r="D5" s="16">
        <v>0</v>
      </c>
      <c r="E5" s="16">
        <v>0</v>
      </c>
    </row>
  </sheetData>
  <mergeCells count="1">
    <mergeCell ref="A2:E2"/>
  </mergeCells>
  <pageMargins left="0.75" right="0.75" top="0.270000010728836" bottom="0.270000010728836" header="0" footer="0"/>
  <pageSetup paperSize="9" scale="78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C5" sqref="C5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243</v>
      </c>
      <c r="B1" s="1"/>
    </row>
    <row r="2" spans="1:2">
      <c r="A2" s="2"/>
      <c r="B2" s="2" t="s">
        <v>244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245</v>
      </c>
      <c r="B5" s="4">
        <v>1</v>
      </c>
    </row>
    <row r="6" spans="1:2">
      <c r="A6" s="6" t="s">
        <v>246</v>
      </c>
      <c r="B6" s="7"/>
    </row>
    <row r="7" spans="1:2">
      <c r="A7" s="8" t="s">
        <v>247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248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" sqref="C1"/>
    </sheetView>
  </sheetViews>
  <sheetFormatPr defaultColWidth="10" defaultRowHeight="13.5" outlineLevelCol="2"/>
  <cols>
    <col min="1" max="1" width="5.01666666666667" customWidth="1"/>
    <col min="2" max="2" width="67.375" customWidth="1"/>
    <col min="3" max="3" width="45.875" customWidth="1"/>
  </cols>
  <sheetData>
    <row r="1" ht="35.4" customHeight="1" spans="1:2">
      <c r="A1" s="10"/>
      <c r="B1" s="10"/>
    </row>
    <row r="2" ht="39.15" customHeight="1" spans="1:3">
      <c r="A2" s="10"/>
      <c r="B2" s="109" t="s">
        <v>13</v>
      </c>
      <c r="C2" s="109"/>
    </row>
    <row r="3" ht="29.35" customHeight="1" spans="1:3">
      <c r="A3" s="110"/>
      <c r="B3" s="111" t="s">
        <v>14</v>
      </c>
      <c r="C3" s="111" t="s">
        <v>15</v>
      </c>
    </row>
    <row r="4" ht="28.45" customHeight="1" spans="1:3">
      <c r="A4" s="102"/>
      <c r="B4" s="112" t="s">
        <v>16</v>
      </c>
      <c r="C4" s="91" t="s">
        <v>17</v>
      </c>
    </row>
    <row r="5" ht="28.45" customHeight="1" spans="1:3">
      <c r="A5" s="102"/>
      <c r="B5" s="112" t="s">
        <v>18</v>
      </c>
      <c r="C5" s="91" t="s">
        <v>19</v>
      </c>
    </row>
    <row r="6" ht="28.45" customHeight="1" spans="1:3">
      <c r="A6" s="102"/>
      <c r="B6" s="112" t="s">
        <v>20</v>
      </c>
      <c r="C6" s="91" t="s">
        <v>21</v>
      </c>
    </row>
    <row r="7" ht="28.45" customHeight="1" spans="1:3">
      <c r="A7" s="102"/>
      <c r="B7" s="112" t="s">
        <v>22</v>
      </c>
      <c r="C7" s="91"/>
    </row>
    <row r="8" ht="28.45" customHeight="1" spans="1:3">
      <c r="A8" s="102"/>
      <c r="B8" s="112" t="s">
        <v>23</v>
      </c>
      <c r="C8" s="91" t="s">
        <v>24</v>
      </c>
    </row>
    <row r="9" ht="28.45" customHeight="1" spans="1:3">
      <c r="A9" s="102"/>
      <c r="B9" s="112" t="s">
        <v>25</v>
      </c>
      <c r="C9" s="91" t="s">
        <v>26</v>
      </c>
    </row>
    <row r="10" ht="28.45" customHeight="1" spans="1:3">
      <c r="A10" s="102"/>
      <c r="B10" s="112" t="s">
        <v>27</v>
      </c>
      <c r="C10" s="91" t="s">
        <v>28</v>
      </c>
    </row>
    <row r="11" ht="28.45" customHeight="1" spans="1:3">
      <c r="A11" s="102"/>
      <c r="B11" s="112" t="s">
        <v>29</v>
      </c>
      <c r="C11" s="91" t="s">
        <v>30</v>
      </c>
    </row>
    <row r="12" ht="28.45" customHeight="1" spans="1:3">
      <c r="A12" s="102"/>
      <c r="B12" s="112" t="s">
        <v>31</v>
      </c>
      <c r="C12" s="91"/>
    </row>
    <row r="13" ht="28.45" customHeight="1" spans="1:3">
      <c r="A13" s="10"/>
      <c r="B13" s="112" t="s">
        <v>32</v>
      </c>
      <c r="C13" s="91"/>
    </row>
    <row r="14" ht="28.45" customHeight="1" spans="1:3">
      <c r="A14" s="10"/>
      <c r="B14" s="112" t="s">
        <v>33</v>
      </c>
      <c r="C14" s="91" t="s">
        <v>17</v>
      </c>
    </row>
    <row r="15" ht="36" customHeight="1" spans="2:3">
      <c r="B15" s="112" t="s">
        <v>34</v>
      </c>
      <c r="C15" s="41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30" workbookViewId="0">
      <selection activeCell="A1" sqref="A1:D42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102"/>
      <c r="B3" s="102"/>
      <c r="C3" s="102"/>
      <c r="D3" s="103" t="s">
        <v>36</v>
      </c>
    </row>
    <row r="4" ht="22.75" customHeight="1" spans="1:4">
      <c r="A4" s="78" t="s">
        <v>37</v>
      </c>
      <c r="B4" s="78"/>
      <c r="C4" s="78" t="s">
        <v>38</v>
      </c>
      <c r="D4" s="78"/>
    </row>
    <row r="5" ht="22.75" customHeight="1" spans="1:4">
      <c r="A5" s="78" t="s">
        <v>39</v>
      </c>
      <c r="B5" s="78" t="s">
        <v>40</v>
      </c>
      <c r="C5" s="78" t="s">
        <v>39</v>
      </c>
      <c r="D5" s="78" t="s">
        <v>40</v>
      </c>
    </row>
    <row r="6" ht="22.75" customHeight="1" spans="1:4">
      <c r="A6" s="104" t="s">
        <v>41</v>
      </c>
      <c r="B6" s="85">
        <v>1807819.57</v>
      </c>
      <c r="C6" s="104" t="s">
        <v>42</v>
      </c>
      <c r="D6" s="85"/>
    </row>
    <row r="7" ht="22.75" customHeight="1" spans="1:4">
      <c r="A7" s="104" t="s">
        <v>43</v>
      </c>
      <c r="B7" s="85">
        <v>144300</v>
      </c>
      <c r="C7" s="104" t="s">
        <v>44</v>
      </c>
      <c r="D7" s="105"/>
    </row>
    <row r="8" ht="22.75" customHeight="1" spans="1:4">
      <c r="A8" s="104" t="s">
        <v>45</v>
      </c>
      <c r="B8" s="85"/>
      <c r="C8" s="104" t="s">
        <v>46</v>
      </c>
      <c r="D8" s="105"/>
    </row>
    <row r="9" ht="22.75" customHeight="1" spans="1:4">
      <c r="A9" s="104" t="s">
        <v>47</v>
      </c>
      <c r="B9" s="85"/>
      <c r="C9" s="104" t="s">
        <v>48</v>
      </c>
      <c r="D9" s="105"/>
    </row>
    <row r="10" ht="22.75" customHeight="1" spans="1:4">
      <c r="A10" s="104" t="s">
        <v>49</v>
      </c>
      <c r="B10" s="85"/>
      <c r="C10" s="104" t="s">
        <v>50</v>
      </c>
      <c r="D10" s="105"/>
    </row>
    <row r="11" ht="22.75" customHeight="1" spans="1:4">
      <c r="A11" s="104" t="s">
        <v>51</v>
      </c>
      <c r="B11" s="85"/>
      <c r="C11" s="104" t="s">
        <v>52</v>
      </c>
      <c r="D11" s="105"/>
    </row>
    <row r="12" ht="22.75" customHeight="1" spans="1:4">
      <c r="A12" s="104" t="s">
        <v>53</v>
      </c>
      <c r="B12" s="85"/>
      <c r="C12" s="104" t="s">
        <v>54</v>
      </c>
      <c r="D12" s="105"/>
    </row>
    <row r="13" ht="22.75" customHeight="1" spans="1:4">
      <c r="A13" s="104" t="s">
        <v>55</v>
      </c>
      <c r="B13" s="85"/>
      <c r="C13" s="104" t="s">
        <v>56</v>
      </c>
      <c r="D13" s="105">
        <f>1807819.57-69190.12</f>
        <v>1738629.45</v>
      </c>
    </row>
    <row r="14" ht="22.75" customHeight="1" spans="1:4">
      <c r="A14" s="104" t="s">
        <v>57</v>
      </c>
      <c r="B14" s="85"/>
      <c r="C14" s="104" t="s">
        <v>58</v>
      </c>
      <c r="D14" s="105"/>
    </row>
    <row r="15" ht="22.75" customHeight="1" spans="1:4">
      <c r="A15" s="104"/>
      <c r="B15" s="106"/>
      <c r="C15" s="104" t="s">
        <v>59</v>
      </c>
      <c r="D15" s="105">
        <v>69190.12</v>
      </c>
    </row>
    <row r="16" ht="22.75" customHeight="1" spans="1:4">
      <c r="A16" s="104"/>
      <c r="B16" s="106"/>
      <c r="C16" s="104" t="s">
        <v>60</v>
      </c>
      <c r="D16" s="105"/>
    </row>
    <row r="17" ht="22.75" customHeight="1" spans="1:4">
      <c r="A17" s="104"/>
      <c r="B17" s="106"/>
      <c r="C17" s="104" t="s">
        <v>61</v>
      </c>
      <c r="D17" s="105"/>
    </row>
    <row r="18" ht="22.75" customHeight="1" spans="1:4">
      <c r="A18" s="104"/>
      <c r="B18" s="106"/>
      <c r="C18" s="104" t="s">
        <v>62</v>
      </c>
      <c r="D18" s="105"/>
    </row>
    <row r="19" ht="22.75" customHeight="1" spans="1:4">
      <c r="A19" s="104"/>
      <c r="B19" s="106"/>
      <c r="C19" s="104" t="s">
        <v>63</v>
      </c>
      <c r="D19" s="105"/>
    </row>
    <row r="20" ht="22.75" customHeight="1" spans="1:4">
      <c r="A20" s="107"/>
      <c r="B20" s="108"/>
      <c r="C20" s="104" t="s">
        <v>64</v>
      </c>
      <c r="D20" s="105"/>
    </row>
    <row r="21" ht="22.75" customHeight="1" spans="1:4">
      <c r="A21" s="107"/>
      <c r="B21" s="108"/>
      <c r="C21" s="104" t="s">
        <v>65</v>
      </c>
      <c r="D21" s="105"/>
    </row>
    <row r="22" ht="22.75" customHeight="1" spans="1:4">
      <c r="A22" s="107"/>
      <c r="B22" s="108"/>
      <c r="C22" s="104" t="s">
        <v>66</v>
      </c>
      <c r="D22" s="105"/>
    </row>
    <row r="23" ht="22.75" customHeight="1" spans="1:4">
      <c r="A23" s="107"/>
      <c r="B23" s="108"/>
      <c r="C23" s="104" t="s">
        <v>67</v>
      </c>
      <c r="D23" s="105"/>
    </row>
    <row r="24" ht="22.75" customHeight="1" spans="1:4">
      <c r="A24" s="107"/>
      <c r="B24" s="108"/>
      <c r="C24" s="104" t="s">
        <v>68</v>
      </c>
      <c r="D24" s="105"/>
    </row>
    <row r="25" ht="22.75" customHeight="1" spans="1:4">
      <c r="A25" s="104"/>
      <c r="B25" s="106"/>
      <c r="C25" s="104" t="s">
        <v>69</v>
      </c>
      <c r="D25" s="105"/>
    </row>
    <row r="26" ht="22.75" customHeight="1" spans="1:4">
      <c r="A26" s="104"/>
      <c r="B26" s="106"/>
      <c r="C26" s="104" t="s">
        <v>70</v>
      </c>
      <c r="D26" s="105"/>
    </row>
    <row r="27" ht="22.75" customHeight="1" spans="1:4">
      <c r="A27" s="104"/>
      <c r="B27" s="106"/>
      <c r="C27" s="104" t="s">
        <v>71</v>
      </c>
      <c r="D27" s="105"/>
    </row>
    <row r="28" ht="22.75" customHeight="1" spans="1:4">
      <c r="A28" s="107"/>
      <c r="B28" s="108"/>
      <c r="C28" s="104" t="s">
        <v>72</v>
      </c>
      <c r="D28" s="105"/>
    </row>
    <row r="29" ht="22.75" customHeight="1" spans="1:4">
      <c r="A29" s="107"/>
      <c r="B29" s="108"/>
      <c r="C29" s="104" t="s">
        <v>73</v>
      </c>
      <c r="D29" s="105"/>
    </row>
    <row r="30" ht="22.75" customHeight="1" spans="1:4">
      <c r="A30" s="107"/>
      <c r="B30" s="108"/>
      <c r="C30" s="104" t="s">
        <v>74</v>
      </c>
      <c r="D30" s="105">
        <v>805330</v>
      </c>
    </row>
    <row r="31" ht="22.75" customHeight="1" spans="1:4">
      <c r="A31" s="107"/>
      <c r="B31" s="108"/>
      <c r="C31" s="104" t="s">
        <v>75</v>
      </c>
      <c r="D31" s="105"/>
    </row>
    <row r="32" ht="22.75" customHeight="1" spans="1:4">
      <c r="A32" s="107"/>
      <c r="B32" s="108"/>
      <c r="C32" s="104" t="s">
        <v>76</v>
      </c>
      <c r="D32" s="105"/>
    </row>
    <row r="33" ht="22.75" customHeight="1" spans="1:4">
      <c r="A33" s="104"/>
      <c r="B33" s="104"/>
      <c r="C33" s="104" t="s">
        <v>77</v>
      </c>
      <c r="D33" s="105"/>
    </row>
    <row r="34" ht="22.75" customHeight="1" spans="1:4">
      <c r="A34" s="104"/>
      <c r="B34" s="104"/>
      <c r="C34" s="104" t="s">
        <v>78</v>
      </c>
      <c r="D34" s="105"/>
    </row>
    <row r="35" ht="22.75" customHeight="1" spans="1:4">
      <c r="A35" s="104"/>
      <c r="B35" s="104"/>
      <c r="C35" s="104" t="s">
        <v>79</v>
      </c>
      <c r="D35" s="105"/>
    </row>
    <row r="36" ht="22.75" customHeight="1" spans="1:4">
      <c r="A36" s="104"/>
      <c r="B36" s="104"/>
      <c r="C36" s="104"/>
      <c r="D36" s="104"/>
    </row>
    <row r="37" ht="22.75" customHeight="1" spans="1:4">
      <c r="A37" s="104"/>
      <c r="B37" s="104"/>
      <c r="C37" s="104"/>
      <c r="D37" s="104"/>
    </row>
    <row r="38" ht="22.75" customHeight="1" spans="1:4">
      <c r="A38" s="104"/>
      <c r="B38" s="104"/>
      <c r="C38" s="104"/>
      <c r="D38" s="104"/>
    </row>
    <row r="39" ht="22.75" customHeight="1" spans="1:4">
      <c r="A39" s="107" t="s">
        <v>80</v>
      </c>
      <c r="B39" s="108">
        <f>SUM(B6:B14)</f>
        <v>1952119.57</v>
      </c>
      <c r="C39" s="107" t="s">
        <v>81</v>
      </c>
      <c r="D39" s="108">
        <f>SUM(D6:D38)</f>
        <v>2613149.57</v>
      </c>
    </row>
    <row r="40" ht="22.75" customHeight="1" spans="1:4">
      <c r="A40" s="107" t="s">
        <v>82</v>
      </c>
      <c r="B40" s="108">
        <v>661030</v>
      </c>
      <c r="C40" s="107" t="s">
        <v>83</v>
      </c>
      <c r="D40" s="108"/>
    </row>
    <row r="41" ht="22.75" customHeight="1" spans="1:4">
      <c r="A41" s="107" t="s">
        <v>84</v>
      </c>
      <c r="B41" s="106"/>
      <c r="C41" s="104"/>
      <c r="D41" s="106"/>
    </row>
    <row r="42" ht="22.75" customHeight="1" spans="1:4">
      <c r="A42" s="107" t="s">
        <v>85</v>
      </c>
      <c r="B42" s="108">
        <f>B39+B40</f>
        <v>2613149.57</v>
      </c>
      <c r="C42" s="107" t="s">
        <v>86</v>
      </c>
      <c r="D42" s="108">
        <f>D39+D40</f>
        <v>2613149.57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A1" sqref="A1:B32"/>
    </sheetView>
  </sheetViews>
  <sheetFormatPr defaultColWidth="7.875" defaultRowHeight="12.75" customHeight="1" outlineLevelCol="2"/>
  <cols>
    <col min="1" max="1" width="41.75" style="18" customWidth="1"/>
    <col min="2" max="2" width="38.75" style="18" customWidth="1"/>
    <col min="3" max="3" width="27.375" style="18" customWidth="1"/>
    <col min="4" max="16384" width="7.875" style="17"/>
  </cols>
  <sheetData>
    <row r="1" ht="24.75" customHeight="1" spans="1:1">
      <c r="A1" s="30"/>
    </row>
    <row r="2" ht="24.75" customHeight="1" spans="1:2">
      <c r="A2" s="20" t="s">
        <v>87</v>
      </c>
      <c r="B2" s="20"/>
    </row>
    <row r="3" ht="24.75" customHeight="1" spans="1:2">
      <c r="A3" s="93"/>
      <c r="B3" s="21" t="s">
        <v>36</v>
      </c>
    </row>
    <row r="4" ht="24" customHeight="1" spans="1:2">
      <c r="A4" s="34" t="s">
        <v>39</v>
      </c>
      <c r="B4" s="34" t="s">
        <v>40</v>
      </c>
    </row>
    <row r="5" s="17" customFormat="1" ht="25" customHeight="1" spans="1:3">
      <c r="A5" s="94" t="s">
        <v>88</v>
      </c>
      <c r="B5" s="95">
        <f>B6+B7</f>
        <v>1807819.57</v>
      </c>
      <c r="C5" s="18"/>
    </row>
    <row r="6" s="17" customFormat="1" ht="25" customHeight="1" spans="1:3">
      <c r="A6" s="96" t="s">
        <v>89</v>
      </c>
      <c r="B6" s="97">
        <v>1807819.57</v>
      </c>
      <c r="C6" s="18"/>
    </row>
    <row r="7" s="17" customFormat="1" ht="25" customHeight="1" spans="1:3">
      <c r="A7" s="96" t="s">
        <v>90</v>
      </c>
      <c r="B7" s="97"/>
      <c r="C7" s="18"/>
    </row>
    <row r="8" s="17" customFormat="1" ht="25" customHeight="1" spans="1:3">
      <c r="A8" s="94" t="s">
        <v>91</v>
      </c>
      <c r="B8" s="97">
        <f>B9+B10</f>
        <v>144300</v>
      </c>
      <c r="C8" s="18"/>
    </row>
    <row r="9" s="17" customFormat="1" ht="25" customHeight="1" spans="1:3">
      <c r="A9" s="96" t="s">
        <v>89</v>
      </c>
      <c r="B9" s="97"/>
      <c r="C9" s="18"/>
    </row>
    <row r="10" s="17" customFormat="1" ht="25" customHeight="1" spans="1:3">
      <c r="A10" s="96" t="s">
        <v>90</v>
      </c>
      <c r="B10" s="97">
        <v>144300</v>
      </c>
      <c r="C10" s="18"/>
    </row>
    <row r="11" s="17" customFormat="1" ht="25" customHeight="1" spans="1:3">
      <c r="A11" s="94" t="s">
        <v>92</v>
      </c>
      <c r="B11" s="97"/>
      <c r="C11" s="18"/>
    </row>
    <row r="12" s="17" customFormat="1" ht="25" customHeight="1" spans="1:3">
      <c r="A12" s="96" t="s">
        <v>89</v>
      </c>
      <c r="B12" s="97"/>
      <c r="C12" s="18"/>
    </row>
    <row r="13" s="17" customFormat="1" ht="25" customHeight="1" spans="1:3">
      <c r="A13" s="96" t="s">
        <v>90</v>
      </c>
      <c r="B13" s="97"/>
      <c r="C13" s="18"/>
    </row>
    <row r="14" s="17" customFormat="1" ht="25" customHeight="1" spans="1:3">
      <c r="A14" s="98" t="s">
        <v>93</v>
      </c>
      <c r="B14" s="97">
        <f>SUM(B15:B17)</f>
        <v>0</v>
      </c>
      <c r="C14" s="18"/>
    </row>
    <row r="15" s="17" customFormat="1" ht="25" customHeight="1" spans="1:3">
      <c r="A15" s="96" t="s">
        <v>94</v>
      </c>
      <c r="B15" s="97"/>
      <c r="C15" s="18"/>
    </row>
    <row r="16" s="17" customFormat="1" ht="25" customHeight="1" spans="1:3">
      <c r="A16" s="96" t="s">
        <v>95</v>
      </c>
      <c r="B16" s="97"/>
      <c r="C16" s="18"/>
    </row>
    <row r="17" s="17" customFormat="1" ht="25" customHeight="1" spans="1:3">
      <c r="A17" s="96" t="s">
        <v>96</v>
      </c>
      <c r="B17" s="97"/>
      <c r="C17" s="18"/>
    </row>
    <row r="18" s="17" customFormat="1" ht="25" customHeight="1" spans="1:3">
      <c r="A18" s="98" t="s">
        <v>97</v>
      </c>
      <c r="B18" s="97"/>
      <c r="C18" s="18"/>
    </row>
    <row r="19" s="17" customFormat="1" ht="25" customHeight="1" spans="1:3">
      <c r="A19" s="98" t="s">
        <v>98</v>
      </c>
      <c r="B19" s="97"/>
      <c r="C19" s="18"/>
    </row>
    <row r="20" s="17" customFormat="1" ht="25" customHeight="1" spans="1:3">
      <c r="A20" s="98" t="s">
        <v>99</v>
      </c>
      <c r="B20" s="97"/>
      <c r="C20" s="18"/>
    </row>
    <row r="21" s="17" customFormat="1" ht="25" customHeight="1" spans="1:3">
      <c r="A21" s="98" t="s">
        <v>100</v>
      </c>
      <c r="B21" s="97"/>
      <c r="C21" s="18"/>
    </row>
    <row r="22" s="17" customFormat="1" ht="25" customHeight="1" spans="1:3">
      <c r="A22" s="98" t="s">
        <v>101</v>
      </c>
      <c r="B22" s="95">
        <f>B23+B26+B29+B30</f>
        <v>661030</v>
      </c>
      <c r="C22" s="18"/>
    </row>
    <row r="23" s="17" customFormat="1" ht="25" customHeight="1" spans="1:3">
      <c r="A23" s="96" t="s">
        <v>102</v>
      </c>
      <c r="B23" s="95">
        <f>B24+B25</f>
        <v>661030</v>
      </c>
      <c r="C23" s="18"/>
    </row>
    <row r="24" s="17" customFormat="1" ht="25" customHeight="1" spans="1:3">
      <c r="A24" s="96" t="s">
        <v>103</v>
      </c>
      <c r="B24" s="95">
        <v>661030</v>
      </c>
      <c r="C24" s="18"/>
    </row>
    <row r="25" s="17" customFormat="1" ht="25" customHeight="1" spans="1:3">
      <c r="A25" s="96" t="s">
        <v>104</v>
      </c>
      <c r="B25" s="95"/>
      <c r="C25" s="18"/>
    </row>
    <row r="26" s="17" customFormat="1" ht="25" customHeight="1" spans="1:3">
      <c r="A26" s="96" t="s">
        <v>105</v>
      </c>
      <c r="B26" s="95">
        <f>B27+B28</f>
        <v>0</v>
      </c>
      <c r="C26" s="18"/>
    </row>
    <row r="27" s="17" customFormat="1" ht="25" customHeight="1" spans="1:3">
      <c r="A27" s="96" t="s">
        <v>106</v>
      </c>
      <c r="B27" s="95"/>
      <c r="C27" s="18"/>
    </row>
    <row r="28" s="17" customFormat="1" ht="25" customHeight="1" spans="1:3">
      <c r="A28" s="96" t="s">
        <v>107</v>
      </c>
      <c r="B28" s="95"/>
      <c r="C28" s="18"/>
    </row>
    <row r="29" s="17" customFormat="1" ht="25" customHeight="1" spans="1:3">
      <c r="A29" s="96" t="s">
        <v>108</v>
      </c>
      <c r="B29" s="95"/>
      <c r="C29" s="18"/>
    </row>
    <row r="30" s="17" customFormat="1" ht="25" customHeight="1" spans="1:3">
      <c r="A30" s="96" t="s">
        <v>109</v>
      </c>
      <c r="B30" s="95"/>
      <c r="C30" s="18"/>
    </row>
    <row r="31" ht="25" customHeight="1" spans="1:2">
      <c r="A31" s="99"/>
      <c r="B31" s="95"/>
    </row>
    <row r="32" s="17" customFormat="1" ht="25" customHeight="1" spans="1:3">
      <c r="A32" s="100" t="s">
        <v>110</v>
      </c>
      <c r="B32" s="101">
        <f>B5+B8+B14+B18+B19+B20+B21+B22</f>
        <v>2613149.57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topLeftCell="A11" workbookViewId="0">
      <selection activeCell="A2" sqref="A2:E19"/>
    </sheetView>
  </sheetViews>
  <sheetFormatPr defaultColWidth="10" defaultRowHeight="13.5" outlineLevelCol="4"/>
  <cols>
    <col min="1" max="1" width="32" customWidth="1"/>
    <col min="2" max="2" width="27.12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90" t="s">
        <v>112</v>
      </c>
      <c r="B4" s="90" t="s">
        <v>113</v>
      </c>
      <c r="C4" s="90" t="s">
        <v>114</v>
      </c>
      <c r="D4" s="90" t="s">
        <v>115</v>
      </c>
      <c r="E4" s="90" t="s">
        <v>116</v>
      </c>
    </row>
    <row r="5" ht="22.75" customHeight="1" spans="1:5">
      <c r="A5" s="91" t="s">
        <v>117</v>
      </c>
      <c r="B5" s="92">
        <f>C5+D5+E5</f>
        <v>2613149.57</v>
      </c>
      <c r="C5" s="92">
        <f>C6+C14</f>
        <v>1345219.57</v>
      </c>
      <c r="D5" s="92">
        <f>D6+D17</f>
        <v>606900</v>
      </c>
      <c r="E5" s="92">
        <f>E17</f>
        <v>661030</v>
      </c>
    </row>
    <row r="6" ht="24" customHeight="1" spans="1:5">
      <c r="A6" s="39" t="s">
        <v>118</v>
      </c>
      <c r="B6" s="39" t="s">
        <v>119</v>
      </c>
      <c r="C6" s="71">
        <f>C7+C10+C12</f>
        <v>1276029.45</v>
      </c>
      <c r="D6" s="71">
        <v>462600</v>
      </c>
      <c r="E6" s="71"/>
    </row>
    <row r="7" ht="24" customHeight="1" spans="1:5">
      <c r="A7" s="39" t="s">
        <v>120</v>
      </c>
      <c r="B7" s="39" t="s">
        <v>121</v>
      </c>
      <c r="C7" s="71">
        <f>C8+C9</f>
        <v>123649.92</v>
      </c>
      <c r="D7" s="71"/>
      <c r="E7" s="71"/>
    </row>
    <row r="8" ht="24" customHeight="1" spans="1:5">
      <c r="A8" s="48" t="s">
        <v>122</v>
      </c>
      <c r="B8" s="48" t="s">
        <v>123</v>
      </c>
      <c r="C8" s="72">
        <v>6000</v>
      </c>
      <c r="D8" s="72"/>
      <c r="E8" s="72"/>
    </row>
    <row r="9" ht="24" customHeight="1" spans="1:5">
      <c r="A9" s="48" t="s">
        <v>124</v>
      </c>
      <c r="B9" s="48" t="s">
        <v>125</v>
      </c>
      <c r="C9" s="29">
        <v>117649.92</v>
      </c>
      <c r="D9" s="29"/>
      <c r="E9" s="29"/>
    </row>
    <row r="10" s="89" customFormat="1" ht="24" customHeight="1" spans="1:5">
      <c r="A10" s="39" t="s">
        <v>126</v>
      </c>
      <c r="B10" s="39" t="s">
        <v>127</v>
      </c>
      <c r="C10" s="26">
        <f>C11</f>
        <v>1146052.93</v>
      </c>
      <c r="D10" s="26"/>
      <c r="E10" s="26"/>
    </row>
    <row r="11" ht="24" customHeight="1" spans="1:5">
      <c r="A11" s="48" t="s">
        <v>128</v>
      </c>
      <c r="B11" s="48" t="s">
        <v>129</v>
      </c>
      <c r="C11" s="29">
        <v>1146052.93</v>
      </c>
      <c r="D11" s="29">
        <v>462600</v>
      </c>
      <c r="E11" s="29"/>
    </row>
    <row r="12" s="89" customFormat="1" ht="24" customHeight="1" spans="1:5">
      <c r="A12" s="76">
        <v>20899</v>
      </c>
      <c r="B12" s="26" t="s">
        <v>130</v>
      </c>
      <c r="C12" s="26">
        <v>6326.6</v>
      </c>
      <c r="D12" s="26"/>
      <c r="E12" s="26"/>
    </row>
    <row r="13" ht="24" customHeight="1" spans="1:5">
      <c r="A13" s="77">
        <v>2089999</v>
      </c>
      <c r="B13" s="48" t="s">
        <v>130</v>
      </c>
      <c r="C13" s="29">
        <v>6326.6</v>
      </c>
      <c r="D13" s="29"/>
      <c r="E13" s="29"/>
    </row>
    <row r="14" s="89" customFormat="1" ht="24" customHeight="1" spans="1:5">
      <c r="A14" s="76">
        <v>210</v>
      </c>
      <c r="B14" s="26" t="s">
        <v>131</v>
      </c>
      <c r="C14" s="26">
        <v>69190.12</v>
      </c>
      <c r="D14" s="26"/>
      <c r="E14" s="26"/>
    </row>
    <row r="15" s="89" customFormat="1" ht="24" customHeight="1" spans="1:5">
      <c r="A15" s="76">
        <v>21011</v>
      </c>
      <c r="B15" s="26" t="s">
        <v>132</v>
      </c>
      <c r="C15" s="26">
        <v>69190.12</v>
      </c>
      <c r="D15" s="26"/>
      <c r="E15" s="26"/>
    </row>
    <row r="16" ht="24" customHeight="1" spans="1:5">
      <c r="A16" s="77">
        <v>2101102</v>
      </c>
      <c r="B16" s="29" t="s">
        <v>133</v>
      </c>
      <c r="C16" s="29">
        <v>69190.12</v>
      </c>
      <c r="D16" s="29"/>
      <c r="E16" s="29"/>
    </row>
    <row r="17" s="89" customFormat="1" ht="24" customHeight="1" spans="1:5">
      <c r="A17" s="76">
        <v>229</v>
      </c>
      <c r="B17" s="26" t="s">
        <v>134</v>
      </c>
      <c r="C17" s="26"/>
      <c r="D17" s="26">
        <v>144300</v>
      </c>
      <c r="E17" s="26">
        <v>661030</v>
      </c>
    </row>
    <row r="18" s="89" customFormat="1" ht="24" customHeight="1" spans="1:5">
      <c r="A18" s="76">
        <v>22960</v>
      </c>
      <c r="B18" s="26" t="s">
        <v>135</v>
      </c>
      <c r="C18" s="26"/>
      <c r="D18" s="26">
        <v>144300</v>
      </c>
      <c r="E18" s="26">
        <v>661030</v>
      </c>
    </row>
    <row r="19" ht="24" customHeight="1" spans="1:5">
      <c r="A19" s="77">
        <v>2296006</v>
      </c>
      <c r="B19" s="29" t="s">
        <v>136</v>
      </c>
      <c r="C19" s="29"/>
      <c r="D19" s="29">
        <v>144300</v>
      </c>
      <c r="E19" s="29">
        <v>661030</v>
      </c>
    </row>
    <row r="20" ht="24" customHeight="1"/>
    <row r="21" ht="24" customHeight="1"/>
    <row r="22" ht="24" customHeight="1"/>
    <row r="23" ht="24" customHeight="1"/>
    <row r="24" ht="24" customHeight="1"/>
  </sheetData>
  <mergeCells count="1">
    <mergeCell ref="A2:E2"/>
  </mergeCells>
  <pageMargins left="0.75" right="0.75" top="0.270000010728836" bottom="0.270000010728836" header="0" footer="0"/>
  <pageSetup paperSize="9" scale="8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20" workbookViewId="0">
      <selection activeCell="A1" sqref="A1:D3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137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4" t="s">
        <v>36</v>
      </c>
      <c r="D3" s="54"/>
      <c r="E3" s="12"/>
      <c r="F3" s="12"/>
      <c r="G3" s="12"/>
    </row>
    <row r="4" ht="22.75" customHeight="1" spans="1:7">
      <c r="A4" s="78" t="s">
        <v>37</v>
      </c>
      <c r="B4" s="78"/>
      <c r="C4" s="78" t="s">
        <v>38</v>
      </c>
      <c r="D4" s="78"/>
      <c r="E4" s="12"/>
      <c r="F4" s="12"/>
      <c r="G4" s="12"/>
    </row>
    <row r="5" ht="22.75" customHeight="1" spans="1:7">
      <c r="A5" s="78" t="s">
        <v>39</v>
      </c>
      <c r="B5" s="78" t="s">
        <v>40</v>
      </c>
      <c r="C5" s="78" t="s">
        <v>39</v>
      </c>
      <c r="D5" s="78" t="s">
        <v>117</v>
      </c>
      <c r="E5" s="12"/>
      <c r="F5" s="12"/>
      <c r="G5" s="12"/>
    </row>
    <row r="6" ht="22.75" customHeight="1" spans="1:7">
      <c r="A6" s="15" t="s">
        <v>138</v>
      </c>
      <c r="B6" s="84">
        <f>SUM(B7:B9)</f>
        <v>2613149.57</v>
      </c>
      <c r="C6" s="15" t="s">
        <v>139</v>
      </c>
      <c r="D6" s="84">
        <f>D14+D16+D31</f>
        <v>2613149.57</v>
      </c>
      <c r="E6" s="12"/>
      <c r="F6" s="12"/>
      <c r="G6" s="12"/>
    </row>
    <row r="7" ht="22.75" customHeight="1" spans="1:7">
      <c r="A7" s="15" t="s">
        <v>140</v>
      </c>
      <c r="B7" s="85">
        <v>1807819.57</v>
      </c>
      <c r="C7" s="15" t="s">
        <v>141</v>
      </c>
      <c r="D7" s="85"/>
      <c r="E7" s="12"/>
      <c r="F7" s="12"/>
      <c r="G7" s="12"/>
    </row>
    <row r="8" ht="22.75" customHeight="1" spans="1:7">
      <c r="A8" s="15" t="s">
        <v>142</v>
      </c>
      <c r="B8" s="85">
        <v>805330</v>
      </c>
      <c r="C8" s="15" t="s">
        <v>143</v>
      </c>
      <c r="D8" s="85"/>
      <c r="E8" s="12"/>
      <c r="F8" s="12"/>
      <c r="G8" s="12"/>
    </row>
    <row r="9" ht="22.75" customHeight="1" spans="1:7">
      <c r="A9" s="15" t="s">
        <v>144</v>
      </c>
      <c r="B9" s="85"/>
      <c r="C9" s="15" t="s">
        <v>145</v>
      </c>
      <c r="D9" s="85"/>
      <c r="E9" s="12"/>
      <c r="F9" s="12"/>
      <c r="G9" s="12"/>
    </row>
    <row r="10" ht="22.75" customHeight="1" spans="1:7">
      <c r="A10" s="15"/>
      <c r="B10" s="86"/>
      <c r="C10" s="15" t="s">
        <v>146</v>
      </c>
      <c r="D10" s="85"/>
      <c r="E10" s="12"/>
      <c r="F10" s="12"/>
      <c r="G10" s="12"/>
    </row>
    <row r="11" ht="22.75" customHeight="1" spans="1:7">
      <c r="A11" s="15"/>
      <c r="B11" s="86"/>
      <c r="C11" s="15" t="s">
        <v>147</v>
      </c>
      <c r="D11" s="85"/>
      <c r="E11" s="12"/>
      <c r="F11" s="12"/>
      <c r="G11" s="12"/>
    </row>
    <row r="12" ht="22.75" customHeight="1" spans="1:7">
      <c r="A12" s="15"/>
      <c r="B12" s="86"/>
      <c r="C12" s="15" t="s">
        <v>148</v>
      </c>
      <c r="D12" s="85"/>
      <c r="E12" s="12"/>
      <c r="F12" s="12"/>
      <c r="G12" s="12"/>
    </row>
    <row r="13" ht="22.75" customHeight="1" spans="1:7">
      <c r="A13" s="51"/>
      <c r="B13" s="81"/>
      <c r="C13" s="15" t="s">
        <v>149</v>
      </c>
      <c r="D13" s="85"/>
      <c r="E13" s="12"/>
      <c r="F13" s="12"/>
      <c r="G13" s="12"/>
    </row>
    <row r="14" ht="22.75" customHeight="1" spans="1:7">
      <c r="A14" s="15"/>
      <c r="B14" s="86"/>
      <c r="C14" s="15" t="s">
        <v>150</v>
      </c>
      <c r="D14" s="85">
        <v>1738629.45</v>
      </c>
      <c r="E14" s="12"/>
      <c r="F14" s="12"/>
      <c r="G14" s="53"/>
    </row>
    <row r="15" ht="22.75" customHeight="1" spans="1:7">
      <c r="A15" s="15"/>
      <c r="B15" s="86"/>
      <c r="C15" s="15" t="s">
        <v>151</v>
      </c>
      <c r="D15" s="85"/>
      <c r="E15" s="12"/>
      <c r="F15" s="12"/>
      <c r="G15" s="12"/>
    </row>
    <row r="16" ht="22.75" customHeight="1" spans="1:7">
      <c r="A16" s="15"/>
      <c r="B16" s="86"/>
      <c r="C16" s="15" t="s">
        <v>152</v>
      </c>
      <c r="D16" s="85">
        <v>69190.12</v>
      </c>
      <c r="E16" s="12"/>
      <c r="F16" s="12"/>
      <c r="G16" s="12"/>
    </row>
    <row r="17" ht="22.75" customHeight="1" spans="1:7">
      <c r="A17" s="15"/>
      <c r="B17" s="86"/>
      <c r="C17" s="15" t="s">
        <v>153</v>
      </c>
      <c r="D17" s="85"/>
      <c r="E17" s="12"/>
      <c r="F17" s="12"/>
      <c r="G17" s="12"/>
    </row>
    <row r="18" ht="22.75" customHeight="1" spans="1:7">
      <c r="A18" s="15"/>
      <c r="B18" s="86"/>
      <c r="C18" s="15" t="s">
        <v>154</v>
      </c>
      <c r="D18" s="85"/>
      <c r="E18" s="12"/>
      <c r="F18" s="12"/>
      <c r="G18" s="12"/>
    </row>
    <row r="19" ht="22.75" customHeight="1" spans="1:7">
      <c r="A19" s="15"/>
      <c r="B19" s="15"/>
      <c r="C19" s="15" t="s">
        <v>155</v>
      </c>
      <c r="D19" s="85"/>
      <c r="E19" s="12"/>
      <c r="F19" s="12"/>
      <c r="G19" s="12"/>
    </row>
    <row r="20" ht="22.75" customHeight="1" spans="1:7">
      <c r="A20" s="15"/>
      <c r="B20" s="15"/>
      <c r="C20" s="15" t="s">
        <v>156</v>
      </c>
      <c r="D20" s="85"/>
      <c r="E20" s="12"/>
      <c r="F20" s="12"/>
      <c r="G20" s="12"/>
    </row>
    <row r="21" ht="22.75" customHeight="1" spans="1:7">
      <c r="A21" s="15"/>
      <c r="B21" s="15"/>
      <c r="C21" s="15" t="s">
        <v>157</v>
      </c>
      <c r="D21" s="85"/>
      <c r="E21" s="12"/>
      <c r="F21" s="12"/>
      <c r="G21" s="12"/>
    </row>
    <row r="22" ht="22.75" customHeight="1" spans="1:7">
      <c r="A22" s="15"/>
      <c r="B22" s="15"/>
      <c r="C22" s="15" t="s">
        <v>158</v>
      </c>
      <c r="D22" s="85"/>
      <c r="E22" s="12"/>
      <c r="F22" s="12"/>
      <c r="G22" s="12"/>
    </row>
    <row r="23" ht="22.75" customHeight="1" spans="1:7">
      <c r="A23" s="15"/>
      <c r="B23" s="15"/>
      <c r="C23" s="15" t="s">
        <v>159</v>
      </c>
      <c r="D23" s="85"/>
      <c r="E23" s="12"/>
      <c r="F23" s="12"/>
      <c r="G23" s="12"/>
    </row>
    <row r="24" ht="22.75" customHeight="1" spans="1:7">
      <c r="A24" s="15"/>
      <c r="B24" s="15"/>
      <c r="C24" s="15" t="s">
        <v>160</v>
      </c>
      <c r="D24" s="85"/>
      <c r="E24" s="12"/>
      <c r="F24" s="12"/>
      <c r="G24" s="12"/>
    </row>
    <row r="25" ht="22.75" customHeight="1" spans="1:7">
      <c r="A25" s="15"/>
      <c r="B25" s="15"/>
      <c r="C25" s="15" t="s">
        <v>161</v>
      </c>
      <c r="D25" s="85"/>
      <c r="E25" s="12"/>
      <c r="F25" s="12"/>
      <c r="G25" s="12"/>
    </row>
    <row r="26" ht="22.75" customHeight="1" spans="1:7">
      <c r="A26" s="15"/>
      <c r="B26" s="15"/>
      <c r="C26" s="15" t="s">
        <v>162</v>
      </c>
      <c r="D26" s="85"/>
      <c r="E26" s="12"/>
      <c r="F26" s="12"/>
      <c r="G26" s="12"/>
    </row>
    <row r="27" ht="22.75" customHeight="1" spans="1:7">
      <c r="A27" s="15"/>
      <c r="B27" s="15"/>
      <c r="C27" s="15" t="s">
        <v>163</v>
      </c>
      <c r="D27" s="85"/>
      <c r="E27" s="12"/>
      <c r="F27" s="12"/>
      <c r="G27" s="12"/>
    </row>
    <row r="28" ht="22.75" customHeight="1" spans="1:7">
      <c r="A28" s="15"/>
      <c r="B28" s="15"/>
      <c r="C28" s="15" t="s">
        <v>164</v>
      </c>
      <c r="D28" s="85"/>
      <c r="E28" s="12"/>
      <c r="F28" s="12"/>
      <c r="G28" s="12"/>
    </row>
    <row r="29" ht="22.75" customHeight="1" spans="1:7">
      <c r="A29" s="15"/>
      <c r="B29" s="15"/>
      <c r="C29" s="15" t="s">
        <v>165</v>
      </c>
      <c r="D29" s="85"/>
      <c r="E29" s="12"/>
      <c r="F29" s="12"/>
      <c r="G29" s="12"/>
    </row>
    <row r="30" ht="22.75" customHeight="1" spans="1:7">
      <c r="A30" s="15"/>
      <c r="B30" s="15"/>
      <c r="C30" s="15" t="s">
        <v>166</v>
      </c>
      <c r="D30" s="85"/>
      <c r="E30" s="12"/>
      <c r="F30" s="12"/>
      <c r="G30" s="12"/>
    </row>
    <row r="31" ht="22.75" customHeight="1" spans="1:7">
      <c r="A31" s="15"/>
      <c r="B31" s="15"/>
      <c r="C31" s="15" t="s">
        <v>167</v>
      </c>
      <c r="D31" s="85">
        <v>805330</v>
      </c>
      <c r="E31" s="12"/>
      <c r="F31" s="12"/>
      <c r="G31" s="12"/>
    </row>
    <row r="32" ht="22.75" customHeight="1" spans="1:7">
      <c r="A32" s="15"/>
      <c r="B32" s="15"/>
      <c r="C32" s="15" t="s">
        <v>168</v>
      </c>
      <c r="D32" s="85"/>
      <c r="E32" s="12"/>
      <c r="F32" s="12"/>
      <c r="G32" s="12"/>
    </row>
    <row r="33" ht="22.75" customHeight="1" spans="1:7">
      <c r="A33" s="15"/>
      <c r="B33" s="15"/>
      <c r="C33" s="15" t="s">
        <v>169</v>
      </c>
      <c r="D33" s="85"/>
      <c r="E33" s="12"/>
      <c r="F33" s="12"/>
      <c r="G33" s="12"/>
    </row>
    <row r="34" ht="22.75" customHeight="1" spans="1:7">
      <c r="A34" s="15"/>
      <c r="B34" s="15"/>
      <c r="C34" s="15" t="s">
        <v>170</v>
      </c>
      <c r="D34" s="85"/>
      <c r="E34" s="12"/>
      <c r="F34" s="12"/>
      <c r="G34" s="12"/>
    </row>
    <row r="35" ht="22.75" customHeight="1" spans="1:7">
      <c r="A35" s="15"/>
      <c r="B35" s="15"/>
      <c r="C35" s="15" t="s">
        <v>171</v>
      </c>
      <c r="D35" s="85"/>
      <c r="E35" s="12"/>
      <c r="F35" s="12"/>
      <c r="G35" s="12"/>
    </row>
    <row r="36" ht="22.75" customHeight="1" spans="1:7">
      <c r="A36" s="15"/>
      <c r="B36" s="15"/>
      <c r="C36" s="15" t="s">
        <v>172</v>
      </c>
      <c r="D36" s="84"/>
      <c r="E36" s="12"/>
      <c r="F36" s="12"/>
      <c r="G36" s="12"/>
    </row>
    <row r="37" ht="22.75" customHeight="1" spans="1:7">
      <c r="A37" s="78" t="s">
        <v>173</v>
      </c>
      <c r="B37" s="87">
        <f>B6</f>
        <v>2613149.57</v>
      </c>
      <c r="C37" s="78" t="s">
        <v>174</v>
      </c>
      <c r="D37" s="88">
        <f>D6</f>
        <v>2613149.57</v>
      </c>
      <c r="E37" s="53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opLeftCell="B1" workbookViewId="0">
      <selection activeCell="A2" sqref="A2:K8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4" t="s">
        <v>36</v>
      </c>
      <c r="K3" s="54"/>
    </row>
    <row r="4" ht="22.75" customHeight="1" spans="1:11">
      <c r="A4" s="78" t="s">
        <v>176</v>
      </c>
      <c r="B4" s="78" t="s">
        <v>117</v>
      </c>
      <c r="C4" s="78" t="s">
        <v>177</v>
      </c>
      <c r="D4" s="78"/>
      <c r="E4" s="78"/>
      <c r="F4" s="78" t="s">
        <v>178</v>
      </c>
      <c r="G4" s="78"/>
      <c r="H4" s="78"/>
      <c r="I4" s="78" t="s">
        <v>179</v>
      </c>
      <c r="J4" s="78"/>
      <c r="K4" s="78"/>
    </row>
    <row r="5" ht="22.75" customHeight="1" spans="1:11">
      <c r="A5" s="78"/>
      <c r="B5" s="78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51" t="s">
        <v>117</v>
      </c>
      <c r="B6" s="79">
        <f>C6+F6+I6</f>
        <v>2613248.57</v>
      </c>
      <c r="C6" s="79">
        <v>1807918.57</v>
      </c>
      <c r="D6" s="79">
        <v>1345219.57</v>
      </c>
      <c r="E6" s="79">
        <v>462600</v>
      </c>
      <c r="F6" s="79">
        <v>805330</v>
      </c>
      <c r="G6" s="79"/>
      <c r="H6" s="79">
        <v>805330</v>
      </c>
      <c r="I6" s="79"/>
      <c r="J6" s="79"/>
      <c r="K6" s="79"/>
    </row>
    <row r="7" ht="22.75" customHeight="1" spans="1:11">
      <c r="A7" s="80" t="s">
        <v>2</v>
      </c>
      <c r="B7" s="79">
        <f>C7+F7+I7</f>
        <v>2613149.57</v>
      </c>
      <c r="C7" s="79">
        <f>SUM(D7:E7)</f>
        <v>1807819.57</v>
      </c>
      <c r="D7" s="81">
        <v>1345219.57</v>
      </c>
      <c r="E7" s="81">
        <v>462600</v>
      </c>
      <c r="F7" s="81">
        <f>SUM(G7:H7)</f>
        <v>805330</v>
      </c>
      <c r="G7" s="81"/>
      <c r="H7" s="81">
        <v>805330</v>
      </c>
      <c r="I7" s="81">
        <f>SUM(J7:K7)</f>
        <v>0</v>
      </c>
      <c r="J7" s="81"/>
      <c r="K7" s="81"/>
    </row>
    <row r="8" ht="22.75" customHeight="1" spans="1:11">
      <c r="A8" s="82"/>
      <c r="B8" s="83"/>
      <c r="C8" s="83"/>
      <c r="D8" s="81"/>
      <c r="E8" s="81"/>
      <c r="F8" s="81"/>
      <c r="G8" s="81"/>
      <c r="H8" s="81"/>
      <c r="I8" s="81"/>
      <c r="J8" s="81"/>
      <c r="K8" s="81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opLeftCell="A11" workbookViewId="0">
      <selection activeCell="A1" sqref="A1:E17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64"/>
    </row>
    <row r="2" ht="36.9" customHeight="1" spans="1:5">
      <c r="A2" s="11" t="s">
        <v>180</v>
      </c>
      <c r="B2" s="11"/>
      <c r="C2" s="11"/>
      <c r="D2" s="11"/>
      <c r="E2" s="11"/>
    </row>
    <row r="3" ht="21.85" customHeight="1" spans="1:5">
      <c r="A3" s="12"/>
      <c r="B3" s="12"/>
      <c r="C3" s="54" t="s">
        <v>36</v>
      </c>
      <c r="D3" s="54"/>
      <c r="E3" s="54"/>
    </row>
    <row r="4" ht="22.75" customHeight="1" spans="1:5">
      <c r="A4" s="55" t="s">
        <v>112</v>
      </c>
      <c r="B4" s="55"/>
      <c r="C4" s="55" t="s">
        <v>177</v>
      </c>
      <c r="D4" s="55"/>
      <c r="E4" s="55"/>
    </row>
    <row r="5" ht="22.75" customHeight="1" spans="1:5">
      <c r="A5" s="65" t="s">
        <v>181</v>
      </c>
      <c r="B5" s="65" t="s">
        <v>182</v>
      </c>
      <c r="C5" s="66" t="s">
        <v>117</v>
      </c>
      <c r="D5" s="65" t="s">
        <v>114</v>
      </c>
      <c r="E5" s="65" t="s">
        <v>115</v>
      </c>
    </row>
    <row r="6" ht="22.75" customHeight="1" spans="1:5">
      <c r="A6" s="67"/>
      <c r="B6" s="68" t="s">
        <v>117</v>
      </c>
      <c r="C6" s="59">
        <f>D6+E6</f>
        <v>1807819.57</v>
      </c>
      <c r="D6" s="69">
        <v>1345219.57</v>
      </c>
      <c r="E6" s="69">
        <v>462600</v>
      </c>
    </row>
    <row r="7" ht="29" customHeight="1" spans="1:5">
      <c r="A7" s="39" t="s">
        <v>118</v>
      </c>
      <c r="B7" s="39" t="s">
        <v>119</v>
      </c>
      <c r="C7" s="70">
        <f>D7+E7</f>
        <v>1276029.45</v>
      </c>
      <c r="D7" s="71">
        <f>D8+D11+D13</f>
        <v>1276029.45</v>
      </c>
      <c r="E7" s="70"/>
    </row>
    <row r="8" ht="29" customHeight="1" spans="1:5">
      <c r="A8" s="39" t="s">
        <v>120</v>
      </c>
      <c r="B8" s="39" t="s">
        <v>121</v>
      </c>
      <c r="C8" s="70">
        <f t="shared" ref="C8:C17" si="0">D8+E8</f>
        <v>123649.92</v>
      </c>
      <c r="D8" s="71">
        <f>D9+D10</f>
        <v>123649.92</v>
      </c>
      <c r="E8" s="70"/>
    </row>
    <row r="9" ht="29" customHeight="1" spans="1:5">
      <c r="A9" s="48" t="s">
        <v>122</v>
      </c>
      <c r="B9" s="48" t="s">
        <v>123</v>
      </c>
      <c r="C9" s="72">
        <f t="shared" si="0"/>
        <v>6000</v>
      </c>
      <c r="D9" s="72">
        <v>6000</v>
      </c>
      <c r="E9" s="73"/>
    </row>
    <row r="10" ht="29" customHeight="1" spans="1:5">
      <c r="A10" s="48" t="s">
        <v>124</v>
      </c>
      <c r="B10" s="48" t="s">
        <v>125</v>
      </c>
      <c r="C10" s="72">
        <f t="shared" si="0"/>
        <v>117649.92</v>
      </c>
      <c r="D10" s="62">
        <v>117649.92</v>
      </c>
      <c r="E10" s="74"/>
    </row>
    <row r="11" ht="29" customHeight="1" spans="1:5">
      <c r="A11" s="39" t="s">
        <v>126</v>
      </c>
      <c r="B11" s="39" t="s">
        <v>127</v>
      </c>
      <c r="C11" s="70">
        <f t="shared" si="0"/>
        <v>1146052.93</v>
      </c>
      <c r="D11" s="75">
        <f>D12</f>
        <v>1146052.93</v>
      </c>
      <c r="E11" s="74"/>
    </row>
    <row r="12" ht="29" customHeight="1" spans="1:5">
      <c r="A12" s="48" t="s">
        <v>128</v>
      </c>
      <c r="B12" s="48" t="s">
        <v>129</v>
      </c>
      <c r="C12" s="73">
        <f t="shared" si="0"/>
        <v>1608652.93</v>
      </c>
      <c r="D12" s="62">
        <v>1146052.93</v>
      </c>
      <c r="E12" s="74">
        <v>462600</v>
      </c>
    </row>
    <row r="13" ht="24" customHeight="1" spans="1:5">
      <c r="A13" s="76">
        <v>20899</v>
      </c>
      <c r="B13" s="26" t="s">
        <v>130</v>
      </c>
      <c r="C13" s="70">
        <f t="shared" si="0"/>
        <v>6326.6</v>
      </c>
      <c r="D13" s="75">
        <v>6326.6</v>
      </c>
      <c r="E13" s="74"/>
    </row>
    <row r="14" ht="24" customHeight="1" spans="1:5">
      <c r="A14" s="77">
        <v>2089999</v>
      </c>
      <c r="B14" s="48" t="s">
        <v>130</v>
      </c>
      <c r="C14" s="71">
        <f t="shared" si="0"/>
        <v>6326.6</v>
      </c>
      <c r="D14" s="62">
        <v>6326.6</v>
      </c>
      <c r="E14" s="74"/>
    </row>
    <row r="15" ht="24" customHeight="1" spans="1:5">
      <c r="A15" s="76">
        <v>210</v>
      </c>
      <c r="B15" s="26" t="s">
        <v>131</v>
      </c>
      <c r="C15" s="70">
        <f t="shared" si="0"/>
        <v>69190.12</v>
      </c>
      <c r="D15" s="75">
        <v>69190.12</v>
      </c>
      <c r="E15" s="74"/>
    </row>
    <row r="16" ht="24" customHeight="1" spans="1:5">
      <c r="A16" s="76">
        <v>21011</v>
      </c>
      <c r="B16" s="26" t="s">
        <v>132</v>
      </c>
      <c r="C16" s="70">
        <f t="shared" si="0"/>
        <v>69190.12</v>
      </c>
      <c r="D16" s="75">
        <v>69190.12</v>
      </c>
      <c r="E16" s="74"/>
    </row>
    <row r="17" ht="24" customHeight="1" spans="1:5">
      <c r="A17" s="77">
        <v>2101102</v>
      </c>
      <c r="B17" s="29" t="s">
        <v>133</v>
      </c>
      <c r="C17" s="72">
        <f t="shared" si="0"/>
        <v>69190.12</v>
      </c>
      <c r="D17" s="62">
        <v>69190.12</v>
      </c>
      <c r="E17" s="74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17" sqref="E17:E24"/>
    </sheetView>
  </sheetViews>
  <sheetFormatPr defaultColWidth="10" defaultRowHeight="13.5" outlineLevelCol="4"/>
  <cols>
    <col min="1" max="1" width="13.7" customWidth="1"/>
    <col min="2" max="2" width="21.875" customWidth="1"/>
    <col min="3" max="3" width="19.675" customWidth="1"/>
    <col min="4" max="4" width="16.375" customWidth="1"/>
    <col min="5" max="5" width="14.1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183</v>
      </c>
      <c r="B2" s="11"/>
      <c r="C2" s="11"/>
      <c r="D2" s="11"/>
      <c r="E2" s="11"/>
    </row>
    <row r="3" ht="22.75" customHeight="1" spans="1:5">
      <c r="A3" s="53"/>
      <c r="B3" s="53"/>
      <c r="C3" s="12"/>
      <c r="D3" s="12"/>
      <c r="E3" s="54" t="s">
        <v>36</v>
      </c>
    </row>
    <row r="4" ht="22.75" customHeight="1" spans="1:5">
      <c r="A4" s="55" t="s">
        <v>184</v>
      </c>
      <c r="B4" s="55"/>
      <c r="C4" s="55" t="s">
        <v>185</v>
      </c>
      <c r="D4" s="55"/>
      <c r="E4" s="55"/>
    </row>
    <row r="5" ht="22.75" customHeight="1" spans="1:5">
      <c r="A5" s="55" t="s">
        <v>181</v>
      </c>
      <c r="B5" s="55" t="s">
        <v>182</v>
      </c>
      <c r="C5" s="55" t="s">
        <v>117</v>
      </c>
      <c r="D5" s="55" t="s">
        <v>186</v>
      </c>
      <c r="E5" s="55" t="s">
        <v>187</v>
      </c>
    </row>
    <row r="6" ht="22.75" customHeight="1" spans="1:5">
      <c r="A6" s="55"/>
      <c r="B6" s="56" t="s">
        <v>117</v>
      </c>
      <c r="C6" s="57">
        <f t="shared" ref="C6:C12" si="0">D6+E6</f>
        <v>1345219.57</v>
      </c>
      <c r="D6" s="57">
        <f>D7+D25</f>
        <v>1228992.43</v>
      </c>
      <c r="E6" s="57">
        <f>E7+E16+E25</f>
        <v>116227.14</v>
      </c>
    </row>
    <row r="7" ht="27" customHeight="1" spans="1:5">
      <c r="A7" s="39" t="s">
        <v>188</v>
      </c>
      <c r="B7" s="58" t="s">
        <v>189</v>
      </c>
      <c r="C7" s="59">
        <f t="shared" si="0"/>
        <v>1222992.43</v>
      </c>
      <c r="D7" s="60">
        <f>SUM(D8:D15)</f>
        <v>1222992.43</v>
      </c>
      <c r="E7" s="60"/>
    </row>
    <row r="8" ht="27" customHeight="1" spans="1:5">
      <c r="A8" s="48" t="s">
        <v>190</v>
      </c>
      <c r="B8" s="46" t="s">
        <v>191</v>
      </c>
      <c r="C8" s="59">
        <f t="shared" si="0"/>
        <v>490933.49</v>
      </c>
      <c r="D8" s="44">
        <f>453083.4+37850.09</f>
        <v>490933.49</v>
      </c>
      <c r="E8" s="61"/>
    </row>
    <row r="9" ht="27" customHeight="1" spans="1:5">
      <c r="A9" s="48" t="s">
        <v>192</v>
      </c>
      <c r="B9" s="46" t="s">
        <v>193</v>
      </c>
      <c r="C9" s="59">
        <f t="shared" si="0"/>
        <v>154465.5</v>
      </c>
      <c r="D9" s="44">
        <f>132965.5+21500</f>
        <v>154465.5</v>
      </c>
      <c r="E9" s="29"/>
    </row>
    <row r="10" ht="27" customHeight="1" spans="1:5">
      <c r="A10" s="48" t="s">
        <v>194</v>
      </c>
      <c r="B10" s="46" t="s">
        <v>195</v>
      </c>
      <c r="C10" s="59">
        <f t="shared" si="0"/>
        <v>207674</v>
      </c>
      <c r="D10" s="44">
        <v>207674</v>
      </c>
      <c r="E10" s="29"/>
    </row>
    <row r="11" ht="27" customHeight="1" spans="1:5">
      <c r="A11" s="48" t="s">
        <v>196</v>
      </c>
      <c r="B11" s="46" t="s">
        <v>197</v>
      </c>
      <c r="C11" s="59">
        <f t="shared" si="0"/>
        <v>176752.8</v>
      </c>
      <c r="D11" s="44">
        <v>176752.8</v>
      </c>
      <c r="E11" s="29"/>
    </row>
    <row r="12" ht="27" customHeight="1" spans="1:5">
      <c r="A12" s="48" t="s">
        <v>198</v>
      </c>
      <c r="B12" s="46" t="s">
        <v>199</v>
      </c>
      <c r="C12" s="59">
        <f t="shared" si="0"/>
        <v>117649.92</v>
      </c>
      <c r="D12" s="44">
        <v>117649.92</v>
      </c>
      <c r="E12" s="29"/>
    </row>
    <row r="13" ht="27" customHeight="1" spans="1:5">
      <c r="A13" s="48" t="s">
        <v>200</v>
      </c>
      <c r="B13" s="46" t="s">
        <v>201</v>
      </c>
      <c r="C13" s="59">
        <f t="shared" ref="C13:C27" si="1">D13+E13</f>
        <v>52990.12</v>
      </c>
      <c r="D13" s="44">
        <v>52990.12</v>
      </c>
      <c r="E13" s="29"/>
    </row>
    <row r="14" ht="27" customHeight="1" spans="1:5">
      <c r="A14" s="48" t="s">
        <v>202</v>
      </c>
      <c r="B14" s="46" t="s">
        <v>203</v>
      </c>
      <c r="C14" s="59">
        <f t="shared" si="1"/>
        <v>16200</v>
      </c>
      <c r="D14" s="62">
        <v>16200</v>
      </c>
      <c r="E14" s="29"/>
    </row>
    <row r="15" ht="27" customHeight="1" spans="1:5">
      <c r="A15" s="48" t="s">
        <v>204</v>
      </c>
      <c r="B15" s="46" t="s">
        <v>205</v>
      </c>
      <c r="C15" s="59">
        <f t="shared" si="1"/>
        <v>6326.6</v>
      </c>
      <c r="D15" s="62">
        <v>6326.6</v>
      </c>
      <c r="E15" s="29"/>
    </row>
    <row r="16" ht="27" customHeight="1" spans="1:5">
      <c r="A16" s="42">
        <v>302</v>
      </c>
      <c r="B16" s="63" t="s">
        <v>206</v>
      </c>
      <c r="C16" s="59">
        <f t="shared" si="1"/>
        <v>116227.14</v>
      </c>
      <c r="D16" s="29"/>
      <c r="E16" s="26">
        <f>SUM(E17:E24)</f>
        <v>116227.14</v>
      </c>
    </row>
    <row r="17" ht="27" customHeight="1" spans="1:5">
      <c r="A17" s="42">
        <v>30201</v>
      </c>
      <c r="B17" s="43" t="s">
        <v>207</v>
      </c>
      <c r="C17" s="59">
        <f t="shared" si="1"/>
        <v>15900</v>
      </c>
      <c r="D17" s="29"/>
      <c r="E17" s="44">
        <v>15900</v>
      </c>
    </row>
    <row r="18" ht="27" customHeight="1" spans="1:5">
      <c r="A18" s="42">
        <v>30202</v>
      </c>
      <c r="B18" s="45" t="s">
        <v>208</v>
      </c>
      <c r="C18" s="59">
        <f t="shared" si="1"/>
        <v>15000</v>
      </c>
      <c r="D18" s="29"/>
      <c r="E18" s="44">
        <v>15000</v>
      </c>
    </row>
    <row r="19" ht="27" customHeight="1" spans="1:5">
      <c r="A19" s="42">
        <v>30205</v>
      </c>
      <c r="B19" s="46" t="s">
        <v>209</v>
      </c>
      <c r="C19" s="59">
        <f t="shared" si="1"/>
        <v>1100</v>
      </c>
      <c r="D19" s="29"/>
      <c r="E19" s="29">
        <v>1100</v>
      </c>
    </row>
    <row r="20" ht="27" customHeight="1" spans="1:5">
      <c r="A20" s="42">
        <v>30207</v>
      </c>
      <c r="B20" s="43" t="s">
        <v>210</v>
      </c>
      <c r="C20" s="59">
        <f t="shared" si="1"/>
        <v>5000</v>
      </c>
      <c r="D20" s="29"/>
      <c r="E20" s="29">
        <v>5000</v>
      </c>
    </row>
    <row r="21" ht="27" customHeight="1" spans="1:5">
      <c r="A21" s="42">
        <v>30211</v>
      </c>
      <c r="B21" s="46" t="s">
        <v>211</v>
      </c>
      <c r="C21" s="59">
        <f t="shared" si="1"/>
        <v>13000</v>
      </c>
      <c r="D21" s="29"/>
      <c r="E21" s="29">
        <v>13000</v>
      </c>
    </row>
    <row r="22" ht="27" customHeight="1" spans="1:5">
      <c r="A22" s="42">
        <v>30228</v>
      </c>
      <c r="B22" s="46" t="s">
        <v>212</v>
      </c>
      <c r="C22" s="59">
        <f t="shared" si="1"/>
        <v>15140.03</v>
      </c>
      <c r="D22" s="29"/>
      <c r="E22" s="29">
        <v>15140.03</v>
      </c>
    </row>
    <row r="23" ht="27" customHeight="1" spans="1:5">
      <c r="A23" s="42">
        <v>30229</v>
      </c>
      <c r="B23" s="46" t="s">
        <v>213</v>
      </c>
      <c r="C23" s="59">
        <f t="shared" si="1"/>
        <v>13287.11</v>
      </c>
      <c r="D23" s="29"/>
      <c r="E23" s="29">
        <v>13287.11</v>
      </c>
    </row>
    <row r="24" ht="27" customHeight="1" spans="1:5">
      <c r="A24" s="42">
        <v>30239</v>
      </c>
      <c r="B24" s="46" t="s">
        <v>214</v>
      </c>
      <c r="C24" s="59">
        <f t="shared" si="1"/>
        <v>37800</v>
      </c>
      <c r="D24" s="29"/>
      <c r="E24" s="29">
        <v>37800</v>
      </c>
    </row>
    <row r="25" ht="27" customHeight="1" spans="1:5">
      <c r="A25" s="42">
        <v>303</v>
      </c>
      <c r="B25" s="58" t="s">
        <v>215</v>
      </c>
      <c r="C25" s="59">
        <f t="shared" si="1"/>
        <v>6000</v>
      </c>
      <c r="D25" s="29">
        <v>6000</v>
      </c>
      <c r="E25" s="29"/>
    </row>
    <row r="26" ht="27" customHeight="1" spans="1:5">
      <c r="A26" s="42">
        <v>30302</v>
      </c>
      <c r="B26" s="46" t="s">
        <v>216</v>
      </c>
      <c r="C26" s="59">
        <f t="shared" si="1"/>
        <v>6000</v>
      </c>
      <c r="D26" s="29">
        <v>6000</v>
      </c>
      <c r="E26" s="29"/>
    </row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张健飞</cp:lastModifiedBy>
  <dcterms:created xsi:type="dcterms:W3CDTF">2023-01-31T08:53:00Z</dcterms:created>
  <dcterms:modified xsi:type="dcterms:W3CDTF">2024-03-05T03:09:42Z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