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<sst xmlns="http://schemas.openxmlformats.org/spreadsheetml/2006/main" count="390" uniqueCount="271">
  <si>
    <t>单位代码：</t>
  </si>
  <si>
    <t>单位名称：</t>
  </si>
  <si>
    <t>中国人民政治协商会议宁县委员会办公室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</si>
  <si>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</si>
  <si>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</si>
  <si>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</si>
  <si>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</si>
  <si>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</si>
  <si>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</si>
  <si>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</si>
  <si>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</si>
  <si>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</si>
  <si>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</si>
  <si>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</si>
  <si>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</si>
  <si>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</si>
  <si>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</si>
  <si>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</si>
  <si>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</si>
  <si>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</si>
  <si>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</si>
  <si>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</si>
  <si>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</si>
  <si>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</si>
  <si>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</si>
  <si>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</si>
  <si>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</si>
  <si>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</si>
  <si>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</si>
  <si>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</si>
  <si>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</si>
  <si>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</si>
  <si>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</si>
  <si>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</si>
  <si>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</si>
  <si>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</si>
  <si>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</si>
  <si>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</si>
  <si>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</si>
  <si>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</si>
  <si>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</si>
  <si>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</si>
  <si>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</si>
  <si>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</si>
  <si>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</si>
  <si>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</si>
  <si>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</si>
  <si>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</si>
  <si>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</si>
  <si>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</si>
  <si>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</si>
  <si>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</si>
  <si>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</si>
  <si>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</si>
  <si>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</si>
  <si>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</si>
  <si>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</si>
  <si>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</si>
  <si>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</si>
  <si>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</si>
  <si>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</si>
  <si>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</si>
  <si>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</si>
  <si>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</si>
  <si>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</si>
  <si>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</si>
  <si>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</si>
  <si>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</si>
  <si>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</si>
  <si>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</si>
  <si>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</si>
  <si>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</si>
  <si>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</si>
  <si>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</si>
  <si>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</si>
  <si>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</si>
  <si>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</si>
  <si>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</si>
  <si>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</si>
  <si>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</si>
  <si>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</si>
  <si>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</si>
  <si>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</si>
  <si>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</si>
  <si>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</si>
  <si>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</si>
  <si>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</si>
  <si>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</si>
  <si>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</si>
  <si>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</si>
  <si>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</si>
  <si>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</si>
  <si>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</si>
  <si>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</si>
  <si>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</si>
  <si>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</si>
  <si>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</si>
  <si>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</si>
  <si>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</si>
  <si>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</si>
  <si>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</si>
  <si>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</si>
  <si>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</si>
  <si>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</si>
  <si>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</si>
  <si>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</si>
  <si>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</si>
  <si>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</si>
  <si>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</si>
  <si>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</si>
  <si>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</si>
  <si>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</si>
  <si>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</si>
  <si>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</si>
  <si>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</si>
  <si>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</si>
  <si>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</si>
  <si>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</si>
  <si>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</si>
  <si>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20102</t>
  </si>
  <si>
    <t>政协事务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</si>
  <si>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</si>
  <si>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</si>
  <si>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</si>
  <si>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</si>
  <si>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</si>
  <si>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</si>
  <si>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</si>
  <si>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</si>
  <si>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</si>
  <si>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</si>
  <si>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</si>
  <si>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</si>
  <si>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</si>
  <si>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</si>
  <si>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</si>
  <si>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</si>
  <si>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</si>
  <si>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</si>
  <si>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</si>
  <si>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</si>
  <si>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</si>
  <si>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</si>
  <si>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</si>
  <si>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</si>
  <si>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</si>
  <si>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</si>
  <si>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</si>
  <si>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</si>
  <si>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</si>
  <si>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</si>
  <si>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</si>
  <si>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</si>
  <si>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</si>
  <si>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</si>
  <si>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</si>
  <si>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</si>
  <si>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</si>
  <si>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</si>
  <si>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</si>
  <si>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</si>
  <si>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</si>
  <si>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</si>
  <si>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</si>
  <si>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</si>
  <si>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</si>
  <si>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</si>
  <si>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</si>
  <si>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</si>
  <si>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</si>
  <si>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</si>
  <si>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</si>
  <si>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</si>
  <si>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</si>
  <si>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</si>
  <si>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</si>
  <si>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</si>
  <si>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</si>
  <si>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</si>
  <si>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</si>
  <si>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</si>
  <si>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</si>
  <si>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</si>
  <si>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政协办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</si>
  <si>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</si>
  <si>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</si>
  <si>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</si>
  <si>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</si>
  <si>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</si>
  <si>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</si>
  <si>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</si>
  <si>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</si>
  <si>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</si>
  <si>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</si>
  <si>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</si>
  <si>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</si>
  <si>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</si>
  <si>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</si>
  <si>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</si>
  <si>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</si>
  <si>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</si>
  <si>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</si>
  <si>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>30108</t>
  </si>
  <si>
    <t xml:space="preserve">  机关事业单位基本养老保险缴费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</si>
  <si>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</si>
  <si>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</si>
  <si>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</si>
  <si>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</si>
  <si>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</si>
  <si>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</si>
  <si>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</si>
  <si>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</si>
  <si>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</si>
  <si>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</si>
  <si>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</si>
  <si>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</si>
  <si>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</si>
  <si>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</si>
  <si>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</si>
  <si>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</si>
  <si>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</si>
  <si>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</si>
  <si>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</si>
  <si>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</si>
  <si>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</si>
  <si>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</si>
  <si>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</si>
  <si>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</si>
  <si>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</si>
  <si>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</si>
  <si>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</si>
  <si>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</si>
  <si>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</si>
  <si>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</si>
  <si>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</si>
  <si>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</si>
  <si>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</si>
  <si>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</si>
  <si>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</si>
  <si>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</si>
  <si>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</si>
  <si>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</si>
  <si>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</si>
  <si>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</si>
  <si>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</si>
  <si>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</si>
  <si>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</si>
  <si>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</si>
  <si>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</si>
  <si>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</si>
  <si>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</si>
  <si>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</si>
  <si>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</si>
  <si>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政协宁县委员会办公室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</si>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</sst>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6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6" borderId="6" applyNumberFormat="0" applyAlignment="0" applyProtection="0">
      <alignment vertical="center"/>
    </xf>
    <xf numFmtId="0" fontId="44" fillId="7" borderId="8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0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0" fontId="23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 applyProtection="1">
      <alignment horizontal="right" vertical="center" wrapText="1"/>
    </xf>
    <xf numFmtId="176" fontId="14" fillId="0" borderId="1" xfId="0" applyNumberFormat="1" applyFont="1" applyFill="1" applyBorder="1" applyAlignment="1" applyProtection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0" fontId="13" fillId="0" borderId="0" xfId="5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Q6" sqref="Q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5">
        <v>115001</v>
      </c>
      <c r="D3" s="10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7" t="s">
        <v>5</v>
      </c>
      <c r="G10" s="108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7" t="s">
        <v>6</v>
      </c>
      <c r="C12" s="107"/>
      <c r="D12" s="12"/>
      <c r="E12" s="107" t="s">
        <v>7</v>
      </c>
      <c r="F12" s="10"/>
      <c r="G12" s="12"/>
      <c r="H12" s="107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0" t="s">
        <v>10</v>
      </c>
      <c r="C2" s="100"/>
    </row>
    <row r="3" ht="29.35" customHeight="1" spans="1:3">
      <c r="A3" s="101"/>
      <c r="B3" s="102" t="s">
        <v>11</v>
      </c>
      <c r="C3" s="102" t="s">
        <v>12</v>
      </c>
    </row>
    <row r="4" ht="28.45" customHeight="1" spans="1:3">
      <c r="A4" s="91"/>
      <c r="B4" s="103" t="s">
        <v>13</v>
      </c>
      <c r="C4" s="34" t="s">
        <v>14</v>
      </c>
    </row>
    <row r="5" ht="28.45" customHeight="1" spans="1:3">
      <c r="A5" s="91"/>
      <c r="B5" s="103" t="s">
        <v>15</v>
      </c>
      <c r="C5" s="34" t="s">
        <v>16</v>
      </c>
    </row>
    <row r="6" ht="28.45" customHeight="1" spans="1:3">
      <c r="A6" s="91"/>
      <c r="B6" s="103" t="s">
        <v>17</v>
      </c>
      <c r="C6" s="34" t="s">
        <v>18</v>
      </c>
    </row>
    <row r="7" ht="28.45" customHeight="1" spans="1:3">
      <c r="A7" s="91"/>
      <c r="B7" s="103" t="s">
        <v>19</v>
      </c>
      <c r="C7" s="34"/>
    </row>
    <row r="8" ht="28.45" customHeight="1" spans="1:3">
      <c r="A8" s="91"/>
      <c r="B8" s="103" t="s">
        <v>20</v>
      </c>
      <c r="C8" s="34" t="s">
        <v>21</v>
      </c>
    </row>
    <row r="9" ht="28.45" customHeight="1" spans="1:3">
      <c r="A9" s="91"/>
      <c r="B9" s="103" t="s">
        <v>22</v>
      </c>
      <c r="C9" s="34" t="s">
        <v>23</v>
      </c>
    </row>
    <row r="10" ht="28.45" customHeight="1" spans="1:3">
      <c r="A10" s="91"/>
      <c r="B10" s="103" t="s">
        <v>24</v>
      </c>
      <c r="C10" s="34" t="s">
        <v>25</v>
      </c>
    </row>
    <row r="11" ht="28.45" customHeight="1" spans="1:3">
      <c r="A11" s="91"/>
      <c r="B11" s="103" t="s">
        <v>26</v>
      </c>
      <c r="C11" s="34" t="s">
        <v>27</v>
      </c>
    </row>
    <row r="12" ht="28.45" customHeight="1" spans="1:3">
      <c r="A12" s="91"/>
      <c r="B12" s="103" t="s">
        <v>28</v>
      </c>
      <c r="C12" s="34"/>
    </row>
    <row r="13" ht="28.45" customHeight="1" spans="1:3">
      <c r="A13" s="10"/>
      <c r="B13" s="103" t="s">
        <v>29</v>
      </c>
      <c r="C13" s="34"/>
    </row>
    <row r="14" ht="28.45" customHeight="1" spans="1:3">
      <c r="A14" s="10"/>
      <c r="B14" s="103" t="s">
        <v>30</v>
      </c>
      <c r="C14" s="34" t="s">
        <v>14</v>
      </c>
    </row>
    <row r="15" ht="36" customHeight="1" spans="2:3">
      <c r="B15" s="103" t="s">
        <v>31</v>
      </c>
      <c r="C15" s="104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4" workbookViewId="0">
      <selection activeCell="C22" sqref="C22"/>
    </sheetView>
  </sheetViews>
  <sheetFormatPr defaultColWidth="10" defaultRowHeight="13.5" outlineLevelCol="3"/>
  <cols>
    <col min="1" max="1" width="60.0833333333333" customWidth="1"/>
    <col min="2" max="2" width="37.5416666666667" customWidth="1"/>
    <col min="3" max="3" width="51.7416666666667" customWidth="1"/>
    <col min="4" max="4" width="37.025" style="89" customWidth="1"/>
  </cols>
  <sheetData>
    <row r="1" ht="14.3" customHeight="1" spans="1:4">
      <c r="A1" s="10"/>
      <c r="B1" s="10"/>
      <c r="C1" s="10"/>
      <c r="D1" s="44"/>
    </row>
    <row r="2" ht="39.85" customHeight="1" spans="1:4">
      <c r="A2" s="11" t="s">
        <v>32</v>
      </c>
      <c r="B2" s="11"/>
      <c r="C2" s="11"/>
      <c r="D2" s="90"/>
    </row>
    <row r="3" ht="22.75" customHeight="1" spans="1:4">
      <c r="A3" s="91"/>
      <c r="B3" s="91"/>
      <c r="C3" s="91"/>
      <c r="D3" s="92" t="s">
        <v>33</v>
      </c>
    </row>
    <row r="4" ht="22.75" customHeight="1" spans="1:4">
      <c r="A4" s="46" t="s">
        <v>34</v>
      </c>
      <c r="B4" s="46"/>
      <c r="C4" s="46" t="s">
        <v>35</v>
      </c>
      <c r="D4" s="93"/>
    </row>
    <row r="5" ht="22.75" customHeight="1" spans="1:4">
      <c r="A5" s="46" t="s">
        <v>36</v>
      </c>
      <c r="B5" s="46" t="s">
        <v>37</v>
      </c>
      <c r="C5" s="46" t="s">
        <v>36</v>
      </c>
      <c r="D5" s="46" t="s">
        <v>37</v>
      </c>
    </row>
    <row r="6" ht="18" customHeight="1" spans="1:4">
      <c r="A6" s="94" t="s">
        <v>38</v>
      </c>
      <c r="B6" s="72">
        <v>4335460.35</v>
      </c>
      <c r="C6" s="94" t="s">
        <v>39</v>
      </c>
      <c r="D6" s="72">
        <v>3712319.52</v>
      </c>
    </row>
    <row r="7" ht="18" customHeight="1" spans="1:4">
      <c r="A7" s="94" t="s">
        <v>40</v>
      </c>
      <c r="B7" s="73"/>
      <c r="C7" s="94" t="s">
        <v>41</v>
      </c>
      <c r="D7" s="72"/>
    </row>
    <row r="8" ht="18" customHeight="1" spans="1:4">
      <c r="A8" s="94" t="s">
        <v>42</v>
      </c>
      <c r="B8" s="73"/>
      <c r="C8" s="94" t="s">
        <v>43</v>
      </c>
      <c r="D8" s="72"/>
    </row>
    <row r="9" ht="18" customHeight="1" spans="1:4">
      <c r="A9" s="94" t="s">
        <v>44</v>
      </c>
      <c r="B9" s="73"/>
      <c r="C9" s="94" t="s">
        <v>45</v>
      </c>
      <c r="D9" s="72"/>
    </row>
    <row r="10" ht="18" customHeight="1" spans="1:4">
      <c r="A10" s="94" t="s">
        <v>46</v>
      </c>
      <c r="B10" s="73"/>
      <c r="C10" s="94" t="s">
        <v>47</v>
      </c>
      <c r="D10" s="72"/>
    </row>
    <row r="11" ht="18" customHeight="1" spans="1:4">
      <c r="A11" s="94" t="s">
        <v>48</v>
      </c>
      <c r="B11" s="73"/>
      <c r="C11" s="94" t="s">
        <v>49</v>
      </c>
      <c r="D11" s="72"/>
    </row>
    <row r="12" ht="18" customHeight="1" spans="1:4">
      <c r="A12" s="94" t="s">
        <v>50</v>
      </c>
      <c r="B12" s="73"/>
      <c r="C12" s="94" t="s">
        <v>51</v>
      </c>
      <c r="D12" s="72"/>
    </row>
    <row r="13" ht="18" customHeight="1" spans="1:4">
      <c r="A13" s="94" t="s">
        <v>52</v>
      </c>
      <c r="B13" s="73"/>
      <c r="C13" s="94" t="s">
        <v>53</v>
      </c>
      <c r="D13" s="72">
        <v>420942.13</v>
      </c>
    </row>
    <row r="14" ht="18" customHeight="1" spans="1:4">
      <c r="A14" s="94" t="s">
        <v>54</v>
      </c>
      <c r="B14" s="73"/>
      <c r="C14" s="94" t="s">
        <v>55</v>
      </c>
      <c r="D14" s="72"/>
    </row>
    <row r="15" ht="18" customHeight="1" spans="1:4">
      <c r="A15" s="94"/>
      <c r="B15" s="66"/>
      <c r="C15" s="94" t="s">
        <v>56</v>
      </c>
      <c r="D15" s="72">
        <v>202198.7</v>
      </c>
    </row>
    <row r="16" ht="18" customHeight="1" spans="1:4">
      <c r="A16" s="94"/>
      <c r="B16" s="66"/>
      <c r="C16" s="94" t="s">
        <v>57</v>
      </c>
      <c r="D16" s="72"/>
    </row>
    <row r="17" ht="18" customHeight="1" spans="1:4">
      <c r="A17" s="94"/>
      <c r="B17" s="66"/>
      <c r="C17" s="94" t="s">
        <v>58</v>
      </c>
      <c r="D17" s="72"/>
    </row>
    <row r="18" ht="18" customHeight="1" spans="1:4">
      <c r="A18" s="94"/>
      <c r="B18" s="66"/>
      <c r="C18" s="94" t="s">
        <v>59</v>
      </c>
      <c r="D18" s="72"/>
    </row>
    <row r="19" ht="18" customHeight="1" spans="1:4">
      <c r="A19" s="94"/>
      <c r="B19" s="66"/>
      <c r="C19" s="94" t="s">
        <v>60</v>
      </c>
      <c r="D19" s="72"/>
    </row>
    <row r="20" ht="18" customHeight="1" spans="1:4">
      <c r="A20" s="95"/>
      <c r="B20" s="96"/>
      <c r="C20" s="94" t="s">
        <v>61</v>
      </c>
      <c r="D20" s="72"/>
    </row>
    <row r="21" ht="18" customHeight="1" spans="1:4">
      <c r="A21" s="95"/>
      <c r="B21" s="96"/>
      <c r="C21" s="94" t="s">
        <v>62</v>
      </c>
      <c r="D21" s="72"/>
    </row>
    <row r="22" ht="18" customHeight="1" spans="1:4">
      <c r="A22" s="95"/>
      <c r="B22" s="96"/>
      <c r="C22" s="94" t="s">
        <v>63</v>
      </c>
      <c r="D22" s="72"/>
    </row>
    <row r="23" ht="18" customHeight="1" spans="1:4">
      <c r="A23" s="95"/>
      <c r="B23" s="96"/>
      <c r="C23" s="94" t="s">
        <v>64</v>
      </c>
      <c r="D23" s="72"/>
    </row>
    <row r="24" ht="18" customHeight="1" spans="1:4">
      <c r="A24" s="95"/>
      <c r="B24" s="96"/>
      <c r="C24" s="94" t="s">
        <v>65</v>
      </c>
      <c r="D24" s="72"/>
    </row>
    <row r="25" ht="18" customHeight="1" spans="1:4">
      <c r="A25" s="94"/>
      <c r="B25" s="66"/>
      <c r="C25" s="94" t="s">
        <v>66</v>
      </c>
      <c r="D25" s="97"/>
    </row>
    <row r="26" ht="18" customHeight="1" spans="1:4">
      <c r="A26" s="94"/>
      <c r="B26" s="66"/>
      <c r="C26" s="94" t="s">
        <v>67</v>
      </c>
      <c r="D26" s="97"/>
    </row>
    <row r="27" ht="18" customHeight="1" spans="1:4">
      <c r="A27" s="94"/>
      <c r="B27" s="66"/>
      <c r="C27" s="94" t="s">
        <v>68</v>
      </c>
      <c r="D27" s="97"/>
    </row>
    <row r="28" ht="18" customHeight="1" spans="1:4">
      <c r="A28" s="95"/>
      <c r="B28" s="96"/>
      <c r="C28" s="94" t="s">
        <v>69</v>
      </c>
      <c r="D28" s="97"/>
    </row>
    <row r="29" ht="18" customHeight="1" spans="1:4">
      <c r="A29" s="95"/>
      <c r="B29" s="96"/>
      <c r="C29" s="94" t="s">
        <v>70</v>
      </c>
      <c r="D29" s="97"/>
    </row>
    <row r="30" ht="18" customHeight="1" spans="1:4">
      <c r="A30" s="95"/>
      <c r="B30" s="96"/>
      <c r="C30" s="94" t="s">
        <v>71</v>
      </c>
      <c r="D30" s="97"/>
    </row>
    <row r="31" ht="18" customHeight="1" spans="1:4">
      <c r="A31" s="95"/>
      <c r="B31" s="96"/>
      <c r="C31" s="94" t="s">
        <v>72</v>
      </c>
      <c r="D31" s="97"/>
    </row>
    <row r="32" ht="18" customHeight="1" spans="1:4">
      <c r="A32" s="95"/>
      <c r="B32" s="96"/>
      <c r="C32" s="94" t="s">
        <v>73</v>
      </c>
      <c r="D32" s="97"/>
    </row>
    <row r="33" ht="18" customHeight="1" spans="1:4">
      <c r="A33" s="94"/>
      <c r="B33" s="94"/>
      <c r="C33" s="94" t="s">
        <v>74</v>
      </c>
      <c r="D33" s="97"/>
    </row>
    <row r="34" ht="18" customHeight="1" spans="1:4">
      <c r="A34" s="94"/>
      <c r="B34" s="94"/>
      <c r="C34" s="94" t="s">
        <v>75</v>
      </c>
      <c r="D34" s="97"/>
    </row>
    <row r="35" ht="18" customHeight="1" spans="1:4">
      <c r="A35" s="94"/>
      <c r="B35" s="94"/>
      <c r="C35" s="94" t="s">
        <v>76</v>
      </c>
      <c r="D35" s="97"/>
    </row>
    <row r="36" ht="18" customHeight="1" spans="1:4">
      <c r="A36" s="94"/>
      <c r="B36" s="94"/>
      <c r="C36" s="94"/>
      <c r="D36" s="98"/>
    </row>
    <row r="37" ht="18" customHeight="1" spans="1:4">
      <c r="A37" s="94"/>
      <c r="B37" s="94"/>
      <c r="C37" s="94"/>
      <c r="D37" s="98"/>
    </row>
    <row r="38" ht="18" customHeight="1" spans="1:4">
      <c r="A38" s="94"/>
      <c r="B38" s="94"/>
      <c r="C38" s="94"/>
      <c r="D38" s="98"/>
    </row>
    <row r="39" ht="18" customHeight="1" spans="1:4">
      <c r="A39" s="95" t="s">
        <v>77</v>
      </c>
      <c r="B39" s="96">
        <f>SUM(B6:B14)</f>
        <v>4335460.35</v>
      </c>
      <c r="C39" s="95" t="s">
        <v>78</v>
      </c>
      <c r="D39" s="65">
        <f>SUM(D6:D38)</f>
        <v>4335460.35</v>
      </c>
    </row>
    <row r="40" ht="18" customHeight="1" spans="1:4">
      <c r="A40" s="95" t="s">
        <v>79</v>
      </c>
      <c r="B40" s="96"/>
      <c r="C40" s="95" t="s">
        <v>80</v>
      </c>
      <c r="D40" s="65"/>
    </row>
    <row r="41" ht="18" customHeight="1" spans="1:4">
      <c r="A41" s="95" t="s">
        <v>81</v>
      </c>
      <c r="B41" s="66"/>
      <c r="C41" s="94"/>
      <c r="D41" s="99"/>
    </row>
    <row r="42" ht="18" customHeight="1" spans="1:4">
      <c r="A42" s="95" t="s">
        <v>82</v>
      </c>
      <c r="B42" s="96">
        <f>B39+B40</f>
        <v>4335460.35</v>
      </c>
      <c r="C42" s="95" t="s">
        <v>83</v>
      </c>
      <c r="D42" s="65">
        <f>D39+D40</f>
        <v>4335460.35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A32" sqref="$A5:$XFD32"/>
    </sheetView>
  </sheetViews>
  <sheetFormatPr defaultColWidth="7.875" defaultRowHeight="12.75" customHeight="1" outlineLevelCol="2"/>
  <cols>
    <col min="1" max="1" width="99.7416666666667" style="18" customWidth="1"/>
    <col min="2" max="2" width="64.8583333333333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80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18" customHeight="1" spans="1:3">
      <c r="A5" s="81" t="s">
        <v>85</v>
      </c>
      <c r="B5" s="82">
        <v>4335460.35</v>
      </c>
      <c r="C5" s="18"/>
    </row>
    <row r="6" s="17" customFormat="1" ht="18" customHeight="1" spans="1:3">
      <c r="A6" s="83" t="s">
        <v>86</v>
      </c>
      <c r="B6" s="84">
        <v>4335460.35</v>
      </c>
      <c r="C6" s="18"/>
    </row>
    <row r="7" s="17" customFormat="1" ht="18" customHeight="1" spans="1:3">
      <c r="A7" s="83" t="s">
        <v>87</v>
      </c>
      <c r="B7" s="84"/>
      <c r="C7" s="18"/>
    </row>
    <row r="8" s="17" customFormat="1" ht="18" customHeight="1" spans="1:3">
      <c r="A8" s="81" t="s">
        <v>88</v>
      </c>
      <c r="B8" s="84">
        <f>B9+B10</f>
        <v>0</v>
      </c>
      <c r="C8" s="18"/>
    </row>
    <row r="9" s="17" customFormat="1" ht="18" customHeight="1" spans="1:3">
      <c r="A9" s="83" t="s">
        <v>86</v>
      </c>
      <c r="B9" s="84"/>
      <c r="C9" s="18"/>
    </row>
    <row r="10" s="17" customFormat="1" ht="18" customHeight="1" spans="1:3">
      <c r="A10" s="83" t="s">
        <v>87</v>
      </c>
      <c r="B10" s="84"/>
      <c r="C10" s="18"/>
    </row>
    <row r="11" s="17" customFormat="1" ht="18" customHeight="1" spans="1:3">
      <c r="A11" s="81" t="s">
        <v>89</v>
      </c>
      <c r="B11" s="84"/>
      <c r="C11" s="18"/>
    </row>
    <row r="12" s="17" customFormat="1" ht="18" customHeight="1" spans="1:3">
      <c r="A12" s="83" t="s">
        <v>86</v>
      </c>
      <c r="B12" s="84"/>
      <c r="C12" s="18"/>
    </row>
    <row r="13" s="17" customFormat="1" ht="18" customHeight="1" spans="1:3">
      <c r="A13" s="83" t="s">
        <v>87</v>
      </c>
      <c r="B13" s="84"/>
      <c r="C13" s="18"/>
    </row>
    <row r="14" s="17" customFormat="1" ht="18" customHeight="1" spans="1:3">
      <c r="A14" s="85" t="s">
        <v>90</v>
      </c>
      <c r="B14" s="84">
        <f>SUM(B15:B17)</f>
        <v>0</v>
      </c>
      <c r="C14" s="18"/>
    </row>
    <row r="15" s="17" customFormat="1" ht="18" customHeight="1" spans="1:3">
      <c r="A15" s="83" t="s">
        <v>91</v>
      </c>
      <c r="B15" s="84"/>
      <c r="C15" s="18"/>
    </row>
    <row r="16" s="17" customFormat="1" ht="18" customHeight="1" spans="1:3">
      <c r="A16" s="83" t="s">
        <v>92</v>
      </c>
      <c r="B16" s="84"/>
      <c r="C16" s="18"/>
    </row>
    <row r="17" s="17" customFormat="1" ht="18" customHeight="1" spans="1:3">
      <c r="A17" s="83" t="s">
        <v>93</v>
      </c>
      <c r="B17" s="84"/>
      <c r="C17" s="18"/>
    </row>
    <row r="18" s="17" customFormat="1" ht="18" customHeight="1" spans="1:3">
      <c r="A18" s="85" t="s">
        <v>94</v>
      </c>
      <c r="B18" s="84"/>
      <c r="C18" s="18"/>
    </row>
    <row r="19" s="17" customFormat="1" ht="18" customHeight="1" spans="1:3">
      <c r="A19" s="85" t="s">
        <v>95</v>
      </c>
      <c r="B19" s="84"/>
      <c r="C19" s="18"/>
    </row>
    <row r="20" s="17" customFormat="1" ht="18" customHeight="1" spans="1:3">
      <c r="A20" s="85" t="s">
        <v>96</v>
      </c>
      <c r="B20" s="84"/>
      <c r="C20" s="18"/>
    </row>
    <row r="21" s="17" customFormat="1" ht="18" customHeight="1" spans="1:3">
      <c r="A21" s="85" t="s">
        <v>97</v>
      </c>
      <c r="B21" s="84"/>
      <c r="C21" s="18"/>
    </row>
    <row r="22" s="17" customFormat="1" ht="18" customHeight="1" spans="1:3">
      <c r="A22" s="85" t="s">
        <v>98</v>
      </c>
      <c r="B22" s="82">
        <f>B23+B26+B29+B30</f>
        <v>0</v>
      </c>
      <c r="C22" s="18"/>
    </row>
    <row r="23" s="17" customFormat="1" ht="18" customHeight="1" spans="1:3">
      <c r="A23" s="83" t="s">
        <v>99</v>
      </c>
      <c r="B23" s="82">
        <f>B24+B25</f>
        <v>0</v>
      </c>
      <c r="C23" s="18"/>
    </row>
    <row r="24" s="17" customFormat="1" ht="18" customHeight="1" spans="1:3">
      <c r="A24" s="83" t="s">
        <v>100</v>
      </c>
      <c r="B24" s="82"/>
      <c r="C24" s="18"/>
    </row>
    <row r="25" s="17" customFormat="1" ht="18" customHeight="1" spans="1:3">
      <c r="A25" s="83" t="s">
        <v>101</v>
      </c>
      <c r="B25" s="82"/>
      <c r="C25" s="18"/>
    </row>
    <row r="26" s="17" customFormat="1" ht="18" customHeight="1" spans="1:3">
      <c r="A26" s="83" t="s">
        <v>102</v>
      </c>
      <c r="B26" s="82">
        <f>B27+B28</f>
        <v>0</v>
      </c>
      <c r="C26" s="18"/>
    </row>
    <row r="27" s="17" customFormat="1" ht="18" customHeight="1" spans="1:3">
      <c r="A27" s="83" t="s">
        <v>103</v>
      </c>
      <c r="B27" s="82"/>
      <c r="C27" s="18"/>
    </row>
    <row r="28" s="17" customFormat="1" ht="18" customHeight="1" spans="1:3">
      <c r="A28" s="83" t="s">
        <v>104</v>
      </c>
      <c r="B28" s="82"/>
      <c r="C28" s="18"/>
    </row>
    <row r="29" s="17" customFormat="1" ht="18" customHeight="1" spans="1:3">
      <c r="A29" s="83" t="s">
        <v>105</v>
      </c>
      <c r="B29" s="82"/>
      <c r="C29" s="18"/>
    </row>
    <row r="30" s="17" customFormat="1" ht="18" customHeight="1" spans="1:3">
      <c r="A30" s="83" t="s">
        <v>106</v>
      </c>
      <c r="B30" s="82"/>
      <c r="C30" s="18"/>
    </row>
    <row r="31" ht="18" customHeight="1" spans="1:2">
      <c r="A31" s="86"/>
      <c r="B31" s="82"/>
    </row>
    <row r="32" s="17" customFormat="1" ht="18" customHeight="1" spans="1:3">
      <c r="A32" s="87" t="s">
        <v>107</v>
      </c>
      <c r="B32" s="88">
        <f>B5+B8+B14+B18+B19+B20+B21+B22</f>
        <v>4335460.35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71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4" workbookViewId="0">
      <selection activeCell="E29" sqref="E29"/>
    </sheetView>
  </sheetViews>
  <sheetFormatPr defaultColWidth="7.875" defaultRowHeight="12.75" customHeight="1" outlineLevelCol="6"/>
  <cols>
    <col min="1" max="1" width="16.75" style="18" customWidth="1"/>
    <col min="2" max="2" width="32.25" style="18" customWidth="1"/>
    <col min="3" max="3" width="24.625" style="18" customWidth="1"/>
    <col min="4" max="4" width="24.125" style="18" customWidth="1"/>
    <col min="5" max="5" width="22.875" style="18" customWidth="1"/>
    <col min="6" max="7" width="6" style="18" customWidth="1"/>
    <col min="8" max="16384" width="7.875" style="17"/>
  </cols>
  <sheetData>
    <row r="1" s="17" customFormat="1" ht="17.25" customHeight="1" spans="1:7">
      <c r="A1" s="26"/>
      <c r="B1" s="26"/>
      <c r="C1" s="18"/>
      <c r="D1" s="18"/>
      <c r="E1" s="18"/>
      <c r="F1" s="18"/>
      <c r="G1" s="18"/>
    </row>
    <row r="2" s="17" customFormat="1" ht="24.75" customHeight="1" spans="1:7">
      <c r="A2" s="76" t="s">
        <v>108</v>
      </c>
      <c r="B2" s="76"/>
      <c r="C2" s="76"/>
      <c r="D2" s="76"/>
      <c r="E2" s="76"/>
      <c r="F2" s="18"/>
      <c r="G2" s="18"/>
    </row>
    <row r="3" s="17" customFormat="1" ht="24.75" customHeight="1" spans="1:7">
      <c r="A3" s="77"/>
      <c r="B3" s="77"/>
      <c r="C3" s="77"/>
      <c r="D3" s="18"/>
      <c r="E3" s="78" t="s">
        <v>33</v>
      </c>
      <c r="F3" s="18"/>
      <c r="G3" s="18"/>
    </row>
    <row r="4" s="17" customFormat="1" ht="24.75" customHeight="1" spans="1:7">
      <c r="A4" s="30" t="s">
        <v>109</v>
      </c>
      <c r="B4" s="30" t="s">
        <v>110</v>
      </c>
      <c r="C4" s="30" t="s">
        <v>111</v>
      </c>
      <c r="D4" s="30" t="s">
        <v>112</v>
      </c>
      <c r="E4" s="30" t="s">
        <v>113</v>
      </c>
      <c r="F4" s="18"/>
      <c r="G4" s="18"/>
    </row>
    <row r="5" s="17" customFormat="1" ht="24.75" customHeight="1" spans="1:7">
      <c r="A5" s="30"/>
      <c r="B5" s="30"/>
      <c r="C5" s="30"/>
      <c r="D5" s="30"/>
      <c r="E5" s="30"/>
      <c r="F5" s="18"/>
      <c r="G5" s="18"/>
    </row>
    <row r="6" s="17" customFormat="1" ht="18" customHeight="1" spans="1:7">
      <c r="A6" s="79" t="s">
        <v>114</v>
      </c>
      <c r="B6" s="79" t="s">
        <v>115</v>
      </c>
      <c r="C6" s="79">
        <v>1</v>
      </c>
      <c r="D6" s="79">
        <v>2</v>
      </c>
      <c r="E6" s="79">
        <v>3</v>
      </c>
      <c r="F6" s="18"/>
      <c r="G6" s="18"/>
    </row>
    <row r="7" s="17" customFormat="1" ht="24" customHeight="1" spans="1:7">
      <c r="A7" s="36"/>
      <c r="B7" s="36" t="s">
        <v>116</v>
      </c>
      <c r="C7" s="62">
        <f t="shared" ref="C7:C18" si="0">SUM(D7,E7)</f>
        <v>4335460.35</v>
      </c>
      <c r="D7" s="62">
        <f>SUM(D11,D9,D17)</f>
        <v>4185060.35</v>
      </c>
      <c r="E7" s="62">
        <v>150400</v>
      </c>
      <c r="F7" s="18"/>
      <c r="G7" s="18"/>
    </row>
    <row r="8" s="17" customFormat="1" ht="24" customHeight="1" spans="1:7">
      <c r="A8" s="36" t="s">
        <v>117</v>
      </c>
      <c r="B8" s="36" t="s">
        <v>118</v>
      </c>
      <c r="C8" s="62">
        <f t="shared" si="0"/>
        <v>3712319.52</v>
      </c>
      <c r="D8" s="62">
        <f>D9</f>
        <v>3561919.52</v>
      </c>
      <c r="E8" s="62">
        <v>150400</v>
      </c>
      <c r="F8" s="18"/>
      <c r="G8" s="18"/>
    </row>
    <row r="9" s="17" customFormat="1" ht="24" customHeight="1" spans="1:7">
      <c r="A9" s="36" t="s">
        <v>119</v>
      </c>
      <c r="B9" s="36" t="s">
        <v>120</v>
      </c>
      <c r="C9" s="62">
        <f t="shared" si="0"/>
        <v>3712319.52</v>
      </c>
      <c r="D9" s="62">
        <f>D10</f>
        <v>3561919.52</v>
      </c>
      <c r="E9" s="62">
        <v>150400</v>
      </c>
      <c r="F9" s="18"/>
      <c r="G9" s="18"/>
    </row>
    <row r="10" s="17" customFormat="1" ht="24" customHeight="1" spans="1:7">
      <c r="A10" s="38" t="s">
        <v>121</v>
      </c>
      <c r="B10" s="38" t="s">
        <v>122</v>
      </c>
      <c r="C10" s="62">
        <f t="shared" si="0"/>
        <v>3712319.52</v>
      </c>
      <c r="D10" s="63">
        <v>3561919.52</v>
      </c>
      <c r="E10" s="63">
        <v>150400</v>
      </c>
      <c r="F10" s="18"/>
      <c r="G10" s="18"/>
    </row>
    <row r="11" s="17" customFormat="1" ht="24" customHeight="1" spans="1:7">
      <c r="A11" s="36" t="s">
        <v>123</v>
      </c>
      <c r="B11" s="36" t="s">
        <v>124</v>
      </c>
      <c r="C11" s="62">
        <f t="shared" si="0"/>
        <v>420942.13</v>
      </c>
      <c r="D11" s="62">
        <f>D12+D15</f>
        <v>420942.13</v>
      </c>
      <c r="E11" s="63"/>
      <c r="F11" s="18"/>
      <c r="G11" s="18"/>
    </row>
    <row r="12" s="17" customFormat="1" ht="24" customHeight="1" spans="1:7">
      <c r="A12" s="36" t="s">
        <v>125</v>
      </c>
      <c r="B12" s="36" t="s">
        <v>126</v>
      </c>
      <c r="C12" s="62">
        <f t="shared" si="0"/>
        <v>411074.03</v>
      </c>
      <c r="D12" s="62">
        <f>D13+D14</f>
        <v>411074.03</v>
      </c>
      <c r="E12" s="63"/>
      <c r="F12" s="18"/>
      <c r="G12" s="18"/>
    </row>
    <row r="13" s="17" customFormat="1" ht="24" customHeight="1" spans="1:7">
      <c r="A13" s="38" t="s">
        <v>127</v>
      </c>
      <c r="B13" s="38" t="s">
        <v>128</v>
      </c>
      <c r="C13" s="62">
        <v>95430</v>
      </c>
      <c r="D13" s="63">
        <v>95430</v>
      </c>
      <c r="E13" s="63"/>
      <c r="F13" s="18"/>
      <c r="G13" s="18"/>
    </row>
    <row r="14" s="17" customFormat="1" ht="24" customHeight="1" spans="1:7">
      <c r="A14" s="38" t="s">
        <v>129</v>
      </c>
      <c r="B14" s="38" t="s">
        <v>130</v>
      </c>
      <c r="C14" s="62">
        <f t="shared" ref="C14:C19" si="1">SUM(D14,E14)</f>
        <v>315644.03</v>
      </c>
      <c r="D14" s="63">
        <v>315644.03</v>
      </c>
      <c r="E14" s="63"/>
      <c r="F14" s="18"/>
      <c r="G14" s="18"/>
    </row>
    <row r="15" s="17" customFormat="1" ht="24" customHeight="1" spans="1:7">
      <c r="A15" s="36" t="s">
        <v>131</v>
      </c>
      <c r="B15" s="36" t="s">
        <v>132</v>
      </c>
      <c r="C15" s="62">
        <f t="shared" si="1"/>
        <v>9868.1</v>
      </c>
      <c r="D15" s="62">
        <f>D16</f>
        <v>9868.1</v>
      </c>
      <c r="E15" s="62"/>
      <c r="F15" s="18"/>
      <c r="G15" s="18"/>
    </row>
    <row r="16" s="17" customFormat="1" ht="24" customHeight="1" spans="1:7">
      <c r="A16" s="38" t="s">
        <v>133</v>
      </c>
      <c r="B16" s="38" t="s">
        <v>132</v>
      </c>
      <c r="C16" s="62">
        <f t="shared" si="1"/>
        <v>9868.1</v>
      </c>
      <c r="D16" s="63">
        <v>9868.1</v>
      </c>
      <c r="E16" s="62"/>
      <c r="F16" s="18"/>
      <c r="G16" s="18"/>
    </row>
    <row r="17" s="17" customFormat="1" ht="24" customHeight="1" spans="1:7">
      <c r="A17" s="36" t="s">
        <v>134</v>
      </c>
      <c r="B17" s="36" t="s">
        <v>135</v>
      </c>
      <c r="C17" s="62">
        <f t="shared" si="1"/>
        <v>202198.7</v>
      </c>
      <c r="D17" s="62">
        <f t="shared" ref="D15:D18" si="2">D18</f>
        <v>202198.7</v>
      </c>
      <c r="E17" s="63"/>
      <c r="F17" s="18"/>
      <c r="G17" s="18"/>
    </row>
    <row r="18" s="17" customFormat="1" ht="24" customHeight="1" spans="1:7">
      <c r="A18" s="36" t="s">
        <v>136</v>
      </c>
      <c r="B18" s="36" t="s">
        <v>137</v>
      </c>
      <c r="C18" s="62">
        <f t="shared" si="1"/>
        <v>202198.7</v>
      </c>
      <c r="D18" s="62">
        <f t="shared" si="2"/>
        <v>202198.7</v>
      </c>
      <c r="E18" s="63"/>
      <c r="F18" s="18"/>
      <c r="G18" s="18"/>
    </row>
    <row r="19" s="17" customFormat="1" ht="24" customHeight="1" spans="1:7">
      <c r="A19" s="38" t="s">
        <v>138</v>
      </c>
      <c r="B19" s="38" t="s">
        <v>139</v>
      </c>
      <c r="C19" s="62">
        <f t="shared" si="1"/>
        <v>202198.7</v>
      </c>
      <c r="D19" s="63">
        <v>202198.7</v>
      </c>
      <c r="E19" s="63"/>
      <c r="F19" s="18"/>
      <c r="G19" s="18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31" sqref="D31"/>
    </sheetView>
  </sheetViews>
  <sheetFormatPr defaultColWidth="10" defaultRowHeight="13.5" outlineLevelCol="6"/>
  <cols>
    <col min="1" max="1" width="64.7583333333333" customWidth="1"/>
    <col min="2" max="2" width="38.6916666666667" customWidth="1"/>
    <col min="3" max="3" width="69.3583333333333" customWidth="1"/>
    <col min="4" max="4" width="37.033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33</v>
      </c>
      <c r="D3" s="48"/>
      <c r="E3" s="12"/>
      <c r="F3" s="12"/>
      <c r="G3" s="12"/>
    </row>
    <row r="4" ht="22.75" customHeight="1" spans="1:7">
      <c r="A4" s="46" t="s">
        <v>34</v>
      </c>
      <c r="B4" s="46"/>
      <c r="C4" s="46" t="s">
        <v>35</v>
      </c>
      <c r="D4" s="46"/>
      <c r="E4" s="12"/>
      <c r="F4" s="12"/>
      <c r="G4" s="12"/>
    </row>
    <row r="5" ht="22.75" customHeight="1" spans="1:7">
      <c r="A5" s="46" t="s">
        <v>36</v>
      </c>
      <c r="B5" s="46" t="s">
        <v>37</v>
      </c>
      <c r="C5" s="46" t="s">
        <v>36</v>
      </c>
      <c r="D5" s="46" t="s">
        <v>116</v>
      </c>
      <c r="E5" s="12"/>
      <c r="F5" s="12"/>
      <c r="G5" s="12"/>
    </row>
    <row r="6" ht="22.75" customHeight="1" spans="1:7">
      <c r="A6" s="15" t="s">
        <v>141</v>
      </c>
      <c r="B6" s="71">
        <f>SUM(B7:B9)</f>
        <v>4335460.35</v>
      </c>
      <c r="C6" s="15" t="s">
        <v>142</v>
      </c>
      <c r="D6" s="71">
        <f>SUM(D7:D36)</f>
        <v>4335460.35</v>
      </c>
      <c r="E6" s="12"/>
      <c r="F6" s="12"/>
      <c r="G6" s="12"/>
    </row>
    <row r="7" ht="22.75" customHeight="1" spans="1:7">
      <c r="A7" s="15" t="s">
        <v>143</v>
      </c>
      <c r="B7" s="72">
        <v>4335460.35</v>
      </c>
      <c r="C7" s="15" t="s">
        <v>144</v>
      </c>
      <c r="D7" s="72">
        <v>3712319.52</v>
      </c>
      <c r="E7" s="12"/>
      <c r="F7" s="12"/>
      <c r="G7" s="12"/>
    </row>
    <row r="8" ht="22.75" customHeight="1" spans="1:7">
      <c r="A8" s="15" t="s">
        <v>145</v>
      </c>
      <c r="B8" s="73"/>
      <c r="C8" s="15" t="s">
        <v>146</v>
      </c>
      <c r="D8" s="72"/>
      <c r="E8" s="12"/>
      <c r="F8" s="12"/>
      <c r="G8" s="12"/>
    </row>
    <row r="9" ht="22.75" customHeight="1" spans="1:7">
      <c r="A9" s="15" t="s">
        <v>147</v>
      </c>
      <c r="B9" s="73"/>
      <c r="C9" s="15" t="s">
        <v>148</v>
      </c>
      <c r="D9" s="72"/>
      <c r="E9" s="12"/>
      <c r="F9" s="12"/>
      <c r="G9" s="12"/>
    </row>
    <row r="10" ht="22.75" customHeight="1" spans="1:7">
      <c r="A10" s="15"/>
      <c r="B10" s="67"/>
      <c r="C10" s="15" t="s">
        <v>149</v>
      </c>
      <c r="D10" s="72"/>
      <c r="E10" s="12"/>
      <c r="F10" s="12"/>
      <c r="G10" s="12"/>
    </row>
    <row r="11" ht="22.75" customHeight="1" spans="1:7">
      <c r="A11" s="15"/>
      <c r="B11" s="67"/>
      <c r="C11" s="15" t="s">
        <v>150</v>
      </c>
      <c r="D11" s="72"/>
      <c r="E11" s="12"/>
      <c r="F11" s="12"/>
      <c r="G11" s="12"/>
    </row>
    <row r="12" ht="22.75" customHeight="1" spans="1:7">
      <c r="A12" s="15"/>
      <c r="B12" s="67"/>
      <c r="C12" s="15" t="s">
        <v>151</v>
      </c>
      <c r="D12" s="72"/>
      <c r="E12" s="12"/>
      <c r="F12" s="12"/>
      <c r="G12" s="12"/>
    </row>
    <row r="13" ht="22.75" customHeight="1" spans="1:7">
      <c r="A13" s="45"/>
      <c r="B13" s="68"/>
      <c r="C13" s="15" t="s">
        <v>152</v>
      </c>
      <c r="D13" s="72"/>
      <c r="E13" s="12"/>
      <c r="F13" s="12"/>
      <c r="G13" s="12"/>
    </row>
    <row r="14" ht="22.75" customHeight="1" spans="1:7">
      <c r="A14" s="15"/>
      <c r="B14" s="67"/>
      <c r="C14" s="15" t="s">
        <v>153</v>
      </c>
      <c r="D14" s="72">
        <v>420942.13</v>
      </c>
      <c r="E14" s="12"/>
      <c r="F14" s="12"/>
      <c r="G14" s="47"/>
    </row>
    <row r="15" ht="22.75" customHeight="1" spans="1:7">
      <c r="A15" s="15"/>
      <c r="B15" s="67"/>
      <c r="C15" s="15" t="s">
        <v>154</v>
      </c>
      <c r="D15" s="72"/>
      <c r="E15" s="12"/>
      <c r="F15" s="12"/>
      <c r="G15" s="12"/>
    </row>
    <row r="16" ht="22.75" customHeight="1" spans="1:7">
      <c r="A16" s="15"/>
      <c r="B16" s="67"/>
      <c r="C16" s="15" t="s">
        <v>155</v>
      </c>
      <c r="D16" s="72">
        <v>202198.7</v>
      </c>
      <c r="E16" s="12"/>
      <c r="F16" s="12"/>
      <c r="G16" s="12"/>
    </row>
    <row r="17" ht="22.75" customHeight="1" spans="1:7">
      <c r="A17" s="15"/>
      <c r="B17" s="67"/>
      <c r="C17" s="15" t="s">
        <v>156</v>
      </c>
      <c r="D17" s="72"/>
      <c r="E17" s="12"/>
      <c r="F17" s="12"/>
      <c r="G17" s="12"/>
    </row>
    <row r="18" ht="22.75" customHeight="1" spans="1:7">
      <c r="A18" s="15"/>
      <c r="B18" s="67"/>
      <c r="C18" s="15" t="s">
        <v>157</v>
      </c>
      <c r="D18" s="72"/>
      <c r="E18" s="12"/>
      <c r="F18" s="12"/>
      <c r="G18" s="12"/>
    </row>
    <row r="19" ht="22.75" customHeight="1" spans="1:7">
      <c r="A19" s="15"/>
      <c r="B19" s="15"/>
      <c r="C19" s="15" t="s">
        <v>158</v>
      </c>
      <c r="D19" s="73"/>
      <c r="E19" s="12"/>
      <c r="F19" s="12"/>
      <c r="G19" s="12"/>
    </row>
    <row r="20" ht="22.75" customHeight="1" spans="1:7">
      <c r="A20" s="15"/>
      <c r="B20" s="15"/>
      <c r="C20" s="15" t="s">
        <v>159</v>
      </c>
      <c r="D20" s="73"/>
      <c r="E20" s="12"/>
      <c r="F20" s="12"/>
      <c r="G20" s="12"/>
    </row>
    <row r="21" ht="22.75" customHeight="1" spans="1:7">
      <c r="A21" s="15"/>
      <c r="B21" s="15"/>
      <c r="C21" s="15" t="s">
        <v>160</v>
      </c>
      <c r="D21" s="73"/>
      <c r="E21" s="12"/>
      <c r="F21" s="12"/>
      <c r="G21" s="12"/>
    </row>
    <row r="22" ht="22.75" customHeight="1" spans="1:7">
      <c r="A22" s="15"/>
      <c r="B22" s="15"/>
      <c r="C22" s="15" t="s">
        <v>161</v>
      </c>
      <c r="D22" s="73"/>
      <c r="E22" s="12"/>
      <c r="F22" s="12"/>
      <c r="G22" s="12"/>
    </row>
    <row r="23" ht="22.75" customHeight="1" spans="1:7">
      <c r="A23" s="15"/>
      <c r="B23" s="15"/>
      <c r="C23" s="15" t="s">
        <v>162</v>
      </c>
      <c r="D23" s="73"/>
      <c r="E23" s="12"/>
      <c r="F23" s="12"/>
      <c r="G23" s="12"/>
    </row>
    <row r="24" ht="22.75" customHeight="1" spans="1:7">
      <c r="A24" s="15"/>
      <c r="B24" s="15"/>
      <c r="C24" s="15" t="s">
        <v>163</v>
      </c>
      <c r="D24" s="73"/>
      <c r="E24" s="12"/>
      <c r="F24" s="12"/>
      <c r="G24" s="12"/>
    </row>
    <row r="25" ht="22.75" customHeight="1" spans="1:7">
      <c r="A25" s="15"/>
      <c r="B25" s="15"/>
      <c r="C25" s="15" t="s">
        <v>164</v>
      </c>
      <c r="D25" s="73"/>
      <c r="E25" s="12"/>
      <c r="F25" s="12"/>
      <c r="G25" s="12"/>
    </row>
    <row r="26" ht="22.75" customHeight="1" spans="1:7">
      <c r="A26" s="15"/>
      <c r="B26" s="15"/>
      <c r="C26" s="15" t="s">
        <v>165</v>
      </c>
      <c r="D26" s="73"/>
      <c r="E26" s="12"/>
      <c r="F26" s="12"/>
      <c r="G26" s="12"/>
    </row>
    <row r="27" ht="22.75" customHeight="1" spans="1:7">
      <c r="A27" s="15"/>
      <c r="B27" s="15"/>
      <c r="C27" s="15" t="s">
        <v>166</v>
      </c>
      <c r="D27" s="73"/>
      <c r="E27" s="12"/>
      <c r="F27" s="12"/>
      <c r="G27" s="12"/>
    </row>
    <row r="28" ht="22.75" customHeight="1" spans="1:7">
      <c r="A28" s="15"/>
      <c r="B28" s="15"/>
      <c r="C28" s="15" t="s">
        <v>167</v>
      </c>
      <c r="D28" s="73"/>
      <c r="E28" s="12"/>
      <c r="F28" s="12"/>
      <c r="G28" s="12"/>
    </row>
    <row r="29" ht="22.75" customHeight="1" spans="1:7">
      <c r="A29" s="15"/>
      <c r="B29" s="15"/>
      <c r="C29" s="15" t="s">
        <v>168</v>
      </c>
      <c r="D29" s="73"/>
      <c r="E29" s="12"/>
      <c r="F29" s="12"/>
      <c r="G29" s="12"/>
    </row>
    <row r="30" ht="22.75" customHeight="1" spans="1:7">
      <c r="A30" s="15"/>
      <c r="B30" s="15"/>
      <c r="C30" s="15" t="s">
        <v>169</v>
      </c>
      <c r="D30" s="73"/>
      <c r="E30" s="12"/>
      <c r="F30" s="12"/>
      <c r="G30" s="12"/>
    </row>
    <row r="31" ht="22.75" customHeight="1" spans="1:7">
      <c r="A31" s="15"/>
      <c r="B31" s="15"/>
      <c r="C31" s="15" t="s">
        <v>170</v>
      </c>
      <c r="D31" s="73"/>
      <c r="E31" s="12"/>
      <c r="F31" s="12"/>
      <c r="G31" s="12"/>
    </row>
    <row r="32" ht="22.75" customHeight="1" spans="1:7">
      <c r="A32" s="15"/>
      <c r="B32" s="15"/>
      <c r="C32" s="15" t="s">
        <v>171</v>
      </c>
      <c r="D32" s="73"/>
      <c r="E32" s="12"/>
      <c r="F32" s="12"/>
      <c r="G32" s="12"/>
    </row>
    <row r="33" ht="22.75" customHeight="1" spans="1:7">
      <c r="A33" s="15"/>
      <c r="B33" s="15"/>
      <c r="C33" s="15" t="s">
        <v>172</v>
      </c>
      <c r="D33" s="73"/>
      <c r="E33" s="12"/>
      <c r="F33" s="12"/>
      <c r="G33" s="12"/>
    </row>
    <row r="34" ht="22.75" customHeight="1" spans="1:7">
      <c r="A34" s="15"/>
      <c r="B34" s="15"/>
      <c r="C34" s="15" t="s">
        <v>173</v>
      </c>
      <c r="D34" s="73"/>
      <c r="E34" s="12"/>
      <c r="F34" s="12"/>
      <c r="G34" s="12"/>
    </row>
    <row r="35" ht="22.75" customHeight="1" spans="1:7">
      <c r="A35" s="15"/>
      <c r="B35" s="15"/>
      <c r="C35" s="15" t="s">
        <v>174</v>
      </c>
      <c r="D35" s="73"/>
      <c r="E35" s="12"/>
      <c r="F35" s="12"/>
      <c r="G35" s="12"/>
    </row>
    <row r="36" ht="22.75" customHeight="1" spans="1:7">
      <c r="A36" s="15"/>
      <c r="B36" s="15"/>
      <c r="C36" s="15" t="s">
        <v>175</v>
      </c>
      <c r="D36" s="74"/>
      <c r="E36" s="12"/>
      <c r="F36" s="12"/>
      <c r="G36" s="12"/>
    </row>
    <row r="37" ht="22.75" customHeight="1" spans="1:7">
      <c r="A37" s="46" t="s">
        <v>176</v>
      </c>
      <c r="B37" s="75">
        <f>B6</f>
        <v>4335460.35</v>
      </c>
      <c r="C37" s="46" t="s">
        <v>177</v>
      </c>
      <c r="D37" s="71">
        <f>D6</f>
        <v>4335460.35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511805555555556" top="0.270000010728836" bottom="0.270000010728836" header="0" footer="0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G20" sqref="G2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33</v>
      </c>
      <c r="K3" s="48"/>
    </row>
    <row r="4" ht="22.75" customHeight="1" spans="1:11">
      <c r="A4" s="46" t="s">
        <v>179</v>
      </c>
      <c r="B4" s="46" t="s">
        <v>116</v>
      </c>
      <c r="C4" s="46" t="s">
        <v>180</v>
      </c>
      <c r="D4" s="46"/>
      <c r="E4" s="46"/>
      <c r="F4" s="46" t="s">
        <v>181</v>
      </c>
      <c r="G4" s="46"/>
      <c r="H4" s="46"/>
      <c r="I4" s="46" t="s">
        <v>182</v>
      </c>
      <c r="J4" s="46"/>
      <c r="K4" s="46"/>
    </row>
    <row r="5" ht="22.75" customHeight="1" spans="1:11">
      <c r="A5" s="46"/>
      <c r="B5" s="46"/>
      <c r="C5" s="14" t="s">
        <v>116</v>
      </c>
      <c r="D5" s="14" t="s">
        <v>112</v>
      </c>
      <c r="E5" s="14" t="s">
        <v>113</v>
      </c>
      <c r="F5" s="14" t="s">
        <v>116</v>
      </c>
      <c r="G5" s="14" t="s">
        <v>112</v>
      </c>
      <c r="H5" s="14" t="s">
        <v>113</v>
      </c>
      <c r="I5" s="14" t="s">
        <v>116</v>
      </c>
      <c r="J5" s="14" t="s">
        <v>112</v>
      </c>
      <c r="K5" s="14" t="s">
        <v>113</v>
      </c>
    </row>
    <row r="6" ht="22.75" customHeight="1" spans="1:11">
      <c r="A6" s="45" t="s">
        <v>116</v>
      </c>
      <c r="B6" s="64">
        <v>4335460.35</v>
      </c>
      <c r="C6" s="65">
        <v>4335460.35</v>
      </c>
      <c r="D6" s="65">
        <v>4185060.35</v>
      </c>
      <c r="E6" s="64">
        <v>150400</v>
      </c>
      <c r="F6" s="64"/>
      <c r="G6" s="64"/>
      <c r="H6" s="64"/>
      <c r="I6" s="64"/>
      <c r="J6" s="64"/>
      <c r="K6" s="64"/>
    </row>
    <row r="7" ht="22.75" customHeight="1" spans="1:11">
      <c r="A7" s="36" t="s">
        <v>183</v>
      </c>
      <c r="B7" s="64">
        <v>4335460.35</v>
      </c>
      <c r="C7" s="65">
        <f>D7+E7</f>
        <v>4335460.35</v>
      </c>
      <c r="D7" s="66">
        <v>4185060.35</v>
      </c>
      <c r="E7" s="67">
        <v>150400</v>
      </c>
      <c r="F7" s="68"/>
      <c r="G7" s="68"/>
      <c r="H7" s="68"/>
      <c r="I7" s="68"/>
      <c r="J7" s="68"/>
      <c r="K7" s="68"/>
    </row>
    <row r="8" ht="22.75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8" sqref="H18"/>
    </sheetView>
  </sheetViews>
  <sheetFormatPr defaultColWidth="10" defaultRowHeight="13.5" outlineLevelCol="4"/>
  <cols>
    <col min="1" max="1" width="18.9166666666667" customWidth="1"/>
    <col min="2" max="2" width="33.8916666666667" customWidth="1"/>
    <col min="3" max="3" width="27.1833333333333" customWidth="1"/>
    <col min="4" max="5" width="25.6416666666667" customWidth="1"/>
    <col min="6" max="6" width="11.5"/>
    <col min="8" max="9" width="12.625"/>
  </cols>
  <sheetData>
    <row r="1" customFormat="1" ht="14.3" customHeight="1" spans="1:1">
      <c r="A1" s="57"/>
    </row>
    <row r="2" ht="36.9" customHeight="1" spans="1:5">
      <c r="A2" s="11" t="s">
        <v>184</v>
      </c>
      <c r="B2" s="11"/>
      <c r="C2" s="11"/>
      <c r="D2" s="11"/>
      <c r="E2" s="11"/>
    </row>
    <row r="3" ht="21.85" customHeight="1" spans="1:5">
      <c r="A3" s="12"/>
      <c r="B3" s="12"/>
      <c r="C3" s="48" t="s">
        <v>33</v>
      </c>
      <c r="D3" s="48"/>
      <c r="E3" s="48"/>
    </row>
    <row r="4" ht="22.75" customHeight="1" spans="1:5">
      <c r="A4" s="49" t="s">
        <v>185</v>
      </c>
      <c r="B4" s="49"/>
      <c r="C4" s="49" t="s">
        <v>180</v>
      </c>
      <c r="D4" s="49"/>
      <c r="E4" s="49"/>
    </row>
    <row r="5" ht="22.75" customHeight="1" spans="1:5">
      <c r="A5" s="58" t="s">
        <v>186</v>
      </c>
      <c r="B5" s="58" t="s">
        <v>187</v>
      </c>
      <c r="C5" s="59" t="s">
        <v>116</v>
      </c>
      <c r="D5" s="58" t="s">
        <v>112</v>
      </c>
      <c r="E5" s="58" t="s">
        <v>113</v>
      </c>
    </row>
    <row r="6" ht="25" customHeight="1" spans="1:5">
      <c r="A6" s="60"/>
      <c r="B6" s="61" t="s">
        <v>116</v>
      </c>
      <c r="C6" s="62">
        <f t="shared" ref="C6:C17" si="0">SUM(D6,E6)</f>
        <v>4335460.35</v>
      </c>
      <c r="D6" s="62">
        <f>SUM(D10,D8,D16)</f>
        <v>4185060.35</v>
      </c>
      <c r="E6" s="62">
        <v>150400</v>
      </c>
    </row>
    <row r="7" ht="25" customHeight="1" spans="1:5">
      <c r="A7" s="36" t="s">
        <v>117</v>
      </c>
      <c r="B7" s="36" t="s">
        <v>118</v>
      </c>
      <c r="C7" s="62">
        <f t="shared" si="0"/>
        <v>3712319.52</v>
      </c>
      <c r="D7" s="62">
        <f t="shared" ref="D7:D11" si="1">D8</f>
        <v>3561919.52</v>
      </c>
      <c r="E7" s="62">
        <v>150400</v>
      </c>
    </row>
    <row r="8" ht="25" customHeight="1" spans="1:5">
      <c r="A8" s="36" t="s">
        <v>119</v>
      </c>
      <c r="B8" s="36" t="s">
        <v>120</v>
      </c>
      <c r="C8" s="62">
        <f t="shared" si="0"/>
        <v>3712319.52</v>
      </c>
      <c r="D8" s="62">
        <f t="shared" si="1"/>
        <v>3561919.52</v>
      </c>
      <c r="E8" s="62">
        <v>150400</v>
      </c>
    </row>
    <row r="9" ht="25" customHeight="1" spans="1:5">
      <c r="A9" s="38" t="s">
        <v>121</v>
      </c>
      <c r="B9" s="38" t="s">
        <v>122</v>
      </c>
      <c r="C9" s="62">
        <f t="shared" si="0"/>
        <v>3712319.52</v>
      </c>
      <c r="D9" s="63">
        <v>3561919.52</v>
      </c>
      <c r="E9" s="63">
        <v>150400</v>
      </c>
    </row>
    <row r="10" ht="25" customHeight="1" spans="1:5">
      <c r="A10" s="36" t="s">
        <v>123</v>
      </c>
      <c r="B10" s="36" t="s">
        <v>124</v>
      </c>
      <c r="C10" s="62">
        <f t="shared" si="0"/>
        <v>420942.13</v>
      </c>
      <c r="D10" s="62">
        <f>D11+D14</f>
        <v>420942.13</v>
      </c>
      <c r="E10" s="63"/>
    </row>
    <row r="11" ht="25" customHeight="1" spans="1:5">
      <c r="A11" s="36" t="s">
        <v>125</v>
      </c>
      <c r="B11" s="36" t="s">
        <v>126</v>
      </c>
      <c r="C11" s="62">
        <f t="shared" si="0"/>
        <v>411074.03</v>
      </c>
      <c r="D11" s="62">
        <f>D12+D13</f>
        <v>411074.03</v>
      </c>
      <c r="E11" s="63"/>
    </row>
    <row r="12" ht="25" customHeight="1" spans="1:5">
      <c r="A12" s="38" t="s">
        <v>127</v>
      </c>
      <c r="B12" s="38" t="s">
        <v>128</v>
      </c>
      <c r="C12" s="62">
        <f t="shared" si="0"/>
        <v>95430</v>
      </c>
      <c r="D12" s="63">
        <v>95430</v>
      </c>
      <c r="E12" s="63"/>
    </row>
    <row r="13" ht="25" customHeight="1" spans="1:5">
      <c r="A13" s="38" t="s">
        <v>129</v>
      </c>
      <c r="B13" s="38" t="s">
        <v>130</v>
      </c>
      <c r="C13" s="62"/>
      <c r="D13" s="63">
        <v>315644.03</v>
      </c>
      <c r="E13" s="63"/>
    </row>
    <row r="14" ht="25" customHeight="1" spans="1:5">
      <c r="A14" s="36" t="s">
        <v>131</v>
      </c>
      <c r="B14" s="36" t="s">
        <v>132</v>
      </c>
      <c r="C14" s="62">
        <f>SUM(D14,E14)</f>
        <v>9868.1</v>
      </c>
      <c r="D14" s="62">
        <f t="shared" ref="D14:D17" si="2">D15</f>
        <v>9868.1</v>
      </c>
      <c r="E14" s="62"/>
    </row>
    <row r="15" ht="25" customHeight="1" spans="1:5">
      <c r="A15" s="38" t="s">
        <v>133</v>
      </c>
      <c r="B15" s="38" t="s">
        <v>132</v>
      </c>
      <c r="C15" s="62">
        <f>SUM(D15,E15)</f>
        <v>9868.1</v>
      </c>
      <c r="D15" s="63">
        <v>9868.1</v>
      </c>
      <c r="E15" s="62"/>
    </row>
    <row r="16" ht="25" customHeight="1" spans="1:5">
      <c r="A16" s="36" t="s">
        <v>134</v>
      </c>
      <c r="B16" s="36" t="s">
        <v>135</v>
      </c>
      <c r="C16" s="62">
        <f>SUM(D16,E16)</f>
        <v>202198.7</v>
      </c>
      <c r="D16" s="62">
        <f t="shared" si="2"/>
        <v>202198.7</v>
      </c>
      <c r="E16" s="63"/>
    </row>
    <row r="17" ht="25" customHeight="1" spans="1:5">
      <c r="A17" s="36" t="s">
        <v>136</v>
      </c>
      <c r="B17" s="36" t="s">
        <v>137</v>
      </c>
      <c r="C17" s="62">
        <f>SUM(D17,E17)</f>
        <v>202198.7</v>
      </c>
      <c r="D17" s="62">
        <f t="shared" si="2"/>
        <v>202198.7</v>
      </c>
      <c r="E17" s="63"/>
    </row>
    <row r="18" ht="25" customHeight="1" spans="1:5">
      <c r="A18" s="38" t="s">
        <v>138</v>
      </c>
      <c r="B18" s="38" t="s">
        <v>139</v>
      </c>
      <c r="C18" s="62">
        <f>SUM(D18,E18)</f>
        <v>202198.7</v>
      </c>
      <c r="D18" s="63">
        <v>202198.7</v>
      </c>
      <c r="E18" s="6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3" workbookViewId="0">
      <selection activeCell="D23" sqref="D23"/>
    </sheetView>
  </sheetViews>
  <sheetFormatPr defaultColWidth="10" defaultRowHeight="13.5" outlineLevelCol="4"/>
  <cols>
    <col min="1" max="1" width="13.7" customWidth="1"/>
    <col min="2" max="2" width="40.3916666666667" customWidth="1"/>
    <col min="3" max="3" width="23.9166666666667" customWidth="1"/>
    <col min="4" max="4" width="28.3083333333333" customWidth="1"/>
    <col min="5" max="5" width="24.7833333333333" customWidth="1"/>
  </cols>
  <sheetData>
    <row r="1" ht="18.05" customHeight="1" spans="1:5">
      <c r="A1" s="10"/>
      <c r="B1" s="10"/>
      <c r="C1" s="10"/>
      <c r="D1" s="10"/>
      <c r="E1" s="10"/>
    </row>
    <row r="2" ht="23" customHeight="1" spans="1:5">
      <c r="A2" s="11" t="s">
        <v>188</v>
      </c>
      <c r="B2" s="11"/>
      <c r="C2" s="11"/>
      <c r="D2" s="11"/>
      <c r="E2" s="11"/>
    </row>
    <row r="3" ht="17" customHeight="1" spans="1:5">
      <c r="A3" s="47"/>
      <c r="B3" s="47"/>
      <c r="C3" s="12"/>
      <c r="D3" s="12"/>
      <c r="E3" s="48" t="s">
        <v>33</v>
      </c>
    </row>
    <row r="4" ht="16" customHeight="1" spans="1:5">
      <c r="A4" s="49" t="s">
        <v>189</v>
      </c>
      <c r="B4" s="49"/>
      <c r="C4" s="49" t="s">
        <v>190</v>
      </c>
      <c r="D4" s="49"/>
      <c r="E4" s="49"/>
    </row>
    <row r="5" ht="16" customHeight="1" spans="1:5">
      <c r="A5" s="49" t="s">
        <v>186</v>
      </c>
      <c r="B5" s="49" t="s">
        <v>187</v>
      </c>
      <c r="C5" s="50" t="s">
        <v>116</v>
      </c>
      <c r="D5" s="50" t="s">
        <v>191</v>
      </c>
      <c r="E5" s="50" t="s">
        <v>192</v>
      </c>
    </row>
    <row r="6" ht="16" customHeight="1" spans="1:5">
      <c r="A6" s="49"/>
      <c r="B6" s="50" t="s">
        <v>116</v>
      </c>
      <c r="C6" s="51">
        <f>D6+E6</f>
        <v>4335460.35</v>
      </c>
      <c r="D6" s="51">
        <f>D7+D32</f>
        <v>3205082.3</v>
      </c>
      <c r="E6" s="51">
        <f>E15</f>
        <v>1130378.05</v>
      </c>
    </row>
    <row r="7" ht="16" customHeight="1" spans="1:5">
      <c r="A7" s="36" t="s">
        <v>193</v>
      </c>
      <c r="B7" s="37" t="s">
        <v>194</v>
      </c>
      <c r="C7" s="51">
        <f>SUM(C8:C14)</f>
        <v>3109652.3</v>
      </c>
      <c r="D7" s="51">
        <f>SUM(D8:D14)</f>
        <v>3109652.3</v>
      </c>
      <c r="E7" s="51"/>
    </row>
    <row r="8" ht="16" customHeight="1" spans="1:5">
      <c r="A8" s="38" t="s">
        <v>195</v>
      </c>
      <c r="B8" s="39" t="s">
        <v>196</v>
      </c>
      <c r="C8" s="51">
        <f>D8+E8</f>
        <v>1197378</v>
      </c>
      <c r="D8" s="52">
        <v>1197378</v>
      </c>
      <c r="E8" s="52"/>
    </row>
    <row r="9" ht="16" customHeight="1" spans="1:5">
      <c r="A9" s="38" t="s">
        <v>197</v>
      </c>
      <c r="B9" s="39" t="s">
        <v>198</v>
      </c>
      <c r="C9" s="51">
        <f t="shared" ref="C9:C14" si="0">D9+E9</f>
        <v>736309.47</v>
      </c>
      <c r="D9" s="52">
        <v>736309.47</v>
      </c>
      <c r="E9" s="53"/>
    </row>
    <row r="10" ht="16" customHeight="1" spans="1:5">
      <c r="A10" s="38" t="s">
        <v>199</v>
      </c>
      <c r="B10" s="39" t="s">
        <v>200</v>
      </c>
      <c r="C10" s="51">
        <f t="shared" si="0"/>
        <v>524711</v>
      </c>
      <c r="D10" s="52">
        <v>524711</v>
      </c>
      <c r="E10" s="38"/>
    </row>
    <row r="11" ht="16" customHeight="1" spans="1:5">
      <c r="A11" s="38">
        <v>30107</v>
      </c>
      <c r="B11" s="39" t="s">
        <v>201</v>
      </c>
      <c r="C11" s="51">
        <f t="shared" si="0"/>
        <v>123543</v>
      </c>
      <c r="D11" s="52">
        <v>123543</v>
      </c>
      <c r="E11" s="38"/>
    </row>
    <row r="12" ht="16" customHeight="1" spans="1:5">
      <c r="A12" s="38" t="s">
        <v>202</v>
      </c>
      <c r="B12" s="39" t="s">
        <v>203</v>
      </c>
      <c r="C12" s="51">
        <f t="shared" si="0"/>
        <v>315644.03</v>
      </c>
      <c r="D12" s="52">
        <v>315644.03</v>
      </c>
      <c r="E12" s="38"/>
    </row>
    <row r="13" ht="16" customHeight="1" spans="1:5">
      <c r="A13" s="38">
        <v>30110</v>
      </c>
      <c r="B13" s="39" t="s">
        <v>204</v>
      </c>
      <c r="C13" s="51">
        <f t="shared" si="0"/>
        <v>202198.7</v>
      </c>
      <c r="D13" s="52">
        <v>202198.7</v>
      </c>
      <c r="E13" s="38"/>
    </row>
    <row r="14" ht="16" customHeight="1" spans="1:5">
      <c r="A14" s="38">
        <v>30112</v>
      </c>
      <c r="B14" s="39" t="s">
        <v>205</v>
      </c>
      <c r="C14" s="51">
        <f t="shared" si="0"/>
        <v>9868.1</v>
      </c>
      <c r="D14" s="52">
        <v>9868.1</v>
      </c>
      <c r="E14" s="38"/>
    </row>
    <row r="15" ht="16" customHeight="1" spans="1:5">
      <c r="A15" s="36" t="s">
        <v>206</v>
      </c>
      <c r="B15" s="37" t="s">
        <v>207</v>
      </c>
      <c r="C15" s="54">
        <f t="shared" ref="C11:C22" si="1">D15+E15</f>
        <v>1130378.05</v>
      </c>
      <c r="D15" s="51">
        <f>SUM(D16:D31)</f>
        <v>0</v>
      </c>
      <c r="E15" s="51">
        <f>SUM(E16:E31)</f>
        <v>1130378.05</v>
      </c>
    </row>
    <row r="16" ht="16" customHeight="1" spans="1:5">
      <c r="A16" s="38" t="s">
        <v>208</v>
      </c>
      <c r="B16" s="39" t="s">
        <v>209</v>
      </c>
      <c r="C16" s="54">
        <f t="shared" si="1"/>
        <v>150000</v>
      </c>
      <c r="D16" s="55"/>
      <c r="E16" s="56">
        <v>150000</v>
      </c>
    </row>
    <row r="17" ht="16" customHeight="1" spans="1:5">
      <c r="A17" s="38" t="s">
        <v>210</v>
      </c>
      <c r="B17" s="39" t="s">
        <v>211</v>
      </c>
      <c r="C17" s="54">
        <f t="shared" si="1"/>
        <v>90000</v>
      </c>
      <c r="D17" s="55"/>
      <c r="E17" s="56">
        <v>90000</v>
      </c>
    </row>
    <row r="18" ht="16" customHeight="1" spans="1:5">
      <c r="A18" s="38" t="s">
        <v>212</v>
      </c>
      <c r="B18" s="39" t="s">
        <v>213</v>
      </c>
      <c r="C18" s="54">
        <f t="shared" si="1"/>
        <v>10000</v>
      </c>
      <c r="D18" s="55"/>
      <c r="E18" s="56">
        <v>10000</v>
      </c>
    </row>
    <row r="19" ht="16" customHeight="1" spans="1:5">
      <c r="A19" s="38" t="s">
        <v>214</v>
      </c>
      <c r="B19" s="39" t="s">
        <v>215</v>
      </c>
      <c r="C19" s="54">
        <f t="shared" si="1"/>
        <v>35000</v>
      </c>
      <c r="D19" s="55"/>
      <c r="E19" s="56">
        <v>35000</v>
      </c>
    </row>
    <row r="20" ht="16" customHeight="1" spans="1:5">
      <c r="A20" s="38" t="s">
        <v>216</v>
      </c>
      <c r="B20" s="39" t="s">
        <v>217</v>
      </c>
      <c r="C20" s="54">
        <f t="shared" si="1"/>
        <v>85000</v>
      </c>
      <c r="D20" s="55"/>
      <c r="E20" s="56">
        <v>85000</v>
      </c>
    </row>
    <row r="21" ht="16" customHeight="1" spans="1:5">
      <c r="A21" s="38" t="s">
        <v>218</v>
      </c>
      <c r="B21" s="39" t="s">
        <v>219</v>
      </c>
      <c r="C21" s="54">
        <f t="shared" si="1"/>
        <v>10000</v>
      </c>
      <c r="D21" s="55"/>
      <c r="E21" s="56">
        <v>10000</v>
      </c>
    </row>
    <row r="22" ht="16" customHeight="1" spans="1:5">
      <c r="A22" s="38" t="s">
        <v>220</v>
      </c>
      <c r="B22" s="39" t="s">
        <v>221</v>
      </c>
      <c r="C22" s="54">
        <f t="shared" si="1"/>
        <v>20000</v>
      </c>
      <c r="D22" s="55"/>
      <c r="E22" s="56">
        <v>20000</v>
      </c>
    </row>
    <row r="23" ht="16" customHeight="1" spans="1:5">
      <c r="A23" s="38" t="s">
        <v>222</v>
      </c>
      <c r="B23" s="39" t="s">
        <v>223</v>
      </c>
      <c r="C23" s="54">
        <f t="shared" ref="C23:C35" si="2">D23+E23</f>
        <v>232400</v>
      </c>
      <c r="D23" s="55"/>
      <c r="E23" s="56">
        <v>232400</v>
      </c>
    </row>
    <row r="24" ht="16" customHeight="1" spans="1:5">
      <c r="A24" s="38" t="s">
        <v>224</v>
      </c>
      <c r="B24" s="39" t="s">
        <v>225</v>
      </c>
      <c r="C24" s="54">
        <f t="shared" si="2"/>
        <v>35000</v>
      </c>
      <c r="D24" s="55"/>
      <c r="E24" s="56">
        <v>35000</v>
      </c>
    </row>
    <row r="25" ht="16" customHeight="1" spans="1:5">
      <c r="A25" s="38" t="s">
        <v>226</v>
      </c>
      <c r="B25" s="39" t="s">
        <v>227</v>
      </c>
      <c r="C25" s="54">
        <f t="shared" si="2"/>
        <v>20000</v>
      </c>
      <c r="D25" s="55"/>
      <c r="E25" s="56">
        <v>20000</v>
      </c>
    </row>
    <row r="26" ht="16" customHeight="1" spans="1:5">
      <c r="A26" s="38" t="s">
        <v>228</v>
      </c>
      <c r="B26" s="39" t="s">
        <v>229</v>
      </c>
      <c r="C26" s="54">
        <f t="shared" si="2"/>
        <v>20000</v>
      </c>
      <c r="D26" s="55"/>
      <c r="E26" s="56">
        <v>20000</v>
      </c>
    </row>
    <row r="27" ht="16" customHeight="1" spans="1:5">
      <c r="A27" s="38" t="s">
        <v>230</v>
      </c>
      <c r="B27" s="39" t="s">
        <v>231</v>
      </c>
      <c r="C27" s="54">
        <f t="shared" si="2"/>
        <v>38099.63</v>
      </c>
      <c r="D27" s="55"/>
      <c r="E27" s="56">
        <v>38099.63</v>
      </c>
    </row>
    <row r="28" ht="16" customHeight="1" spans="1:5">
      <c r="A28" s="38" t="s">
        <v>232</v>
      </c>
      <c r="B28" s="39" t="s">
        <v>233</v>
      </c>
      <c r="C28" s="54">
        <f t="shared" si="2"/>
        <v>55678.42</v>
      </c>
      <c r="D28" s="55"/>
      <c r="E28" s="56">
        <v>55678.42</v>
      </c>
    </row>
    <row r="29" ht="16" customHeight="1" spans="1:5">
      <c r="A29" s="38" t="s">
        <v>234</v>
      </c>
      <c r="B29" s="39" t="s">
        <v>235</v>
      </c>
      <c r="C29" s="54">
        <f t="shared" si="2"/>
        <v>78000</v>
      </c>
      <c r="D29" s="55"/>
      <c r="E29" s="56">
        <v>78000</v>
      </c>
    </row>
    <row r="30" ht="16" customHeight="1" spans="1:5">
      <c r="A30" s="38" t="s">
        <v>236</v>
      </c>
      <c r="B30" s="39" t="s">
        <v>237</v>
      </c>
      <c r="C30" s="54">
        <f t="shared" si="2"/>
        <v>55000</v>
      </c>
      <c r="D30" s="55"/>
      <c r="E30" s="56">
        <v>55000</v>
      </c>
    </row>
    <row r="31" ht="16" customHeight="1" spans="1:5">
      <c r="A31" s="38" t="s">
        <v>236</v>
      </c>
      <c r="B31" s="39" t="s">
        <v>238</v>
      </c>
      <c r="C31" s="54">
        <f t="shared" si="2"/>
        <v>196200</v>
      </c>
      <c r="D31" s="52"/>
      <c r="E31" s="56">
        <v>196200</v>
      </c>
    </row>
    <row r="32" ht="16" customHeight="1" spans="1:5">
      <c r="A32" s="36">
        <v>303</v>
      </c>
      <c r="B32" s="37" t="s">
        <v>239</v>
      </c>
      <c r="C32" s="54">
        <f t="shared" si="2"/>
        <v>95430</v>
      </c>
      <c r="D32" s="51">
        <f>+D33+D34</f>
        <v>95430</v>
      </c>
      <c r="E32" s="51"/>
    </row>
    <row r="33" ht="16" customHeight="1" spans="1:5">
      <c r="A33" s="38" t="s">
        <v>240</v>
      </c>
      <c r="B33" s="39" t="s">
        <v>241</v>
      </c>
      <c r="C33" s="54">
        <f t="shared" si="2"/>
        <v>78750</v>
      </c>
      <c r="D33" s="52">
        <v>78750</v>
      </c>
      <c r="E33" s="38"/>
    </row>
    <row r="34" ht="16" customHeight="1" spans="1:5">
      <c r="A34" s="38" t="s">
        <v>242</v>
      </c>
      <c r="B34" s="39" t="s">
        <v>243</v>
      </c>
      <c r="C34" s="54">
        <f t="shared" si="2"/>
        <v>16680</v>
      </c>
      <c r="D34" s="52">
        <v>16680</v>
      </c>
      <c r="E34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7" sqref="L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7" width="10.525" customWidth="1"/>
    <col min="8" max="8" width="11.8833333333333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244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33</v>
      </c>
    </row>
    <row r="4" ht="22.75" customHeight="1" spans="1:8">
      <c r="A4" s="14" t="s">
        <v>179</v>
      </c>
      <c r="B4" s="14" t="s">
        <v>245</v>
      </c>
      <c r="C4" s="14"/>
      <c r="D4" s="14"/>
      <c r="E4" s="14"/>
      <c r="F4" s="14"/>
      <c r="G4" s="14" t="s">
        <v>246</v>
      </c>
      <c r="H4" s="14" t="s">
        <v>247</v>
      </c>
    </row>
    <row r="5" ht="22.75" customHeight="1" spans="1:8">
      <c r="A5" s="14"/>
      <c r="B5" s="14" t="s">
        <v>116</v>
      </c>
      <c r="C5" s="14" t="s">
        <v>248</v>
      </c>
      <c r="D5" s="14" t="s">
        <v>249</v>
      </c>
      <c r="E5" s="14" t="s">
        <v>250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251</v>
      </c>
      <c r="F6" s="14" t="s">
        <v>252</v>
      </c>
      <c r="G6" s="14"/>
      <c r="H6" s="14"/>
    </row>
    <row r="7" ht="22.75" customHeight="1" spans="1:8">
      <c r="A7" s="45" t="s">
        <v>116</v>
      </c>
      <c r="B7" s="46">
        <f>D7+F7</f>
        <v>98000</v>
      </c>
      <c r="C7" s="46"/>
      <c r="D7" s="46">
        <v>20000</v>
      </c>
      <c r="E7" s="46"/>
      <c r="F7" s="46">
        <v>78000</v>
      </c>
      <c r="G7" s="46">
        <v>232400</v>
      </c>
      <c r="H7" s="46">
        <v>35000</v>
      </c>
    </row>
    <row r="8" ht="22.75" customHeight="1" spans="1:8">
      <c r="A8" s="15" t="s">
        <v>253</v>
      </c>
      <c r="B8" s="14">
        <f>D8+F8</f>
        <v>98000</v>
      </c>
      <c r="C8" s="14"/>
      <c r="D8" s="14">
        <v>20000</v>
      </c>
      <c r="E8" s="14"/>
      <c r="F8" s="14">
        <v>78000</v>
      </c>
      <c r="G8" s="14">
        <v>232400</v>
      </c>
      <c r="H8" s="14">
        <v>35000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J9" sqref="J9"/>
    </sheetView>
  </sheetViews>
  <sheetFormatPr defaultColWidth="10" defaultRowHeight="15"/>
  <cols>
    <col min="1" max="1" width="9.76666666666667" customWidth="1"/>
    <col min="2" max="2" width="13.0916666666667" style="18" customWidth="1"/>
    <col min="3" max="3" width="44.8916666666667" style="18" customWidth="1"/>
    <col min="4" max="4" width="27.1083333333333" customWidth="1"/>
    <col min="5" max="5" width="24.1666666666667" customWidth="1"/>
    <col min="6" max="6" width="24.4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255</v>
      </c>
      <c r="B4" s="29" t="s">
        <v>256</v>
      </c>
      <c r="C4" s="30" t="s">
        <v>257</v>
      </c>
      <c r="D4" s="28" t="s">
        <v>116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>
        <f>E5+F5</f>
        <v>979978.05</v>
      </c>
      <c r="E5" s="34">
        <f>E6</f>
        <v>979978.05</v>
      </c>
      <c r="F5" s="34">
        <f>F6</f>
        <v>0</v>
      </c>
      <c r="G5" s="12"/>
      <c r="H5" s="12"/>
      <c r="I5" s="12"/>
      <c r="J5" s="12"/>
    </row>
    <row r="6" ht="28" customHeight="1" spans="1:6">
      <c r="A6" s="35">
        <v>1</v>
      </c>
      <c r="B6" s="36" t="s">
        <v>206</v>
      </c>
      <c r="C6" s="37" t="s">
        <v>207</v>
      </c>
      <c r="D6" s="33">
        <f>E6+F6</f>
        <v>979978.05</v>
      </c>
      <c r="E6" s="33">
        <f>SUM(E7:E22)</f>
        <v>979978.05</v>
      </c>
      <c r="F6" s="33">
        <f>SUM(F7:F22)</f>
        <v>0</v>
      </c>
    </row>
    <row r="7" ht="28" customHeight="1" spans="1:6">
      <c r="A7" s="35">
        <v>2</v>
      </c>
      <c r="B7" s="38" t="s">
        <v>208</v>
      </c>
      <c r="C7" s="39" t="s">
        <v>209</v>
      </c>
      <c r="D7" s="40">
        <f t="shared" ref="D7:D22" si="0">E7+F7</f>
        <v>150000</v>
      </c>
      <c r="E7" s="40">
        <v>150000</v>
      </c>
      <c r="F7" s="40"/>
    </row>
    <row r="8" ht="28" customHeight="1" spans="1:6">
      <c r="A8" s="35">
        <v>3</v>
      </c>
      <c r="B8" s="38" t="s">
        <v>210</v>
      </c>
      <c r="C8" s="39" t="s">
        <v>211</v>
      </c>
      <c r="D8" s="40">
        <f t="shared" si="0"/>
        <v>90000</v>
      </c>
      <c r="E8" s="40">
        <v>90000</v>
      </c>
      <c r="F8" s="40"/>
    </row>
    <row r="9" ht="28" customHeight="1" spans="1:8">
      <c r="A9" s="35">
        <v>4</v>
      </c>
      <c r="B9" s="38" t="s">
        <v>212</v>
      </c>
      <c r="C9" s="39" t="s">
        <v>213</v>
      </c>
      <c r="D9" s="40">
        <f t="shared" si="0"/>
        <v>10000</v>
      </c>
      <c r="E9" s="40">
        <v>10000</v>
      </c>
      <c r="F9" s="40"/>
      <c r="H9" s="41"/>
    </row>
    <row r="10" ht="28" customHeight="1" spans="1:6">
      <c r="A10" s="35">
        <v>5</v>
      </c>
      <c r="B10" s="38" t="s">
        <v>214</v>
      </c>
      <c r="C10" s="39" t="s">
        <v>215</v>
      </c>
      <c r="D10" s="40">
        <f t="shared" si="0"/>
        <v>35000</v>
      </c>
      <c r="E10" s="40">
        <v>35000</v>
      </c>
      <c r="F10" s="40"/>
    </row>
    <row r="11" ht="28" customHeight="1" spans="1:6">
      <c r="A11" s="35">
        <v>6</v>
      </c>
      <c r="B11" s="38" t="s">
        <v>216</v>
      </c>
      <c r="C11" s="39" t="s">
        <v>217</v>
      </c>
      <c r="D11" s="40">
        <f t="shared" si="0"/>
        <v>85000</v>
      </c>
      <c r="E11" s="40">
        <v>85000</v>
      </c>
      <c r="F11" s="40"/>
    </row>
    <row r="12" ht="28" customHeight="1" spans="1:6">
      <c r="A12" s="35">
        <v>7</v>
      </c>
      <c r="B12" s="38" t="s">
        <v>218</v>
      </c>
      <c r="C12" s="39" t="s">
        <v>219</v>
      </c>
      <c r="D12" s="40">
        <f t="shared" si="0"/>
        <v>10000</v>
      </c>
      <c r="E12" s="42">
        <v>10000</v>
      </c>
      <c r="F12" s="40"/>
    </row>
    <row r="13" ht="28" customHeight="1" spans="1:6">
      <c r="A13" s="35">
        <v>8</v>
      </c>
      <c r="B13" s="38" t="s">
        <v>222</v>
      </c>
      <c r="C13" s="39" t="s">
        <v>221</v>
      </c>
      <c r="D13" s="40">
        <f t="shared" si="0"/>
        <v>20000</v>
      </c>
      <c r="E13" s="40">
        <v>20000</v>
      </c>
      <c r="F13" s="40"/>
    </row>
    <row r="14" ht="28" customHeight="1" spans="1:6">
      <c r="A14" s="35">
        <v>9</v>
      </c>
      <c r="B14" s="38" t="s">
        <v>224</v>
      </c>
      <c r="C14" s="39" t="s">
        <v>223</v>
      </c>
      <c r="D14" s="40">
        <f t="shared" si="0"/>
        <v>82000</v>
      </c>
      <c r="E14" s="40">
        <v>82000</v>
      </c>
      <c r="F14" s="40"/>
    </row>
    <row r="15" ht="28" customHeight="1" spans="1:6">
      <c r="A15" s="35">
        <v>10</v>
      </c>
      <c r="B15" s="38" t="s">
        <v>226</v>
      </c>
      <c r="C15" s="39" t="s">
        <v>225</v>
      </c>
      <c r="D15" s="40">
        <f t="shared" si="0"/>
        <v>35000</v>
      </c>
      <c r="E15" s="40">
        <v>35000</v>
      </c>
      <c r="F15" s="40"/>
    </row>
    <row r="16" ht="28" customHeight="1" spans="1:6">
      <c r="A16" s="35">
        <v>11</v>
      </c>
      <c r="B16" s="38" t="s">
        <v>228</v>
      </c>
      <c r="C16" s="39" t="s">
        <v>227</v>
      </c>
      <c r="D16" s="40">
        <f t="shared" si="0"/>
        <v>20000</v>
      </c>
      <c r="E16" s="40">
        <v>20000</v>
      </c>
      <c r="F16" s="40"/>
    </row>
    <row r="17" ht="28" customHeight="1" spans="1:6">
      <c r="A17" s="35">
        <v>12</v>
      </c>
      <c r="B17" s="38" t="s">
        <v>230</v>
      </c>
      <c r="C17" s="39" t="s">
        <v>229</v>
      </c>
      <c r="D17" s="40">
        <f t="shared" si="0"/>
        <v>20000</v>
      </c>
      <c r="E17" s="40">
        <v>20000</v>
      </c>
      <c r="F17" s="40"/>
    </row>
    <row r="18" ht="28" customHeight="1" spans="1:6">
      <c r="A18" s="35">
        <v>13</v>
      </c>
      <c r="B18" s="38" t="s">
        <v>232</v>
      </c>
      <c r="C18" s="39" t="s">
        <v>231</v>
      </c>
      <c r="D18" s="40">
        <f t="shared" si="0"/>
        <v>38099.63</v>
      </c>
      <c r="E18" s="40">
        <v>38099.63</v>
      </c>
      <c r="F18" s="40"/>
    </row>
    <row r="19" ht="28" customHeight="1" spans="1:6">
      <c r="A19" s="35">
        <v>14</v>
      </c>
      <c r="B19" s="38" t="s">
        <v>234</v>
      </c>
      <c r="C19" s="39" t="s">
        <v>233</v>
      </c>
      <c r="D19" s="40">
        <f t="shared" si="0"/>
        <v>55678.42</v>
      </c>
      <c r="E19" s="40">
        <v>55678.42</v>
      </c>
      <c r="F19" s="40"/>
    </row>
    <row r="20" ht="27" customHeight="1" spans="1:6">
      <c r="A20" s="35">
        <v>15</v>
      </c>
      <c r="B20" s="38" t="s">
        <v>236</v>
      </c>
      <c r="C20" s="39" t="s">
        <v>235</v>
      </c>
      <c r="D20" s="40">
        <f t="shared" si="0"/>
        <v>78000</v>
      </c>
      <c r="E20" s="40">
        <v>78000</v>
      </c>
      <c r="F20" s="40"/>
    </row>
    <row r="21" ht="27" customHeight="1" spans="1:6">
      <c r="A21" s="35">
        <v>16</v>
      </c>
      <c r="B21" s="38" t="s">
        <v>236</v>
      </c>
      <c r="C21" s="39" t="s">
        <v>237</v>
      </c>
      <c r="D21" s="40">
        <f t="shared" si="0"/>
        <v>55000</v>
      </c>
      <c r="E21" s="40">
        <v>55000</v>
      </c>
      <c r="F21" s="40"/>
    </row>
    <row r="22" ht="27" customHeight="1" spans="1:6">
      <c r="A22" s="35">
        <v>17</v>
      </c>
      <c r="B22" s="38" t="s">
        <v>236</v>
      </c>
      <c r="C22" s="39" t="s">
        <v>238</v>
      </c>
      <c r="D22" s="40">
        <f t="shared" si="0"/>
        <v>196200</v>
      </c>
      <c r="E22" s="40">
        <v>196200</v>
      </c>
      <c r="F22" s="40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scale="9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259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260</v>
      </c>
      <c r="B5" s="22" t="s">
        <v>261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179</v>
      </c>
      <c r="B4" s="14" t="s">
        <v>116</v>
      </c>
      <c r="C4" s="14" t="s">
        <v>263</v>
      </c>
      <c r="D4" s="14" t="s">
        <v>264</v>
      </c>
      <c r="E4" s="14" t="s">
        <v>265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5" sqref="C25"/>
    </sheetView>
  </sheetViews>
  <sheetFormatPr defaultColWidth="9" defaultRowHeight="13.5" outlineLevelCol="1"/>
  <cols>
    <col min="1" max="1" width="59.4083333333333" customWidth="1"/>
    <col min="2" max="2" width="60.0916666666667" customWidth="1"/>
  </cols>
  <sheetData>
    <row r="1" ht="20.25" spans="1:2">
      <c r="A1" s="1" t="s">
        <v>266</v>
      </c>
      <c r="B1" s="1"/>
    </row>
    <row r="2" spans="1:1">
      <c r="A2" s="2" t="s">
        <v>267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114</v>
      </c>
      <c r="B5" s="4">
        <v>1</v>
      </c>
    </row>
    <row r="6" spans="1:2">
      <c r="A6" s="6" t="s">
        <v>268</v>
      </c>
      <c r="B6" s="7"/>
    </row>
    <row r="7" spans="1:2">
      <c r="A7" s="8" t="s">
        <v>269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呵呵1419586029</cp:lastModifiedBy>
  <dcterms:created xsi:type="dcterms:W3CDTF">2023-01-31T08:53:00Z</dcterms:created>
  <dcterms:modified xsi:type="dcterms:W3CDTF">2024-03-06T06:33:30Z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