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<sst xmlns="http://schemas.openxmlformats.org/spreadsheetml/2006/main" count="395" uniqueCount="275">
  <si>
    <t>单位代码：</t>
  </si>
  <si>
    <t>单位名称：</t>
  </si>
  <si>
    <t>中国人民政治协商会议宁县委员会办公室</t>
  </si>
  <si>
    <t>部门预算公开表</t>
  </si>
  <si>
    <t xml:space="preserve">     </t>
  </si>
  <si>
    <t>编制日期：</t>
  </si>
  <si>
    <t>部门领导：</t>
  </si>
  <si>
    <t>路宁</t>
  </si>
  <si>
    <t>财务负责：王津文</t>
  </si>
  <si>
    <t>制表人：</t>
  </si>
  <si>
    <t>赵璐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</si>
  <si>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</si>
  <si>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</si>
  <si>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</si>
  <si>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</si>
  <si>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</si>
  <si>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</si>
  <si>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</si>
  <si>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</si>
  <si>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</si>
  <si>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</si>
  <si>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</si>
  <si>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</si>
  <si>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</si>
  <si>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</si>
  <si>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</si>
  <si>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</si>
  <si>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</si>
  <si>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</si>
  <si>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</si>
  <si>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</si>
  <si>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</si>
  <si>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</si>
  <si>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</si>
  <si>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</si>
  <si>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</si>
  <si>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</si>
  <si>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</si>
  <si>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</si>
  <si>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</si>
  <si>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</si>
  <si>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</si>
  <si>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</si>
  <si>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</si>
  <si>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</si>
  <si>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</si>
  <si>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</si>
  <si>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</si>
  <si>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</si>
  <si>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</si>
  <si>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</si>
  <si>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</si>
  <si>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</si>
  <si>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</si>
  <si>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</si>
  <si>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</si>
  <si>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</si>
  <si>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</si>
  <si>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</si>
  <si>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</si>
  <si>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</si>
  <si>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</si>
  <si>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</si>
  <si>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</si>
  <si>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</si>
  <si>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</si>
  <si>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</si>
  <si>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</si>
  <si>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</si>
  <si>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</si>
  <si>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</si>
  <si>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</si>
  <si>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</si>
  <si>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</si>
  <si>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</si>
  <si>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</si>
  <si>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</si>
  <si>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</si>
  <si>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</si>
  <si>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</si>
  <si>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</si>
  <si>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</si>
  <si>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</si>
  <si>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</si>
  <si>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</si>
  <si>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</si>
  <si>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</si>
  <si>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</si>
  <si>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</si>
  <si>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</si>
  <si>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</si>
  <si>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</si>
  <si>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</si>
  <si>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</si>
  <si>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</si>
  <si>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</si>
  <si>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</si>
  <si>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</si>
  <si>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</si>
  <si>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</si>
  <si>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</si>
  <si>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</si>
  <si>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</si>
  <si>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</si>
  <si>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</si>
  <si>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</si>
  <si>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</si>
  <si>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</si>
  <si>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</si>
  <si>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</si>
  <si>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</si>
  <si>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</si>
  <si>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功能科目名称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</si>
  <si>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</si>
  <si>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</si>
  <si>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</si>
  <si>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</si>
  <si>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</si>
  <si>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</si>
  <si>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</si>
  <si>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20102</t>
  </si>
  <si>
    <t>政协事务</t>
  </si>
  <si>
    <t>2010201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</si>
  <si>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</si>
  <si>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</si>
  <si>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</si>
  <si>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</si>
  <si>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</si>
  <si>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</si>
  <si>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</si>
  <si>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</si>
  <si>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</si>
  <si>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</si>
  <si>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</si>
  <si>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2080899</t>
  </si>
  <si>
    <t>其他优抚支出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</si>
  <si>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</si>
  <si>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</si>
  <si>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</si>
  <si>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</si>
  <si>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</si>
  <si>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</si>
  <si>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</si>
  <si>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</si>
  <si>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</si>
  <si>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</si>
  <si>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</si>
  <si>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</si>
  <si>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</si>
  <si>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</si>
  <si>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</si>
  <si>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</si>
  <si>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</si>
  <si>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</si>
  <si>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</si>
  <si>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</si>
  <si>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</si>
  <si>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</si>
  <si>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</si>
  <si>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</si>
  <si>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</si>
  <si>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</si>
  <si>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</si>
  <si>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</si>
  <si>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</si>
  <si>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</si>
  <si>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</si>
  <si>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</si>
  <si>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</si>
  <si>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</si>
  <si>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</si>
  <si>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</si>
  <si>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</si>
  <si>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</si>
  <si>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</si>
  <si>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</si>
  <si>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</si>
  <si>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</si>
  <si>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</si>
  <si>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</si>
  <si>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</si>
  <si>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</si>
  <si>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</si>
  <si>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</si>
  <si>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</si>
  <si>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</si>
  <si>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</si>
  <si>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</si>
  <si>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</si>
  <si>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</si>
  <si>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</si>
  <si>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</si>
  <si>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</si>
  <si>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</si>
  <si>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</si>
  <si>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</si>
  <si>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</si>
  <si>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</si>
  <si>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</si>
  <si>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</si>
  <si>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</si>
  <si>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</si>
  <si>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</si>
  <si>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</si>
  <si>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 xml:space="preserve">  绩效工资</t>
  </si>
  <si>
    <t>30108</t>
  </si>
  <si>
    <t xml:space="preserve">  机关事业单位基本养老保险缴费</t>
  </si>
  <si>
    <t xml:space="preserve">  职工基本医疗保险缴费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</si>
  <si>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</si>
  <si>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</si>
  <si>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</si>
  <si>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</si>
  <si>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</si>
  <si>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</si>
  <si>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</si>
  <si>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</si>
  <si>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</si>
  <si>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30207</t>
  </si>
  <si>
    <t xml:space="preserve">  邮电费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</si>
  <si>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</si>
  <si>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</si>
  <si>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</si>
  <si>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</si>
  <si>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</si>
  <si>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</si>
  <si>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</si>
  <si>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</si>
  <si>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</si>
  <si>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</si>
  <si>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</si>
  <si>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</si>
  <si>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</si>
  <si>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</si>
  <si>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</si>
  <si>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</si>
  <si>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</si>
  <si>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</si>
  <si>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</si>
  <si>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</si>
  <si>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</si>
  <si>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</si>
  <si>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</si>
  <si>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</si>
  <si>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</si>
  <si>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</si>
  <si>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</si>
  <si>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</si>
  <si>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</si>
  <si>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</si>
  <si>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</si>
  <si>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</si>
  <si>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</si>
  <si>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</si>
  <si>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</si>
  <si>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政协办</t>
  </si>
  <si>
    <t>一般公共预算机关运行经费</t>
  </si>
  <si>
    <t>序号</t>
  </si>
  <si>
    <t>经济科目编码</t>
  </si>
  <si>
    <t>经济科目名称</t>
  </si>
  <si>
    <t>商品服务支出</t>
  </si>
  <si>
    <r>
      <rPr>
        <sz val="10"/>
        <rFont val="宋体"/>
        <charset val="134"/>
      </rPr>
      <t xml:space="preserve">  其他交通费用</t>
    </r>
    <r>
      <rPr>
        <sz val="10"/>
        <color indexed="10"/>
        <rFont val="宋体"/>
        <charset val="134"/>
      </rPr>
      <t>（车补）</t>
    </r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</si>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</sst>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65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"/>
      <scheme val="minor"/>
    </font>
    <font>
      <u/>
      <sz val="9"/>
      <color indexed="12"/>
      <name val="宋体"/>
      <charset val="134"/>
    </font>
    <font>
      <b/>
      <sz val="10"/>
      <name val="SimSun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2"/>
      <name val="宋体"/>
      <charset val="134"/>
    </font>
    <font>
      <sz val="19"/>
      <name val="SimSun"/>
      <charset val="134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"/>
    </font>
    <font>
      <b/>
      <sz val="9"/>
      <color indexed="8"/>
      <name val="宋体"/>
      <charset val="1"/>
    </font>
    <font>
      <sz val="11"/>
      <color indexed="8"/>
      <name val="宋体"/>
      <charset val="1"/>
    </font>
    <font>
      <b/>
      <sz val="19"/>
      <name val="宋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  <font>
      <sz val="10"/>
      <color indexed="10"/>
      <name val="宋体"/>
      <charset val="134"/>
    </font>
    <font>
      <b/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4" borderId="5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5" borderId="8" applyNumberFormat="0" applyAlignment="0" applyProtection="0">
      <alignment vertical="center"/>
    </xf>
    <xf numFmtId="0" fontId="52" fillId="6" borderId="9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4" fillId="7" borderId="10" applyNumberFormat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10" fillId="0" borderId="0"/>
  </cellStyleXfs>
  <cellXfs count="13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177" fontId="26" fillId="0" borderId="3" xfId="0" applyNumberFormat="1" applyFont="1" applyFill="1" applyBorder="1" applyAlignment="1">
      <alignment horizontal="center" vertical="center" wrapText="1"/>
    </xf>
    <xf numFmtId="177" fontId="27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177" fontId="28" fillId="0" borderId="3" xfId="0" applyNumberFormat="1" applyFont="1" applyFill="1" applyBorder="1" applyAlignment="1">
      <alignment horizontal="center" vertical="center" wrapText="1"/>
    </xf>
    <xf numFmtId="177" fontId="29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" fontId="9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0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4" fontId="22" fillId="3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176" fontId="20" fillId="0" borderId="1" xfId="0" applyNumberFormat="1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34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78" fontId="19" fillId="0" borderId="2" xfId="0" applyNumberFormat="1" applyFont="1" applyBorder="1" applyAlignment="1">
      <alignment horizontal="center" vertical="center" wrapText="1"/>
    </xf>
    <xf numFmtId="178" fontId="30" fillId="0" borderId="2" xfId="0" applyNumberFormat="1" applyFont="1" applyBorder="1" applyAlignment="1">
      <alignment horizontal="center" vertical="center" wrapText="1"/>
    </xf>
    <xf numFmtId="178" fontId="21" fillId="0" borderId="2" xfId="0" applyNumberFormat="1" applyFont="1" applyBorder="1" applyAlignment="1">
      <alignment horizontal="center" vertical="center" wrapText="1"/>
    </xf>
    <xf numFmtId="178" fontId="36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2" fillId="0" borderId="1" xfId="0" applyNumberFormat="1" applyFont="1" applyFill="1" applyBorder="1" applyAlignment="1">
      <alignment horizontal="right" vertical="center"/>
    </xf>
    <xf numFmtId="0" fontId="20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20" fillId="0" borderId="1" xfId="49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 applyProtection="1">
      <alignment horizontal="right" vertical="center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4" fontId="3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16" sqref="H1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5">
        <v>105001</v>
      </c>
      <c r="D3" s="125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6" t="s">
        <v>3</v>
      </c>
      <c r="C6" s="126"/>
      <c r="D6" s="126"/>
      <c r="E6" s="126"/>
      <c r="F6" s="126"/>
      <c r="G6" s="126"/>
      <c r="H6" s="126"/>
      <c r="I6" s="126"/>
      <c r="J6" s="126"/>
      <c r="K6" s="12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27" t="s">
        <v>5</v>
      </c>
      <c r="G10" s="128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7" t="s">
        <v>6</v>
      </c>
      <c r="C12" s="129" t="s">
        <v>7</v>
      </c>
      <c r="D12" s="12"/>
      <c r="E12" s="130" t="s">
        <v>8</v>
      </c>
      <c r="F12" s="130"/>
      <c r="G12" s="130"/>
      <c r="H12" s="127" t="s">
        <v>9</v>
      </c>
      <c r="I12" s="10" t="s">
        <v>10</v>
      </c>
      <c r="J12" s="12"/>
      <c r="K12" s="12"/>
    </row>
    <row r="13" ht="14.3" customHeight="1" spans="1:11">
      <c r="A13" s="10"/>
      <c r="B13" s="10"/>
      <c r="C13" s="10" t="s">
        <v>11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4">
    <mergeCell ref="C3:D3"/>
    <mergeCell ref="C4:E4"/>
    <mergeCell ref="B6:K6"/>
    <mergeCell ref="E12:G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21" sqref="G21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4" width="11.9083333333333" customWidth="1"/>
    <col min="5" max="5" width="9.76666666666667" customWidth="1"/>
    <col min="6" max="6" width="14.925" customWidth="1"/>
    <col min="7" max="7" width="11.375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7" t="s">
        <v>245</v>
      </c>
      <c r="B2" s="47"/>
      <c r="C2" s="47"/>
      <c r="D2" s="47"/>
      <c r="E2" s="47"/>
      <c r="F2" s="47"/>
      <c r="G2" s="47"/>
      <c r="H2" s="47"/>
    </row>
    <row r="3" ht="22.75" customHeight="1" spans="1:8">
      <c r="A3" s="10"/>
      <c r="B3" s="10"/>
      <c r="C3" s="10"/>
      <c r="D3" s="10"/>
      <c r="E3" s="10"/>
      <c r="F3" s="10"/>
      <c r="G3" s="10"/>
      <c r="H3" s="48" t="s">
        <v>35</v>
      </c>
    </row>
    <row r="4" ht="22.75" customHeight="1" spans="1:8">
      <c r="A4" s="14" t="s">
        <v>184</v>
      </c>
      <c r="B4" s="14" t="s">
        <v>246</v>
      </c>
      <c r="C4" s="14"/>
      <c r="D4" s="14"/>
      <c r="E4" s="14"/>
      <c r="F4" s="14"/>
      <c r="G4" s="14" t="s">
        <v>247</v>
      </c>
      <c r="H4" s="14" t="s">
        <v>248</v>
      </c>
    </row>
    <row r="5" ht="22.75" customHeight="1" spans="1:8">
      <c r="A5" s="14"/>
      <c r="B5" s="14" t="s">
        <v>117</v>
      </c>
      <c r="C5" s="14" t="s">
        <v>249</v>
      </c>
      <c r="D5" s="14" t="s">
        <v>250</v>
      </c>
      <c r="E5" s="14" t="s">
        <v>251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252</v>
      </c>
      <c r="F6" s="14" t="s">
        <v>253</v>
      </c>
      <c r="G6" s="14"/>
      <c r="H6" s="14"/>
    </row>
    <row r="7" ht="22.75" customHeight="1" spans="1:8">
      <c r="A7" s="49" t="s">
        <v>117</v>
      </c>
      <c r="B7" s="50">
        <v>78000</v>
      </c>
      <c r="C7" s="51"/>
      <c r="D7" s="50">
        <v>20000</v>
      </c>
      <c r="E7" s="50"/>
      <c r="F7" s="50">
        <v>58000</v>
      </c>
      <c r="G7" s="50">
        <v>232400</v>
      </c>
      <c r="H7" s="50">
        <v>55000</v>
      </c>
    </row>
    <row r="8" s="46" customFormat="1" ht="24.75" customHeight="1" spans="1:8">
      <c r="A8" s="52" t="s">
        <v>254</v>
      </c>
      <c r="B8" s="50">
        <f>C8+D8+E8+F8</f>
        <v>78000</v>
      </c>
      <c r="C8" s="53"/>
      <c r="D8" s="54">
        <v>20000</v>
      </c>
      <c r="E8" s="54"/>
      <c r="F8" s="54">
        <v>58000</v>
      </c>
      <c r="G8" s="54">
        <v>232400</v>
      </c>
      <c r="H8" s="54">
        <v>55000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opLeftCell="A2" workbookViewId="0">
      <selection activeCell="J10" sqref="J10"/>
    </sheetView>
  </sheetViews>
  <sheetFormatPr defaultColWidth="10" defaultRowHeight="15" outlineLevelCol="5"/>
  <cols>
    <col min="1" max="1" width="9.76666666666667" customWidth="1"/>
    <col min="2" max="2" width="15.25" style="18" customWidth="1"/>
    <col min="3" max="3" width="40.9916666666667" style="18" customWidth="1"/>
    <col min="4" max="4" width="22.35" customWidth="1"/>
    <col min="5" max="5" width="22.55" customWidth="1"/>
    <col min="6" max="6" width="18.9916666666667" customWidth="1"/>
  </cols>
  <sheetData>
    <row r="1" ht="14.3" customHeight="1" spans="1:6">
      <c r="A1" s="10"/>
      <c r="B1" s="27"/>
      <c r="C1" s="28"/>
      <c r="D1" s="10"/>
      <c r="E1" s="10"/>
      <c r="F1" s="10"/>
    </row>
    <row r="2" ht="39.85" customHeight="1" spans="1:6">
      <c r="A2" s="11" t="s">
        <v>255</v>
      </c>
      <c r="B2" s="20"/>
      <c r="C2" s="20"/>
      <c r="D2" s="11"/>
      <c r="E2" s="11"/>
      <c r="F2" s="11"/>
    </row>
    <row r="3" ht="22.75" customHeight="1" spans="1:6">
      <c r="A3" s="12"/>
      <c r="D3" s="12"/>
      <c r="E3" s="12"/>
      <c r="F3" s="12" t="s">
        <v>35</v>
      </c>
    </row>
    <row r="4" ht="22.75" customHeight="1" spans="1:6">
      <c r="A4" s="29" t="s">
        <v>256</v>
      </c>
      <c r="B4" s="30" t="s">
        <v>257</v>
      </c>
      <c r="C4" s="31" t="s">
        <v>258</v>
      </c>
      <c r="D4" s="29" t="s">
        <v>117</v>
      </c>
      <c r="E4" s="29" t="s">
        <v>114</v>
      </c>
      <c r="F4" s="29" t="s">
        <v>115</v>
      </c>
    </row>
    <row r="5" ht="28" customHeight="1" spans="1:6">
      <c r="A5" s="32"/>
      <c r="B5" s="33"/>
      <c r="C5" s="34" t="s">
        <v>117</v>
      </c>
      <c r="D5" s="35">
        <v>888755.07</v>
      </c>
      <c r="E5" s="35">
        <v>888755.07</v>
      </c>
      <c r="F5" s="36"/>
    </row>
    <row r="6" ht="28" customHeight="1" spans="1:6">
      <c r="A6" s="37">
        <v>1</v>
      </c>
      <c r="B6" s="33" t="s">
        <v>209</v>
      </c>
      <c r="C6" s="38" t="s">
        <v>259</v>
      </c>
      <c r="D6" s="35">
        <f>SUM(D7:D21)</f>
        <v>888755.07</v>
      </c>
      <c r="E6" s="35">
        <f>SUM(E7:E21)</f>
        <v>888755.07</v>
      </c>
      <c r="F6" s="39"/>
    </row>
    <row r="7" s="26" customFormat="1" ht="28" customHeight="1" spans="1:6">
      <c r="A7" s="40">
        <v>2</v>
      </c>
      <c r="B7" s="41" t="s">
        <v>211</v>
      </c>
      <c r="C7" s="42" t="s">
        <v>212</v>
      </c>
      <c r="D7" s="43">
        <f t="shared" ref="D7:D21" si="0">E7+F7</f>
        <v>170000</v>
      </c>
      <c r="E7" s="44">
        <v>170000</v>
      </c>
      <c r="F7" s="40"/>
    </row>
    <row r="8" s="26" customFormat="1" ht="28" customHeight="1" spans="1:6">
      <c r="A8" s="40">
        <v>3</v>
      </c>
      <c r="B8" s="24" t="s">
        <v>213</v>
      </c>
      <c r="C8" s="42" t="s">
        <v>214</v>
      </c>
      <c r="D8" s="43">
        <f t="shared" si="0"/>
        <v>90000</v>
      </c>
      <c r="E8" s="44">
        <v>90000</v>
      </c>
      <c r="F8" s="40"/>
    </row>
    <row r="9" s="26" customFormat="1" ht="28" customHeight="1" spans="1:6">
      <c r="A9" s="40">
        <v>4</v>
      </c>
      <c r="B9" s="24" t="s">
        <v>215</v>
      </c>
      <c r="C9" s="42" t="s">
        <v>216</v>
      </c>
      <c r="D9" s="43">
        <f t="shared" si="0"/>
        <v>10000</v>
      </c>
      <c r="E9" s="44">
        <v>10000</v>
      </c>
      <c r="F9" s="40"/>
    </row>
    <row r="10" s="26" customFormat="1" ht="28" customHeight="1" spans="1:6">
      <c r="A10" s="40">
        <v>5</v>
      </c>
      <c r="B10" s="24" t="s">
        <v>217</v>
      </c>
      <c r="C10" s="42" t="s">
        <v>218</v>
      </c>
      <c r="D10" s="43">
        <f t="shared" si="0"/>
        <v>35000</v>
      </c>
      <c r="E10" s="44">
        <v>35000</v>
      </c>
      <c r="F10" s="40"/>
    </row>
    <row r="11" s="26" customFormat="1" ht="28" customHeight="1" spans="1:6">
      <c r="A11" s="40">
        <v>6</v>
      </c>
      <c r="B11" s="24" t="s">
        <v>219</v>
      </c>
      <c r="C11" s="42" t="s">
        <v>220</v>
      </c>
      <c r="D11" s="43">
        <f t="shared" si="0"/>
        <v>85000</v>
      </c>
      <c r="E11" s="45">
        <v>85000</v>
      </c>
      <c r="F11" s="40"/>
    </row>
    <row r="12" s="26" customFormat="1" ht="28" customHeight="1" spans="1:6">
      <c r="A12" s="40">
        <v>7</v>
      </c>
      <c r="B12" s="24" t="s">
        <v>221</v>
      </c>
      <c r="C12" s="42" t="s">
        <v>222</v>
      </c>
      <c r="D12" s="43">
        <f t="shared" si="0"/>
        <v>5000</v>
      </c>
      <c r="E12" s="44">
        <v>5000</v>
      </c>
      <c r="F12" s="40"/>
    </row>
    <row r="13" s="26" customFormat="1" ht="28" customHeight="1" spans="1:6">
      <c r="A13" s="40">
        <v>8</v>
      </c>
      <c r="B13" s="24" t="s">
        <v>225</v>
      </c>
      <c r="C13" s="42" t="s">
        <v>224</v>
      </c>
      <c r="D13" s="43">
        <f t="shared" si="0"/>
        <v>82000</v>
      </c>
      <c r="E13" s="44">
        <v>82000</v>
      </c>
      <c r="F13" s="40"/>
    </row>
    <row r="14" s="26" customFormat="1" ht="28" customHeight="1" spans="1:6">
      <c r="A14" s="40">
        <v>9</v>
      </c>
      <c r="B14" s="24" t="s">
        <v>227</v>
      </c>
      <c r="C14" s="42" t="s">
        <v>226</v>
      </c>
      <c r="D14" s="43">
        <f t="shared" si="0"/>
        <v>55000</v>
      </c>
      <c r="E14" s="44">
        <v>55000</v>
      </c>
      <c r="F14" s="40"/>
    </row>
    <row r="15" s="26" customFormat="1" ht="28" customHeight="1" spans="1:6">
      <c r="A15" s="40">
        <v>10</v>
      </c>
      <c r="B15" s="24" t="s">
        <v>229</v>
      </c>
      <c r="C15" s="42" t="s">
        <v>228</v>
      </c>
      <c r="D15" s="43">
        <f t="shared" si="0"/>
        <v>20000</v>
      </c>
      <c r="E15" s="44">
        <v>20000</v>
      </c>
      <c r="F15" s="40"/>
    </row>
    <row r="16" s="26" customFormat="1" ht="28" customHeight="1" spans="1:6">
      <c r="A16" s="40">
        <v>11</v>
      </c>
      <c r="B16" s="24" t="s">
        <v>231</v>
      </c>
      <c r="C16" s="42" t="s">
        <v>230</v>
      </c>
      <c r="D16" s="43">
        <f t="shared" si="0"/>
        <v>20000</v>
      </c>
      <c r="E16" s="44">
        <v>20000</v>
      </c>
      <c r="F16" s="40"/>
    </row>
    <row r="17" s="26" customFormat="1" ht="28" customHeight="1" spans="1:6">
      <c r="A17" s="40">
        <v>12</v>
      </c>
      <c r="B17" s="24" t="s">
        <v>233</v>
      </c>
      <c r="C17" s="42" t="s">
        <v>232</v>
      </c>
      <c r="D17" s="43">
        <f t="shared" si="0"/>
        <v>17887.72</v>
      </c>
      <c r="E17" s="44">
        <v>17887.72</v>
      </c>
      <c r="F17" s="40"/>
    </row>
    <row r="18" s="26" customFormat="1" ht="28" customHeight="1" spans="1:6">
      <c r="A18" s="40">
        <v>13</v>
      </c>
      <c r="B18" s="24" t="s">
        <v>235</v>
      </c>
      <c r="C18" s="42" t="s">
        <v>234</v>
      </c>
      <c r="D18" s="43">
        <f t="shared" si="0"/>
        <v>23667.35</v>
      </c>
      <c r="E18" s="44">
        <v>23667.35</v>
      </c>
      <c r="F18" s="40"/>
    </row>
    <row r="19" s="26" customFormat="1" ht="28" customHeight="1" spans="1:6">
      <c r="A19" s="40">
        <v>14</v>
      </c>
      <c r="B19" s="24" t="s">
        <v>237</v>
      </c>
      <c r="C19" s="42" t="s">
        <v>236</v>
      </c>
      <c r="D19" s="43">
        <f t="shared" si="0"/>
        <v>58000</v>
      </c>
      <c r="E19" s="44">
        <v>58000</v>
      </c>
      <c r="F19" s="40"/>
    </row>
    <row r="20" s="26" customFormat="1" ht="28" customHeight="1" spans="1:6">
      <c r="A20" s="40">
        <v>15</v>
      </c>
      <c r="B20" s="24" t="s">
        <v>237</v>
      </c>
      <c r="C20" s="42" t="s">
        <v>238</v>
      </c>
      <c r="D20" s="43">
        <f t="shared" si="0"/>
        <v>30000</v>
      </c>
      <c r="E20" s="44">
        <v>30000</v>
      </c>
      <c r="F20" s="40"/>
    </row>
    <row r="21" s="26" customFormat="1" ht="28" customHeight="1" spans="1:6">
      <c r="A21" s="40">
        <v>16</v>
      </c>
      <c r="B21" s="24" t="s">
        <v>237</v>
      </c>
      <c r="C21" s="42" t="s">
        <v>260</v>
      </c>
      <c r="D21" s="43">
        <f t="shared" si="0"/>
        <v>187200</v>
      </c>
      <c r="E21" s="44">
        <v>187200</v>
      </c>
      <c r="F21" s="40"/>
    </row>
    <row r="23" ht="13.5" spans="2:3">
      <c r="B23" s="17"/>
      <c r="C23" s="17"/>
    </row>
    <row r="24" ht="13.5" spans="2:3">
      <c r="B24" s="17"/>
      <c r="C24" s="17"/>
    </row>
    <row r="25" ht="13.5" spans="2:3">
      <c r="B25" s="17"/>
      <c r="C25" s="17"/>
    </row>
  </sheetData>
  <mergeCells count="1">
    <mergeCell ref="A2:F2"/>
  </mergeCells>
  <pageMargins left="0.75" right="0.75" top="0.270000010728836" bottom="0.511805555555556" header="0" footer="0"/>
  <pageSetup paperSize="9" scale="9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F13" sqref="F13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262</v>
      </c>
      <c r="B4" s="22"/>
      <c r="C4" s="23" t="s">
        <v>39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263</v>
      </c>
      <c r="B5" s="22" t="s">
        <v>264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35</v>
      </c>
    </row>
    <row r="4" ht="22.75" customHeight="1" spans="1:5">
      <c r="A4" s="14" t="s">
        <v>184</v>
      </c>
      <c r="B4" s="14" t="s">
        <v>117</v>
      </c>
      <c r="C4" s="14" t="s">
        <v>266</v>
      </c>
      <c r="D4" s="14" t="s">
        <v>267</v>
      </c>
      <c r="E4" s="14" t="s">
        <v>268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269</v>
      </c>
      <c r="B1" s="1"/>
    </row>
    <row r="2" spans="1:1">
      <c r="A2" s="2" t="s">
        <v>270</v>
      </c>
    </row>
    <row r="3" ht="15" customHeight="1" spans="1:2">
      <c r="A3" s="3" t="s">
        <v>38</v>
      </c>
      <c r="B3" s="4" t="s">
        <v>39</v>
      </c>
    </row>
    <row r="4" spans="1:2">
      <c r="A4" s="3"/>
      <c r="B4" s="4"/>
    </row>
    <row r="5" spans="1:2">
      <c r="A5" s="5" t="s">
        <v>271</v>
      </c>
      <c r="B5" s="4">
        <v>1</v>
      </c>
    </row>
    <row r="6" spans="1:2">
      <c r="A6" s="6" t="s">
        <v>272</v>
      </c>
      <c r="B6" s="7"/>
    </row>
    <row r="7" spans="1:2">
      <c r="A7" s="8" t="s">
        <v>273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274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21" t="s">
        <v>12</v>
      </c>
      <c r="C2" s="121"/>
    </row>
    <row r="3" ht="29.35" customHeight="1" spans="1:3">
      <c r="A3" s="122"/>
      <c r="B3" s="123" t="s">
        <v>13</v>
      </c>
      <c r="C3" s="123" t="s">
        <v>14</v>
      </c>
    </row>
    <row r="4" ht="28.45" customHeight="1" spans="1:3">
      <c r="A4" s="114"/>
      <c r="B4" s="124" t="s">
        <v>15</v>
      </c>
      <c r="C4" s="101" t="s">
        <v>16</v>
      </c>
    </row>
    <row r="5" ht="28.45" customHeight="1" spans="1:3">
      <c r="A5" s="114"/>
      <c r="B5" s="124" t="s">
        <v>17</v>
      </c>
      <c r="C5" s="101" t="s">
        <v>18</v>
      </c>
    </row>
    <row r="6" ht="28.45" customHeight="1" spans="1:3">
      <c r="A6" s="114"/>
      <c r="B6" s="124" t="s">
        <v>19</v>
      </c>
      <c r="C6" s="101" t="s">
        <v>20</v>
      </c>
    </row>
    <row r="7" ht="28.45" customHeight="1" spans="1:3">
      <c r="A7" s="114"/>
      <c r="B7" s="124" t="s">
        <v>21</v>
      </c>
      <c r="C7" s="101"/>
    </row>
    <row r="8" ht="28.45" customHeight="1" spans="1:3">
      <c r="A8" s="114"/>
      <c r="B8" s="124" t="s">
        <v>22</v>
      </c>
      <c r="C8" s="101" t="s">
        <v>23</v>
      </c>
    </row>
    <row r="9" ht="28.45" customHeight="1" spans="1:3">
      <c r="A9" s="114"/>
      <c r="B9" s="124" t="s">
        <v>24</v>
      </c>
      <c r="C9" s="101" t="s">
        <v>25</v>
      </c>
    </row>
    <row r="10" ht="28.45" customHeight="1" spans="1:3">
      <c r="A10" s="114"/>
      <c r="B10" s="124" t="s">
        <v>26</v>
      </c>
      <c r="C10" s="101" t="s">
        <v>27</v>
      </c>
    </row>
    <row r="11" ht="28.45" customHeight="1" spans="1:3">
      <c r="A11" s="114"/>
      <c r="B11" s="124" t="s">
        <v>28</v>
      </c>
      <c r="C11" s="101" t="s">
        <v>29</v>
      </c>
    </row>
    <row r="12" ht="28.45" customHeight="1" spans="1:3">
      <c r="A12" s="114"/>
      <c r="B12" s="124" t="s">
        <v>30</v>
      </c>
      <c r="C12" s="101"/>
    </row>
    <row r="13" ht="28.45" customHeight="1" spans="1:3">
      <c r="A13" s="10"/>
      <c r="B13" s="124" t="s">
        <v>31</v>
      </c>
      <c r="C13" s="101"/>
    </row>
    <row r="14" ht="28.45" customHeight="1" spans="1:3">
      <c r="A14" s="10"/>
      <c r="B14" s="124" t="s">
        <v>32</v>
      </c>
      <c r="C14" s="101" t="s">
        <v>16</v>
      </c>
    </row>
    <row r="15" ht="36" customHeight="1" spans="2:3">
      <c r="B15" s="124" t="s">
        <v>33</v>
      </c>
      <c r="C15" s="39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B6" sqref="B6"/>
    </sheetView>
  </sheetViews>
  <sheetFormatPr defaultColWidth="10" defaultRowHeight="13.5" outlineLevelCol="3"/>
  <cols>
    <col min="1" max="1" width="68.6416666666667" customWidth="1"/>
    <col min="2" max="2" width="46.925" customWidth="1"/>
    <col min="3" max="3" width="78.1333333333333" customWidth="1"/>
    <col min="4" max="4" width="38.833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34</v>
      </c>
      <c r="B2" s="11"/>
      <c r="C2" s="11"/>
      <c r="D2" s="11"/>
    </row>
    <row r="3" ht="22.75" customHeight="1" spans="1:4">
      <c r="A3" s="114"/>
      <c r="B3" s="114"/>
      <c r="C3" s="114"/>
      <c r="D3" s="115" t="s">
        <v>35</v>
      </c>
    </row>
    <row r="4" ht="22.75" customHeight="1" spans="1:4">
      <c r="A4" s="79" t="s">
        <v>36</v>
      </c>
      <c r="B4" s="79"/>
      <c r="C4" s="79" t="s">
        <v>37</v>
      </c>
      <c r="D4" s="79"/>
    </row>
    <row r="5" ht="22.75" customHeight="1" spans="1:4">
      <c r="A5" s="79" t="s">
        <v>38</v>
      </c>
      <c r="B5" s="79" t="s">
        <v>39</v>
      </c>
      <c r="C5" s="79" t="s">
        <v>38</v>
      </c>
      <c r="D5" s="79" t="s">
        <v>39</v>
      </c>
    </row>
    <row r="6" ht="22.75" customHeight="1" spans="1:4">
      <c r="A6" s="116" t="s">
        <v>40</v>
      </c>
      <c r="B6" s="95">
        <v>4112091.52</v>
      </c>
      <c r="C6" s="116" t="s">
        <v>41</v>
      </c>
      <c r="D6" s="95">
        <v>3467893.25</v>
      </c>
    </row>
    <row r="7" ht="22.75" customHeight="1" spans="1:4">
      <c r="A7" s="116" t="s">
        <v>42</v>
      </c>
      <c r="B7" s="95"/>
      <c r="C7" s="116" t="s">
        <v>43</v>
      </c>
      <c r="D7" s="117"/>
    </row>
    <row r="8" ht="22.75" customHeight="1" spans="1:4">
      <c r="A8" s="116" t="s">
        <v>44</v>
      </c>
      <c r="B8" s="95"/>
      <c r="C8" s="116" t="s">
        <v>45</v>
      </c>
      <c r="D8" s="117"/>
    </row>
    <row r="9" ht="22.75" customHeight="1" spans="1:4">
      <c r="A9" s="116" t="s">
        <v>46</v>
      </c>
      <c r="B9" s="95"/>
      <c r="C9" s="116" t="s">
        <v>47</v>
      </c>
      <c r="D9" s="117"/>
    </row>
    <row r="10" ht="22.75" customHeight="1" spans="1:4">
      <c r="A10" s="116" t="s">
        <v>48</v>
      </c>
      <c r="B10" s="95"/>
      <c r="C10" s="116" t="s">
        <v>49</v>
      </c>
      <c r="D10" s="117"/>
    </row>
    <row r="11" ht="22.75" customHeight="1" spans="1:4">
      <c r="A11" s="116" t="s">
        <v>50</v>
      </c>
      <c r="B11" s="95"/>
      <c r="C11" s="116" t="s">
        <v>51</v>
      </c>
      <c r="D11" s="117"/>
    </row>
    <row r="12" ht="22.75" customHeight="1" spans="1:4">
      <c r="A12" s="116" t="s">
        <v>52</v>
      </c>
      <c r="B12" s="95"/>
      <c r="C12" s="116" t="s">
        <v>53</v>
      </c>
      <c r="D12" s="117"/>
    </row>
    <row r="13" ht="22.75" customHeight="1" spans="1:4">
      <c r="A13" s="116" t="s">
        <v>54</v>
      </c>
      <c r="B13" s="95"/>
      <c r="C13" s="116" t="s">
        <v>55</v>
      </c>
      <c r="D13" s="117">
        <v>451484.26</v>
      </c>
    </row>
    <row r="14" ht="22.75" customHeight="1" spans="1:4">
      <c r="A14" s="116" t="s">
        <v>56</v>
      </c>
      <c r="B14" s="95"/>
      <c r="C14" s="116" t="s">
        <v>57</v>
      </c>
      <c r="D14" s="117"/>
    </row>
    <row r="15" ht="22.75" customHeight="1" spans="1:4">
      <c r="A15" s="116"/>
      <c r="B15" s="118"/>
      <c r="C15" s="116" t="s">
        <v>58</v>
      </c>
      <c r="D15" s="117">
        <v>192714.01</v>
      </c>
    </row>
    <row r="16" ht="22.75" customHeight="1" spans="1:4">
      <c r="A16" s="116"/>
      <c r="B16" s="118"/>
      <c r="C16" s="116" t="s">
        <v>59</v>
      </c>
      <c r="D16" s="117"/>
    </row>
    <row r="17" ht="22.75" customHeight="1" spans="1:4">
      <c r="A17" s="116"/>
      <c r="B17" s="118"/>
      <c r="C17" s="116" t="s">
        <v>60</v>
      </c>
      <c r="D17" s="117"/>
    </row>
    <row r="18" ht="22.75" customHeight="1" spans="1:4">
      <c r="A18" s="116"/>
      <c r="B18" s="118"/>
      <c r="C18" s="116" t="s">
        <v>61</v>
      </c>
      <c r="D18" s="117"/>
    </row>
    <row r="19" ht="22.75" customHeight="1" spans="1:4">
      <c r="A19" s="116"/>
      <c r="B19" s="118"/>
      <c r="C19" s="116" t="s">
        <v>62</v>
      </c>
      <c r="D19" s="117"/>
    </row>
    <row r="20" ht="22.75" customHeight="1" spans="1:4">
      <c r="A20" s="119"/>
      <c r="B20" s="120"/>
      <c r="C20" s="116" t="s">
        <v>63</v>
      </c>
      <c r="D20" s="117"/>
    </row>
    <row r="21" ht="22.75" customHeight="1" spans="1:4">
      <c r="A21" s="119"/>
      <c r="B21" s="120"/>
      <c r="C21" s="116" t="s">
        <v>64</v>
      </c>
      <c r="D21" s="117"/>
    </row>
    <row r="22" ht="22.75" customHeight="1" spans="1:4">
      <c r="A22" s="119"/>
      <c r="B22" s="120"/>
      <c r="C22" s="116" t="s">
        <v>65</v>
      </c>
      <c r="D22" s="117"/>
    </row>
    <row r="23" ht="22.75" customHeight="1" spans="1:4">
      <c r="A23" s="119"/>
      <c r="B23" s="120"/>
      <c r="C23" s="116" t="s">
        <v>66</v>
      </c>
      <c r="D23" s="117"/>
    </row>
    <row r="24" ht="22.75" customHeight="1" spans="1:4">
      <c r="A24" s="119"/>
      <c r="B24" s="120"/>
      <c r="C24" s="116" t="s">
        <v>67</v>
      </c>
      <c r="D24" s="117"/>
    </row>
    <row r="25" ht="22.75" customHeight="1" spans="1:4">
      <c r="A25" s="116"/>
      <c r="B25" s="118"/>
      <c r="C25" s="116" t="s">
        <v>68</v>
      </c>
      <c r="D25" s="117"/>
    </row>
    <row r="26" ht="22.75" customHeight="1" spans="1:4">
      <c r="A26" s="116"/>
      <c r="B26" s="118"/>
      <c r="C26" s="116" t="s">
        <v>69</v>
      </c>
      <c r="D26" s="117"/>
    </row>
    <row r="27" ht="22.75" customHeight="1" spans="1:4">
      <c r="A27" s="116"/>
      <c r="B27" s="118"/>
      <c r="C27" s="116" t="s">
        <v>70</v>
      </c>
      <c r="D27" s="117"/>
    </row>
    <row r="28" ht="22.75" customHeight="1" spans="1:4">
      <c r="A28" s="119"/>
      <c r="B28" s="120"/>
      <c r="C28" s="116" t="s">
        <v>71</v>
      </c>
      <c r="D28" s="117"/>
    </row>
    <row r="29" ht="22.75" customHeight="1" spans="1:4">
      <c r="A29" s="119"/>
      <c r="B29" s="120"/>
      <c r="C29" s="116" t="s">
        <v>72</v>
      </c>
      <c r="D29" s="117"/>
    </row>
    <row r="30" ht="22.75" customHeight="1" spans="1:4">
      <c r="A30" s="119"/>
      <c r="B30" s="120"/>
      <c r="C30" s="116" t="s">
        <v>73</v>
      </c>
      <c r="D30" s="117"/>
    </row>
    <row r="31" ht="22.75" customHeight="1" spans="1:4">
      <c r="A31" s="119"/>
      <c r="B31" s="120"/>
      <c r="C31" s="116" t="s">
        <v>74</v>
      </c>
      <c r="D31" s="117"/>
    </row>
    <row r="32" ht="22.75" customHeight="1" spans="1:4">
      <c r="A32" s="119"/>
      <c r="B32" s="120"/>
      <c r="C32" s="116" t="s">
        <v>75</v>
      </c>
      <c r="D32" s="117"/>
    </row>
    <row r="33" ht="22.75" customHeight="1" spans="1:4">
      <c r="A33" s="116"/>
      <c r="B33" s="116"/>
      <c r="C33" s="116" t="s">
        <v>76</v>
      </c>
      <c r="D33" s="117"/>
    </row>
    <row r="34" ht="22.75" customHeight="1" spans="1:4">
      <c r="A34" s="116"/>
      <c r="B34" s="116"/>
      <c r="C34" s="116" t="s">
        <v>77</v>
      </c>
      <c r="D34" s="117"/>
    </row>
    <row r="35" ht="22.75" customHeight="1" spans="1:4">
      <c r="A35" s="116"/>
      <c r="B35" s="116"/>
      <c r="C35" s="116" t="s">
        <v>78</v>
      </c>
      <c r="D35" s="117"/>
    </row>
    <row r="36" ht="22.75" customHeight="1" spans="1:4">
      <c r="A36" s="116"/>
      <c r="B36" s="116"/>
      <c r="C36" s="116"/>
      <c r="D36" s="116"/>
    </row>
    <row r="37" ht="22.75" customHeight="1" spans="1:4">
      <c r="A37" s="116"/>
      <c r="B37" s="116"/>
      <c r="C37" s="116"/>
      <c r="D37" s="116"/>
    </row>
    <row r="38" ht="22.75" customHeight="1" spans="1:4">
      <c r="A38" s="116"/>
      <c r="B38" s="116"/>
      <c r="C38" s="116"/>
      <c r="D38" s="116"/>
    </row>
    <row r="39" ht="22.75" customHeight="1" spans="1:4">
      <c r="A39" s="119" t="s">
        <v>79</v>
      </c>
      <c r="B39" s="120">
        <f>SUM(B6:B14)</f>
        <v>4112091.52</v>
      </c>
      <c r="C39" s="119" t="s">
        <v>80</v>
      </c>
      <c r="D39" s="120">
        <f>SUM(D6:D38)</f>
        <v>4112091.52</v>
      </c>
    </row>
    <row r="40" ht="22.75" customHeight="1" spans="1:4">
      <c r="A40" s="119" t="s">
        <v>81</v>
      </c>
      <c r="B40" s="120"/>
      <c r="C40" s="119" t="s">
        <v>82</v>
      </c>
      <c r="D40" s="120"/>
    </row>
    <row r="41" ht="22.75" customHeight="1" spans="1:4">
      <c r="A41" s="119" t="s">
        <v>83</v>
      </c>
      <c r="B41" s="118"/>
      <c r="C41" s="116"/>
      <c r="D41" s="118"/>
    </row>
    <row r="42" ht="22.75" customHeight="1" spans="1:4">
      <c r="A42" s="119" t="s">
        <v>84</v>
      </c>
      <c r="B42" s="120">
        <f>B39+B40</f>
        <v>4112091.52</v>
      </c>
      <c r="C42" s="119" t="s">
        <v>85</v>
      </c>
      <c r="D42" s="120">
        <f>D39+D40</f>
        <v>4112091.52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5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" workbookViewId="0">
      <selection activeCell="A32" sqref="$A4:$XFD32"/>
    </sheetView>
  </sheetViews>
  <sheetFormatPr defaultColWidth="7.875" defaultRowHeight="12.75" customHeight="1" outlineLevelCol="2"/>
  <cols>
    <col min="1" max="1" width="90.725" style="18" customWidth="1"/>
    <col min="2" max="2" width="108.408333333333" style="18" customWidth="1"/>
    <col min="3" max="3" width="27.375" style="18" customWidth="1"/>
    <col min="4" max="16384" width="7.875" style="17"/>
  </cols>
  <sheetData>
    <row r="1" ht="24.75" customHeight="1" spans="1:1">
      <c r="A1" s="27"/>
    </row>
    <row r="2" ht="24.75" customHeight="1" spans="1:2">
      <c r="A2" s="20" t="s">
        <v>86</v>
      </c>
      <c r="B2" s="20"/>
    </row>
    <row r="3" ht="24.75" customHeight="1" spans="1:2">
      <c r="A3" s="105"/>
      <c r="B3" s="21" t="s">
        <v>35</v>
      </c>
    </row>
    <row r="4" ht="20" customHeight="1" spans="1:2">
      <c r="A4" s="31" t="s">
        <v>38</v>
      </c>
      <c r="B4" s="31" t="s">
        <v>39</v>
      </c>
    </row>
    <row r="5" s="17" customFormat="1" ht="20" customHeight="1" spans="1:3">
      <c r="A5" s="106" t="s">
        <v>87</v>
      </c>
      <c r="B5" s="107">
        <f>B6+B7</f>
        <v>4112091.52</v>
      </c>
      <c r="C5" s="18"/>
    </row>
    <row r="6" s="17" customFormat="1" ht="20" customHeight="1" spans="1:3">
      <c r="A6" s="108" t="s">
        <v>88</v>
      </c>
      <c r="B6" s="109">
        <v>4112091.52</v>
      </c>
      <c r="C6" s="18"/>
    </row>
    <row r="7" s="17" customFormat="1" ht="20" customHeight="1" spans="1:3">
      <c r="A7" s="108" t="s">
        <v>89</v>
      </c>
      <c r="B7" s="109"/>
      <c r="C7" s="18"/>
    </row>
    <row r="8" s="17" customFormat="1" ht="20" customHeight="1" spans="1:3">
      <c r="A8" s="106" t="s">
        <v>90</v>
      </c>
      <c r="B8" s="109">
        <f>B9+B10</f>
        <v>0</v>
      </c>
      <c r="C8" s="18"/>
    </row>
    <row r="9" s="17" customFormat="1" ht="20" customHeight="1" spans="1:3">
      <c r="A9" s="108" t="s">
        <v>88</v>
      </c>
      <c r="B9" s="109"/>
      <c r="C9" s="18"/>
    </row>
    <row r="10" s="17" customFormat="1" ht="20" customHeight="1" spans="1:3">
      <c r="A10" s="108" t="s">
        <v>89</v>
      </c>
      <c r="B10" s="109"/>
      <c r="C10" s="18"/>
    </row>
    <row r="11" s="17" customFormat="1" ht="20" customHeight="1" spans="1:3">
      <c r="A11" s="106" t="s">
        <v>91</v>
      </c>
      <c r="B11" s="109"/>
      <c r="C11" s="18"/>
    </row>
    <row r="12" s="17" customFormat="1" ht="20" customHeight="1" spans="1:3">
      <c r="A12" s="108" t="s">
        <v>88</v>
      </c>
      <c r="B12" s="109"/>
      <c r="C12" s="18"/>
    </row>
    <row r="13" s="17" customFormat="1" ht="20" customHeight="1" spans="1:3">
      <c r="A13" s="108" t="s">
        <v>89</v>
      </c>
      <c r="B13" s="109"/>
      <c r="C13" s="18"/>
    </row>
    <row r="14" s="17" customFormat="1" ht="20" customHeight="1" spans="1:3">
      <c r="A14" s="110" t="s">
        <v>92</v>
      </c>
      <c r="B14" s="109">
        <f>SUM(B15:B17)</f>
        <v>0</v>
      </c>
      <c r="C14" s="18"/>
    </row>
    <row r="15" s="17" customFormat="1" ht="20" customHeight="1" spans="1:3">
      <c r="A15" s="108" t="s">
        <v>93</v>
      </c>
      <c r="B15" s="109"/>
      <c r="C15" s="18"/>
    </row>
    <row r="16" s="17" customFormat="1" ht="20" customHeight="1" spans="1:3">
      <c r="A16" s="108" t="s">
        <v>94</v>
      </c>
      <c r="B16" s="109"/>
      <c r="C16" s="18"/>
    </row>
    <row r="17" s="17" customFormat="1" ht="20" customHeight="1" spans="1:3">
      <c r="A17" s="108" t="s">
        <v>95</v>
      </c>
      <c r="B17" s="109"/>
      <c r="C17" s="18"/>
    </row>
    <row r="18" s="17" customFormat="1" ht="20" customHeight="1" spans="1:3">
      <c r="A18" s="110" t="s">
        <v>96</v>
      </c>
      <c r="B18" s="109"/>
      <c r="C18" s="18"/>
    </row>
    <row r="19" s="17" customFormat="1" ht="20" customHeight="1" spans="1:3">
      <c r="A19" s="110" t="s">
        <v>97</v>
      </c>
      <c r="B19" s="109"/>
      <c r="C19" s="18"/>
    </row>
    <row r="20" s="17" customFormat="1" ht="20" customHeight="1" spans="1:3">
      <c r="A20" s="110" t="s">
        <v>98</v>
      </c>
      <c r="B20" s="109"/>
      <c r="C20" s="18"/>
    </row>
    <row r="21" s="17" customFormat="1" ht="20" customHeight="1" spans="1:3">
      <c r="A21" s="110" t="s">
        <v>99</v>
      </c>
      <c r="B21" s="109"/>
      <c r="C21" s="18"/>
    </row>
    <row r="22" s="17" customFormat="1" ht="20" customHeight="1" spans="1:3">
      <c r="A22" s="110" t="s">
        <v>100</v>
      </c>
      <c r="B22" s="107">
        <f>B23+B26+B29+B30</f>
        <v>0</v>
      </c>
      <c r="C22" s="18"/>
    </row>
    <row r="23" s="17" customFormat="1" ht="20" customHeight="1" spans="1:3">
      <c r="A23" s="108" t="s">
        <v>101</v>
      </c>
      <c r="B23" s="107">
        <f>B24+B25</f>
        <v>0</v>
      </c>
      <c r="C23" s="18"/>
    </row>
    <row r="24" s="17" customFormat="1" ht="20" customHeight="1" spans="1:3">
      <c r="A24" s="108" t="s">
        <v>102</v>
      </c>
      <c r="B24" s="107"/>
      <c r="C24" s="18"/>
    </row>
    <row r="25" s="17" customFormat="1" ht="20" customHeight="1" spans="1:3">
      <c r="A25" s="108" t="s">
        <v>103</v>
      </c>
      <c r="B25" s="107"/>
      <c r="C25" s="18"/>
    </row>
    <row r="26" s="17" customFormat="1" ht="20" customHeight="1" spans="1:3">
      <c r="A26" s="108" t="s">
        <v>104</v>
      </c>
      <c r="B26" s="107">
        <f>B27+B28</f>
        <v>0</v>
      </c>
      <c r="C26" s="18"/>
    </row>
    <row r="27" s="17" customFormat="1" ht="20" customHeight="1" spans="1:3">
      <c r="A27" s="108" t="s">
        <v>105</v>
      </c>
      <c r="B27" s="107"/>
      <c r="C27" s="18"/>
    </row>
    <row r="28" s="17" customFormat="1" ht="20" customHeight="1" spans="1:3">
      <c r="A28" s="108" t="s">
        <v>106</v>
      </c>
      <c r="B28" s="107"/>
      <c r="C28" s="18"/>
    </row>
    <row r="29" s="17" customFormat="1" ht="20" customHeight="1" spans="1:3">
      <c r="A29" s="108" t="s">
        <v>107</v>
      </c>
      <c r="B29" s="107"/>
      <c r="C29" s="18"/>
    </row>
    <row r="30" s="17" customFormat="1" ht="20" customHeight="1" spans="1:3">
      <c r="A30" s="108" t="s">
        <v>108</v>
      </c>
      <c r="B30" s="107"/>
      <c r="C30" s="18"/>
    </row>
    <row r="31" ht="20" customHeight="1" spans="1:2">
      <c r="A31" s="111"/>
      <c r="B31" s="107"/>
    </row>
    <row r="32" s="17" customFormat="1" ht="20" customHeight="1" spans="1:3">
      <c r="A32" s="112" t="s">
        <v>109</v>
      </c>
      <c r="B32" s="113">
        <f>B5+B8+B14+B18+B19+B20+B21+B22</f>
        <v>4112091.52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66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opLeftCell="A2" workbookViewId="0">
      <selection activeCell="C11" sqref="C11"/>
    </sheetView>
  </sheetViews>
  <sheetFormatPr defaultColWidth="10" defaultRowHeight="13.5" outlineLevelCol="6"/>
  <cols>
    <col min="1" max="1" width="21.7916666666667" customWidth="1"/>
    <col min="2" max="2" width="39.5083333333333" customWidth="1"/>
    <col min="3" max="3" width="24.5" style="98" customWidth="1"/>
    <col min="4" max="4" width="19.6916666666667" customWidth="1"/>
    <col min="5" max="5" width="18.9333333333333" customWidth="1"/>
    <col min="6" max="6" width="15.275" customWidth="1"/>
  </cols>
  <sheetData>
    <row r="1" ht="14.3" customHeight="1" spans="1:6">
      <c r="A1" s="10"/>
      <c r="B1" s="10"/>
      <c r="C1" s="66"/>
      <c r="D1" s="10"/>
      <c r="E1" s="10"/>
      <c r="F1" s="10"/>
    </row>
    <row r="2" ht="39.85" customHeight="1" spans="1:6">
      <c r="A2" s="11" t="s">
        <v>110</v>
      </c>
      <c r="B2" s="11"/>
      <c r="C2" s="11"/>
      <c r="D2" s="11"/>
      <c r="E2" s="11"/>
      <c r="F2" s="11"/>
    </row>
    <row r="3" ht="22.75" customHeight="1" spans="1:6">
      <c r="A3" s="12"/>
      <c r="B3" s="12"/>
      <c r="C3" s="99"/>
      <c r="D3" s="12"/>
      <c r="E3" s="12"/>
      <c r="F3" s="12" t="s">
        <v>35</v>
      </c>
    </row>
    <row r="4" ht="54" customHeight="1" spans="1:6">
      <c r="A4" s="100" t="s">
        <v>111</v>
      </c>
      <c r="B4" s="100" t="s">
        <v>112</v>
      </c>
      <c r="C4" s="31" t="s">
        <v>113</v>
      </c>
      <c r="D4" s="100" t="s">
        <v>114</v>
      </c>
      <c r="E4" s="100" t="s">
        <v>115</v>
      </c>
      <c r="F4" s="100" t="s">
        <v>116</v>
      </c>
    </row>
    <row r="5" ht="30" customHeight="1" spans="1:6">
      <c r="A5" s="101" t="s">
        <v>117</v>
      </c>
      <c r="B5" s="102"/>
      <c r="C5" s="31">
        <f>D5+E5</f>
        <v>4112091.52</v>
      </c>
      <c r="D5" s="73">
        <f>D6+D9+D17</f>
        <v>3961691.52</v>
      </c>
      <c r="E5" s="73">
        <f>E6+E9+E17</f>
        <v>150400</v>
      </c>
      <c r="F5" s="73"/>
    </row>
    <row r="6" ht="30" customHeight="1" spans="1:6">
      <c r="A6" s="38" t="s">
        <v>118</v>
      </c>
      <c r="B6" s="38" t="s">
        <v>119</v>
      </c>
      <c r="C6" s="31">
        <f t="shared" ref="C6:C17" si="0">D6+E6</f>
        <v>3467893.25</v>
      </c>
      <c r="D6" s="73">
        <f>D7</f>
        <v>3317493.25</v>
      </c>
      <c r="E6" s="73">
        <f>E7</f>
        <v>150400</v>
      </c>
      <c r="F6" s="73"/>
    </row>
    <row r="7" ht="30" customHeight="1" spans="1:6">
      <c r="A7" s="38" t="s">
        <v>120</v>
      </c>
      <c r="B7" s="38" t="s">
        <v>121</v>
      </c>
      <c r="C7" s="31">
        <f t="shared" si="0"/>
        <v>3467893.25</v>
      </c>
      <c r="D7" s="73">
        <f>D8</f>
        <v>3317493.25</v>
      </c>
      <c r="E7" s="103">
        <f>E8</f>
        <v>150400</v>
      </c>
      <c r="F7" s="103"/>
    </row>
    <row r="8" ht="30" customHeight="1" spans="1:6">
      <c r="A8" s="60" t="s">
        <v>122</v>
      </c>
      <c r="B8" s="60" t="s">
        <v>123</v>
      </c>
      <c r="C8" s="31">
        <f t="shared" si="0"/>
        <v>3467893.25</v>
      </c>
      <c r="D8" s="74">
        <v>3317493.25</v>
      </c>
      <c r="E8" s="74">
        <v>150400</v>
      </c>
      <c r="F8" s="74"/>
    </row>
    <row r="9" ht="30" customHeight="1" spans="1:6">
      <c r="A9" s="38" t="s">
        <v>124</v>
      </c>
      <c r="B9" s="38" t="s">
        <v>125</v>
      </c>
      <c r="C9" s="31">
        <f t="shared" si="0"/>
        <v>451484.26</v>
      </c>
      <c r="D9" s="76">
        <f>D10+D13</f>
        <v>451484.26</v>
      </c>
      <c r="E9" s="74"/>
      <c r="F9" s="74"/>
    </row>
    <row r="10" ht="30" customHeight="1" spans="1:6">
      <c r="A10" s="38" t="s">
        <v>126</v>
      </c>
      <c r="B10" s="38" t="s">
        <v>127</v>
      </c>
      <c r="C10" s="31">
        <f t="shared" si="0"/>
        <v>438284.26</v>
      </c>
      <c r="D10" s="76">
        <f>D11+D12+D15</f>
        <v>438284.26</v>
      </c>
      <c r="E10" s="74"/>
      <c r="F10" s="74"/>
    </row>
    <row r="11" ht="30" customHeight="1" spans="1:6">
      <c r="A11" s="60" t="s">
        <v>128</v>
      </c>
      <c r="B11" s="60" t="s">
        <v>129</v>
      </c>
      <c r="C11" s="31">
        <f t="shared" si="0"/>
        <v>74250</v>
      </c>
      <c r="D11" s="74">
        <v>74250</v>
      </c>
      <c r="E11" s="74"/>
      <c r="F11" s="74"/>
    </row>
    <row r="12" ht="30" customHeight="1" spans="1:6">
      <c r="A12" s="60" t="s">
        <v>130</v>
      </c>
      <c r="B12" s="60" t="s">
        <v>131</v>
      </c>
      <c r="C12" s="31">
        <f t="shared" si="0"/>
        <v>354139.46</v>
      </c>
      <c r="D12" s="74">
        <v>354139.46</v>
      </c>
      <c r="E12" s="74"/>
      <c r="F12" s="74"/>
    </row>
    <row r="13" s="17" customFormat="1" ht="30" customHeight="1" spans="1:7">
      <c r="A13" s="38" t="s">
        <v>132</v>
      </c>
      <c r="B13" s="38" t="s">
        <v>133</v>
      </c>
      <c r="C13" s="77">
        <f>SUM(D13,E13)</f>
        <v>13200</v>
      </c>
      <c r="D13" s="77">
        <f>D14</f>
        <v>13200</v>
      </c>
      <c r="E13" s="77"/>
      <c r="F13" s="104"/>
      <c r="G13" s="18"/>
    </row>
    <row r="14" s="17" customFormat="1" ht="30" customHeight="1" spans="1:7">
      <c r="A14" s="60" t="s">
        <v>134</v>
      </c>
      <c r="B14" s="60" t="s">
        <v>135</v>
      </c>
      <c r="C14" s="77">
        <f>SUM(D14,E14)</f>
        <v>13200</v>
      </c>
      <c r="D14" s="78">
        <v>13200</v>
      </c>
      <c r="E14" s="77"/>
      <c r="F14" s="104"/>
      <c r="G14" s="18"/>
    </row>
    <row r="15" ht="30" customHeight="1" spans="1:6">
      <c r="A15" s="38" t="s">
        <v>136</v>
      </c>
      <c r="B15" s="38" t="s">
        <v>137</v>
      </c>
      <c r="C15" s="31">
        <f>D15+E15</f>
        <v>9894.8</v>
      </c>
      <c r="D15" s="76">
        <f>D16</f>
        <v>9894.8</v>
      </c>
      <c r="E15" s="74"/>
      <c r="F15" s="74"/>
    </row>
    <row r="16" ht="30" customHeight="1" spans="1:6">
      <c r="A16" s="60" t="s">
        <v>138</v>
      </c>
      <c r="B16" s="60" t="s">
        <v>137</v>
      </c>
      <c r="C16" s="31">
        <f>D16+E16</f>
        <v>9894.8</v>
      </c>
      <c r="D16" s="74">
        <v>9894.8</v>
      </c>
      <c r="E16" s="74"/>
      <c r="F16" s="74"/>
    </row>
    <row r="17" ht="30" customHeight="1" spans="1:6">
      <c r="A17" s="38" t="s">
        <v>139</v>
      </c>
      <c r="B17" s="38" t="s">
        <v>140</v>
      </c>
      <c r="C17" s="31">
        <f>D17+E17</f>
        <v>192714.01</v>
      </c>
      <c r="D17" s="76">
        <f>D18</f>
        <v>192714.01</v>
      </c>
      <c r="E17" s="74"/>
      <c r="F17" s="74"/>
    </row>
    <row r="18" ht="30" customHeight="1" spans="1:6">
      <c r="A18" s="38" t="s">
        <v>141</v>
      </c>
      <c r="B18" s="38" t="s">
        <v>142</v>
      </c>
      <c r="C18" s="31">
        <f>D18+E18</f>
        <v>192714.01</v>
      </c>
      <c r="D18" s="74">
        <f>D19</f>
        <v>192714.01</v>
      </c>
      <c r="E18" s="74"/>
      <c r="F18" s="74"/>
    </row>
    <row r="19" ht="30" customHeight="1" spans="1:6">
      <c r="A19" s="60" t="s">
        <v>143</v>
      </c>
      <c r="B19" s="60" t="s">
        <v>144</v>
      </c>
      <c r="C19" s="31">
        <v>192714.01</v>
      </c>
      <c r="D19" s="74">
        <v>192714.01</v>
      </c>
      <c r="E19" s="74"/>
      <c r="F19" s="74"/>
    </row>
  </sheetData>
  <mergeCells count="1">
    <mergeCell ref="A2:F2"/>
  </mergeCells>
  <pageMargins left="0.75" right="0.75" top="0.270000010728836" bottom="0.270000010728836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8" workbookViewId="0">
      <selection activeCell="D6" sqref="D6"/>
    </sheetView>
  </sheetViews>
  <sheetFormatPr defaultColWidth="10" defaultRowHeight="13.5" outlineLevelCol="6"/>
  <cols>
    <col min="1" max="1" width="66.25" customWidth="1"/>
    <col min="2" max="2" width="33.5416666666667" customWidth="1"/>
    <col min="3" max="3" width="70.7083333333333" customWidth="1"/>
    <col min="4" max="4" width="33.425" style="87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88"/>
      <c r="E1" s="10"/>
      <c r="F1" s="10"/>
      <c r="G1" s="10"/>
    </row>
    <row r="2" ht="39.85" customHeight="1" spans="1:7">
      <c r="A2" s="11" t="s">
        <v>145</v>
      </c>
      <c r="B2" s="11"/>
      <c r="C2" s="11"/>
      <c r="D2" s="89"/>
      <c r="E2" s="10"/>
      <c r="F2" s="10"/>
      <c r="G2" s="10"/>
    </row>
    <row r="3" ht="22.75" customHeight="1" spans="1:7">
      <c r="A3" s="12"/>
      <c r="B3" s="12"/>
      <c r="C3" s="56" t="s">
        <v>35</v>
      </c>
      <c r="D3" s="90"/>
      <c r="E3" s="12"/>
      <c r="F3" s="12"/>
      <c r="G3" s="12"/>
    </row>
    <row r="4" ht="22.75" customHeight="1" spans="1:7">
      <c r="A4" s="79" t="s">
        <v>36</v>
      </c>
      <c r="B4" s="79"/>
      <c r="C4" s="79" t="s">
        <v>37</v>
      </c>
      <c r="D4" s="91"/>
      <c r="E4" s="12"/>
      <c r="F4" s="12"/>
      <c r="G4" s="12"/>
    </row>
    <row r="5" ht="22.75" customHeight="1" spans="1:7">
      <c r="A5" s="79" t="s">
        <v>38</v>
      </c>
      <c r="B5" s="79" t="s">
        <v>39</v>
      </c>
      <c r="C5" s="79" t="s">
        <v>38</v>
      </c>
      <c r="D5" s="91" t="s">
        <v>117</v>
      </c>
      <c r="E5" s="12"/>
      <c r="F5" s="12"/>
      <c r="G5" s="12"/>
    </row>
    <row r="6" ht="22.75" customHeight="1" spans="1:7">
      <c r="A6" s="15" t="s">
        <v>146</v>
      </c>
      <c r="B6" s="92">
        <f>SUM(B7:B9)</f>
        <v>4112091.52</v>
      </c>
      <c r="C6" s="15" t="s">
        <v>147</v>
      </c>
      <c r="D6" s="93">
        <f>SUM(D7:D36)</f>
        <v>4112091.52</v>
      </c>
      <c r="E6" s="12"/>
      <c r="F6" s="12"/>
      <c r="G6" s="12"/>
    </row>
    <row r="7" ht="22.75" customHeight="1" spans="1:7">
      <c r="A7" s="15" t="s">
        <v>148</v>
      </c>
      <c r="B7" s="94">
        <v>4112091.52</v>
      </c>
      <c r="C7" s="15" t="s">
        <v>149</v>
      </c>
      <c r="D7" s="94">
        <v>3467893.25</v>
      </c>
      <c r="E7" s="12"/>
      <c r="F7" s="12"/>
      <c r="G7" s="12"/>
    </row>
    <row r="8" ht="22.75" customHeight="1" spans="1:7">
      <c r="A8" s="15" t="s">
        <v>150</v>
      </c>
      <c r="B8" s="95"/>
      <c r="C8" s="15" t="s">
        <v>151</v>
      </c>
      <c r="D8" s="94"/>
      <c r="E8" s="12"/>
      <c r="F8" s="12"/>
      <c r="G8" s="12"/>
    </row>
    <row r="9" ht="22.75" customHeight="1" spans="1:7">
      <c r="A9" s="15" t="s">
        <v>152</v>
      </c>
      <c r="B9" s="95"/>
      <c r="C9" s="15" t="s">
        <v>153</v>
      </c>
      <c r="D9" s="94"/>
      <c r="E9" s="12"/>
      <c r="F9" s="12"/>
      <c r="G9" s="12"/>
    </row>
    <row r="10" ht="22.75" customHeight="1" spans="1:7">
      <c r="A10" s="15"/>
      <c r="B10" s="96"/>
      <c r="C10" s="15" t="s">
        <v>154</v>
      </c>
      <c r="D10" s="94"/>
      <c r="E10" s="12"/>
      <c r="F10" s="12"/>
      <c r="G10" s="12"/>
    </row>
    <row r="11" ht="22.75" customHeight="1" spans="1:7">
      <c r="A11" s="15"/>
      <c r="B11" s="96"/>
      <c r="C11" s="15" t="s">
        <v>155</v>
      </c>
      <c r="D11" s="94"/>
      <c r="E11" s="12"/>
      <c r="F11" s="12"/>
      <c r="G11" s="12"/>
    </row>
    <row r="12" ht="22.75" customHeight="1" spans="1:7">
      <c r="A12" s="15"/>
      <c r="B12" s="96"/>
      <c r="C12" s="15" t="s">
        <v>156</v>
      </c>
      <c r="D12" s="94"/>
      <c r="E12" s="12"/>
      <c r="F12" s="12"/>
      <c r="G12" s="12"/>
    </row>
    <row r="13" ht="22.75" customHeight="1" spans="1:7">
      <c r="A13" s="49"/>
      <c r="B13" s="84"/>
      <c r="C13" s="15" t="s">
        <v>157</v>
      </c>
      <c r="D13" s="94"/>
      <c r="E13" s="12"/>
      <c r="F13" s="12"/>
      <c r="G13" s="12"/>
    </row>
    <row r="14" ht="22.75" customHeight="1" spans="1:7">
      <c r="A14" s="15"/>
      <c r="B14" s="96"/>
      <c r="C14" s="15" t="s">
        <v>158</v>
      </c>
      <c r="D14" s="94">
        <v>451484.26</v>
      </c>
      <c r="E14" s="12"/>
      <c r="F14" s="12"/>
      <c r="G14" s="55"/>
    </row>
    <row r="15" ht="22.75" customHeight="1" spans="1:7">
      <c r="A15" s="15"/>
      <c r="B15" s="96"/>
      <c r="C15" s="15" t="s">
        <v>159</v>
      </c>
      <c r="D15" s="94"/>
      <c r="E15" s="12"/>
      <c r="F15" s="12"/>
      <c r="G15" s="12"/>
    </row>
    <row r="16" ht="22.75" customHeight="1" spans="1:7">
      <c r="A16" s="15"/>
      <c r="B16" s="96"/>
      <c r="C16" s="15" t="s">
        <v>160</v>
      </c>
      <c r="D16" s="94">
        <v>192714.01</v>
      </c>
      <c r="E16" s="12"/>
      <c r="F16" s="12"/>
      <c r="G16" s="12"/>
    </row>
    <row r="17" ht="22.75" customHeight="1" spans="1:7">
      <c r="A17" s="15"/>
      <c r="B17" s="96"/>
      <c r="C17" s="15" t="s">
        <v>161</v>
      </c>
      <c r="D17" s="94"/>
      <c r="E17" s="12"/>
      <c r="F17" s="12"/>
      <c r="G17" s="12"/>
    </row>
    <row r="18" ht="22.75" customHeight="1" spans="1:7">
      <c r="A18" s="15"/>
      <c r="B18" s="96"/>
      <c r="C18" s="15" t="s">
        <v>162</v>
      </c>
      <c r="D18" s="94"/>
      <c r="E18" s="12"/>
      <c r="F18" s="12"/>
      <c r="G18" s="12"/>
    </row>
    <row r="19" ht="22.75" customHeight="1" spans="1:7">
      <c r="A19" s="15"/>
      <c r="B19" s="15"/>
      <c r="C19" s="15" t="s">
        <v>163</v>
      </c>
      <c r="D19" s="94"/>
      <c r="E19" s="12"/>
      <c r="F19" s="12"/>
      <c r="G19" s="12"/>
    </row>
    <row r="20" ht="22.75" customHeight="1" spans="1:7">
      <c r="A20" s="15"/>
      <c r="B20" s="15"/>
      <c r="C20" s="15" t="s">
        <v>164</v>
      </c>
      <c r="D20" s="94"/>
      <c r="E20" s="12"/>
      <c r="F20" s="12"/>
      <c r="G20" s="12"/>
    </row>
    <row r="21" ht="22.75" customHeight="1" spans="1:7">
      <c r="A21" s="15"/>
      <c r="B21" s="15"/>
      <c r="C21" s="15" t="s">
        <v>165</v>
      </c>
      <c r="D21" s="94"/>
      <c r="E21" s="12"/>
      <c r="F21" s="12"/>
      <c r="G21" s="12"/>
    </row>
    <row r="22" ht="22.75" customHeight="1" spans="1:7">
      <c r="A22" s="15"/>
      <c r="B22" s="15"/>
      <c r="C22" s="15" t="s">
        <v>166</v>
      </c>
      <c r="D22" s="94"/>
      <c r="E22" s="12"/>
      <c r="F22" s="12"/>
      <c r="G22" s="12"/>
    </row>
    <row r="23" ht="22.75" customHeight="1" spans="1:7">
      <c r="A23" s="15"/>
      <c r="B23" s="15"/>
      <c r="C23" s="15" t="s">
        <v>167</v>
      </c>
      <c r="D23" s="94"/>
      <c r="E23" s="12"/>
      <c r="F23" s="12"/>
      <c r="G23" s="12"/>
    </row>
    <row r="24" ht="22.75" customHeight="1" spans="1:7">
      <c r="A24" s="15"/>
      <c r="B24" s="15"/>
      <c r="C24" s="15" t="s">
        <v>168</v>
      </c>
      <c r="D24" s="94"/>
      <c r="E24" s="12"/>
      <c r="F24" s="12"/>
      <c r="G24" s="12"/>
    </row>
    <row r="25" ht="22.75" customHeight="1" spans="1:7">
      <c r="A25" s="15"/>
      <c r="B25" s="15"/>
      <c r="C25" s="15" t="s">
        <v>169</v>
      </c>
      <c r="D25" s="94"/>
      <c r="E25" s="12"/>
      <c r="F25" s="12"/>
      <c r="G25" s="12"/>
    </row>
    <row r="26" ht="22.75" customHeight="1" spans="1:7">
      <c r="A26" s="15"/>
      <c r="B26" s="15"/>
      <c r="C26" s="15" t="s">
        <v>170</v>
      </c>
      <c r="D26" s="94"/>
      <c r="E26" s="12"/>
      <c r="F26" s="12"/>
      <c r="G26" s="12"/>
    </row>
    <row r="27" ht="22.75" customHeight="1" spans="1:7">
      <c r="A27" s="15"/>
      <c r="B27" s="15"/>
      <c r="C27" s="15" t="s">
        <v>171</v>
      </c>
      <c r="D27" s="94"/>
      <c r="E27" s="12"/>
      <c r="F27" s="12"/>
      <c r="G27" s="12"/>
    </row>
    <row r="28" ht="22.75" customHeight="1" spans="1:7">
      <c r="A28" s="15"/>
      <c r="B28" s="15"/>
      <c r="C28" s="15" t="s">
        <v>172</v>
      </c>
      <c r="D28" s="94"/>
      <c r="E28" s="12"/>
      <c r="F28" s="12"/>
      <c r="G28" s="12"/>
    </row>
    <row r="29" ht="22.75" customHeight="1" spans="1:7">
      <c r="A29" s="15"/>
      <c r="B29" s="15"/>
      <c r="C29" s="15" t="s">
        <v>173</v>
      </c>
      <c r="D29" s="94"/>
      <c r="E29" s="12"/>
      <c r="F29" s="12"/>
      <c r="G29" s="12"/>
    </row>
    <row r="30" ht="22.75" customHeight="1" spans="1:7">
      <c r="A30" s="15"/>
      <c r="B30" s="15"/>
      <c r="C30" s="15" t="s">
        <v>174</v>
      </c>
      <c r="D30" s="94"/>
      <c r="E30" s="12"/>
      <c r="F30" s="12"/>
      <c r="G30" s="12"/>
    </row>
    <row r="31" ht="22.75" customHeight="1" spans="1:7">
      <c r="A31" s="15"/>
      <c r="B31" s="15"/>
      <c r="C31" s="15" t="s">
        <v>175</v>
      </c>
      <c r="D31" s="94"/>
      <c r="E31" s="12"/>
      <c r="F31" s="12"/>
      <c r="G31" s="12"/>
    </row>
    <row r="32" ht="22.75" customHeight="1" spans="1:7">
      <c r="A32" s="15"/>
      <c r="B32" s="15"/>
      <c r="C32" s="15" t="s">
        <v>176</v>
      </c>
      <c r="D32" s="94"/>
      <c r="E32" s="12"/>
      <c r="F32" s="12"/>
      <c r="G32" s="12"/>
    </row>
    <row r="33" ht="22.75" customHeight="1" spans="1:7">
      <c r="A33" s="15"/>
      <c r="B33" s="15"/>
      <c r="C33" s="15" t="s">
        <v>177</v>
      </c>
      <c r="D33" s="94"/>
      <c r="E33" s="12"/>
      <c r="F33" s="12"/>
      <c r="G33" s="12"/>
    </row>
    <row r="34" ht="22.75" customHeight="1" spans="1:7">
      <c r="A34" s="15"/>
      <c r="B34" s="15"/>
      <c r="C34" s="15" t="s">
        <v>178</v>
      </c>
      <c r="D34" s="94"/>
      <c r="E34" s="12"/>
      <c r="F34" s="12"/>
      <c r="G34" s="12"/>
    </row>
    <row r="35" ht="22.75" customHeight="1" spans="1:7">
      <c r="A35" s="15"/>
      <c r="B35" s="15"/>
      <c r="C35" s="15" t="s">
        <v>179</v>
      </c>
      <c r="D35" s="94"/>
      <c r="E35" s="12"/>
      <c r="F35" s="12"/>
      <c r="G35" s="12"/>
    </row>
    <row r="36" ht="22.75" customHeight="1" spans="1:7">
      <c r="A36" s="15"/>
      <c r="B36" s="15"/>
      <c r="C36" s="15" t="s">
        <v>180</v>
      </c>
      <c r="D36" s="94"/>
      <c r="E36" s="12"/>
      <c r="F36" s="12"/>
      <c r="G36" s="12"/>
    </row>
    <row r="37" ht="22.75" customHeight="1" spans="1:7">
      <c r="A37" s="79" t="s">
        <v>181</v>
      </c>
      <c r="B37" s="97">
        <f>B6</f>
        <v>4112091.52</v>
      </c>
      <c r="C37" s="79" t="s">
        <v>182</v>
      </c>
      <c r="D37" s="93">
        <f>D6</f>
        <v>4112091.52</v>
      </c>
      <c r="E37" s="55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6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F26" sqref="F26"/>
    </sheetView>
  </sheetViews>
  <sheetFormatPr defaultColWidth="10" defaultRowHeight="13.5" outlineLevelRow="7"/>
  <cols>
    <col min="1" max="1" width="34.875" customWidth="1"/>
    <col min="2" max="2" width="18.05" customWidth="1"/>
    <col min="3" max="3" width="15.375" customWidth="1"/>
    <col min="4" max="4" width="14.875" customWidth="1"/>
    <col min="5" max="5" width="16.25" customWidth="1"/>
    <col min="6" max="6" width="14" customWidth="1"/>
    <col min="7" max="7" width="16" customWidth="1"/>
    <col min="8" max="8" width="13.75" customWidth="1"/>
    <col min="9" max="9" width="13.375" customWidth="1"/>
    <col min="10" max="10" width="14.5" customWidth="1"/>
    <col min="11" max="11" width="13.1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6" t="s">
        <v>35</v>
      </c>
      <c r="K3" s="56"/>
    </row>
    <row r="4" ht="22.75" customHeight="1" spans="1:11">
      <c r="A4" s="79" t="s">
        <v>184</v>
      </c>
      <c r="B4" s="79" t="s">
        <v>117</v>
      </c>
      <c r="C4" s="79" t="s">
        <v>185</v>
      </c>
      <c r="D4" s="79"/>
      <c r="E4" s="79"/>
      <c r="F4" s="79" t="s">
        <v>186</v>
      </c>
      <c r="G4" s="79"/>
      <c r="H4" s="79"/>
      <c r="I4" s="79" t="s">
        <v>187</v>
      </c>
      <c r="J4" s="79"/>
      <c r="K4" s="79"/>
    </row>
    <row r="5" ht="22.75" customHeight="1" spans="1:11">
      <c r="A5" s="79"/>
      <c r="B5" s="79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9" t="s">
        <v>117</v>
      </c>
      <c r="B6" s="80">
        <f>C6</f>
        <v>4112091.52</v>
      </c>
      <c r="C6" s="81">
        <v>4112091.52</v>
      </c>
      <c r="D6" s="81">
        <v>3961691.52</v>
      </c>
      <c r="E6" s="81">
        <v>150400</v>
      </c>
      <c r="F6" s="80"/>
      <c r="G6" s="80"/>
      <c r="H6" s="80"/>
      <c r="I6" s="80"/>
      <c r="J6" s="80"/>
      <c r="K6" s="80"/>
    </row>
    <row r="7" ht="22.75" customHeight="1" spans="1:11">
      <c r="A7" s="82" t="s">
        <v>2</v>
      </c>
      <c r="B7" s="80">
        <f>C7</f>
        <v>4112091.52</v>
      </c>
      <c r="C7" s="81">
        <v>4112091.52</v>
      </c>
      <c r="D7" s="83">
        <v>3961691.52</v>
      </c>
      <c r="E7" s="83">
        <v>150400</v>
      </c>
      <c r="F7" s="84"/>
      <c r="G7" s="84"/>
      <c r="H7" s="84"/>
      <c r="I7" s="84"/>
      <c r="J7" s="84"/>
      <c r="K7" s="84"/>
    </row>
    <row r="8" ht="22.75" customHeight="1" spans="1:11">
      <c r="A8" s="85"/>
      <c r="B8" s="86"/>
      <c r="C8" s="86"/>
      <c r="D8" s="84"/>
      <c r="E8" s="84"/>
      <c r="F8" s="84"/>
      <c r="G8" s="84"/>
      <c r="H8" s="84"/>
      <c r="I8" s="84"/>
      <c r="J8" s="84"/>
      <c r="K8" s="8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7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6" sqref="C6"/>
    </sheetView>
  </sheetViews>
  <sheetFormatPr defaultColWidth="10" defaultRowHeight="13.5" outlineLevelCol="4"/>
  <cols>
    <col min="1" max="1" width="21.775" customWidth="1"/>
    <col min="2" max="2" width="33.9583333333333" customWidth="1"/>
    <col min="3" max="5" width="25.6416666666667" customWidth="1"/>
  </cols>
  <sheetData>
    <row r="1" ht="14.3" customHeight="1" spans="1:1">
      <c r="A1" s="66"/>
    </row>
    <row r="2" ht="36.9" customHeight="1" spans="1:5">
      <c r="A2" s="11" t="s">
        <v>188</v>
      </c>
      <c r="B2" s="11"/>
      <c r="C2" s="11"/>
      <c r="D2" s="11"/>
      <c r="E2" s="11"/>
    </row>
    <row r="3" ht="21.85" customHeight="1" spans="1:5">
      <c r="A3" s="12"/>
      <c r="B3" s="12"/>
      <c r="C3" s="56" t="s">
        <v>35</v>
      </c>
      <c r="D3" s="56"/>
      <c r="E3" s="56"/>
    </row>
    <row r="4" ht="22.75" customHeight="1" spans="1:5">
      <c r="A4" s="29" t="s">
        <v>111</v>
      </c>
      <c r="B4" s="29"/>
      <c r="C4" s="29" t="s">
        <v>185</v>
      </c>
      <c r="D4" s="29"/>
      <c r="E4" s="29"/>
    </row>
    <row r="5" ht="22.75" customHeight="1" spans="1:5">
      <c r="A5" s="67" t="s">
        <v>189</v>
      </c>
      <c r="B5" s="67" t="s">
        <v>190</v>
      </c>
      <c r="C5" s="68" t="s">
        <v>117</v>
      </c>
      <c r="D5" s="67" t="s">
        <v>114</v>
      </c>
      <c r="E5" s="67" t="s">
        <v>115</v>
      </c>
    </row>
    <row r="6" ht="22.75" customHeight="1" spans="1:5">
      <c r="A6" s="69"/>
      <c r="B6" s="70" t="s">
        <v>117</v>
      </c>
      <c r="C6" s="71">
        <f>D6+E6</f>
        <v>4112091.52</v>
      </c>
      <c r="D6" s="72">
        <f>D7+D10+D18</f>
        <v>3961691.52</v>
      </c>
      <c r="E6" s="71">
        <f>E7</f>
        <v>150400</v>
      </c>
    </row>
    <row r="7" ht="29" customHeight="1" spans="1:5">
      <c r="A7" s="38" t="s">
        <v>118</v>
      </c>
      <c r="B7" s="38" t="s">
        <v>119</v>
      </c>
      <c r="C7" s="71">
        <f t="shared" ref="C7:C13" si="0">D7+E7</f>
        <v>3467893.25</v>
      </c>
      <c r="D7" s="73">
        <f>D8</f>
        <v>3317493.25</v>
      </c>
      <c r="E7" s="71">
        <f>E8</f>
        <v>150400</v>
      </c>
    </row>
    <row r="8" ht="29" customHeight="1" spans="1:5">
      <c r="A8" s="38" t="s">
        <v>120</v>
      </c>
      <c r="B8" s="38" t="s">
        <v>121</v>
      </c>
      <c r="C8" s="71">
        <f t="shared" si="0"/>
        <v>3467893.25</v>
      </c>
      <c r="D8" s="73">
        <f>D9</f>
        <v>3317493.25</v>
      </c>
      <c r="E8" s="71">
        <f>E9</f>
        <v>150400</v>
      </c>
    </row>
    <row r="9" ht="29" customHeight="1" spans="1:5">
      <c r="A9" s="60" t="s">
        <v>122</v>
      </c>
      <c r="B9" s="60" t="s">
        <v>123</v>
      </c>
      <c r="C9" s="71">
        <f t="shared" si="0"/>
        <v>3467893.25</v>
      </c>
      <c r="D9" s="74">
        <v>3317493.25</v>
      </c>
      <c r="E9" s="75">
        <v>150400</v>
      </c>
    </row>
    <row r="10" ht="29" customHeight="1" spans="1:5">
      <c r="A10" s="38" t="s">
        <v>124</v>
      </c>
      <c r="B10" s="38" t="s">
        <v>125</v>
      </c>
      <c r="C10" s="71">
        <f t="shared" si="0"/>
        <v>451484.26</v>
      </c>
      <c r="D10" s="76">
        <f>D11+D14</f>
        <v>451484.26</v>
      </c>
      <c r="E10" s="74"/>
    </row>
    <row r="11" ht="29" customHeight="1" spans="1:5">
      <c r="A11" s="38" t="s">
        <v>126</v>
      </c>
      <c r="B11" s="38" t="s">
        <v>127</v>
      </c>
      <c r="C11" s="71">
        <f t="shared" si="0"/>
        <v>438284.26</v>
      </c>
      <c r="D11" s="76">
        <f>D12+D13+D16</f>
        <v>438284.26</v>
      </c>
      <c r="E11" s="74"/>
    </row>
    <row r="12" ht="29" customHeight="1" spans="1:5">
      <c r="A12" s="60" t="s">
        <v>128</v>
      </c>
      <c r="B12" s="60" t="s">
        <v>129</v>
      </c>
      <c r="C12" s="71">
        <f t="shared" si="0"/>
        <v>74250</v>
      </c>
      <c r="D12" s="75">
        <v>74250</v>
      </c>
      <c r="E12" s="74"/>
    </row>
    <row r="13" ht="29" customHeight="1" spans="1:5">
      <c r="A13" s="60" t="s">
        <v>130</v>
      </c>
      <c r="B13" s="60" t="s">
        <v>131</v>
      </c>
      <c r="C13" s="71">
        <f t="shared" si="0"/>
        <v>354139.46</v>
      </c>
      <c r="D13" s="74">
        <v>354139.46</v>
      </c>
      <c r="E13" s="74"/>
    </row>
    <row r="14" ht="29" customHeight="1" spans="1:5">
      <c r="A14" s="38" t="s">
        <v>132</v>
      </c>
      <c r="B14" s="38" t="s">
        <v>133</v>
      </c>
      <c r="C14" s="71">
        <f>SUM(D14,E14)</f>
        <v>13200</v>
      </c>
      <c r="D14" s="77">
        <f t="shared" ref="D14:D19" si="1">D15</f>
        <v>13200</v>
      </c>
      <c r="E14" s="77"/>
    </row>
    <row r="15" ht="29" customHeight="1" spans="1:5">
      <c r="A15" s="60" t="s">
        <v>134</v>
      </c>
      <c r="B15" s="60" t="s">
        <v>135</v>
      </c>
      <c r="C15" s="71">
        <f>SUM(D15,E15)</f>
        <v>13200</v>
      </c>
      <c r="D15" s="78">
        <v>13200</v>
      </c>
      <c r="E15" s="77"/>
    </row>
    <row r="16" ht="29" customHeight="1" spans="1:5">
      <c r="A16" s="38" t="s">
        <v>136</v>
      </c>
      <c r="B16" s="38" t="s">
        <v>137</v>
      </c>
      <c r="C16" s="71">
        <f t="shared" ref="C16:C19" si="2">D16+E16</f>
        <v>9894.8</v>
      </c>
      <c r="D16" s="75">
        <f t="shared" si="1"/>
        <v>9894.8</v>
      </c>
      <c r="E16" s="74"/>
    </row>
    <row r="17" ht="29" customHeight="1" spans="1:5">
      <c r="A17" s="60" t="s">
        <v>138</v>
      </c>
      <c r="B17" s="60" t="s">
        <v>137</v>
      </c>
      <c r="C17" s="71">
        <f t="shared" si="2"/>
        <v>9894.8</v>
      </c>
      <c r="D17" s="75">
        <v>9894.8</v>
      </c>
      <c r="E17" s="74"/>
    </row>
    <row r="18" ht="29" customHeight="1" spans="1:5">
      <c r="A18" s="38" t="s">
        <v>139</v>
      </c>
      <c r="B18" s="38" t="s">
        <v>140</v>
      </c>
      <c r="C18" s="71">
        <f t="shared" si="2"/>
        <v>192714.01</v>
      </c>
      <c r="D18" s="76">
        <f t="shared" si="1"/>
        <v>192714.01</v>
      </c>
      <c r="E18" s="74"/>
    </row>
    <row r="19" ht="29" customHeight="1" spans="1:5">
      <c r="A19" s="38" t="s">
        <v>141</v>
      </c>
      <c r="B19" s="38" t="s">
        <v>142</v>
      </c>
      <c r="C19" s="71">
        <f t="shared" si="2"/>
        <v>192714.01</v>
      </c>
      <c r="D19" s="74">
        <f t="shared" si="1"/>
        <v>192714.01</v>
      </c>
      <c r="E19" s="74"/>
    </row>
    <row r="20" ht="29" customHeight="1" spans="1:5">
      <c r="A20" s="60" t="s">
        <v>143</v>
      </c>
      <c r="B20" s="60" t="s">
        <v>144</v>
      </c>
      <c r="C20" s="71">
        <v>192714.01</v>
      </c>
      <c r="D20" s="74">
        <v>192714.01</v>
      </c>
      <c r="E20" s="74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opLeftCell="A11" workbookViewId="0">
      <selection activeCell="E16" sqref="E16:E30"/>
    </sheetView>
  </sheetViews>
  <sheetFormatPr defaultColWidth="10" defaultRowHeight="13.5" outlineLevelCol="4"/>
  <cols>
    <col min="1" max="1" width="32.1666666666667" customWidth="1"/>
    <col min="2" max="2" width="49.2833333333333" customWidth="1"/>
    <col min="3" max="3" width="36.925" customWidth="1"/>
    <col min="4" max="4" width="40.3166666666667" customWidth="1"/>
    <col min="5" max="5" width="41.5083333333333" customWidth="1"/>
    <col min="6" max="6" width="15" customWidth="1"/>
    <col min="7" max="7" width="10.37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191</v>
      </c>
      <c r="B2" s="11"/>
      <c r="C2" s="11"/>
      <c r="D2" s="11"/>
      <c r="E2" s="11"/>
    </row>
    <row r="3" ht="22.75" customHeight="1" spans="1:5">
      <c r="A3" s="55"/>
      <c r="B3" s="55"/>
      <c r="C3" s="12"/>
      <c r="D3" s="12"/>
      <c r="E3" s="56" t="s">
        <v>35</v>
      </c>
    </row>
    <row r="4" ht="22.75" customHeight="1" spans="1:5">
      <c r="A4" s="29" t="s">
        <v>192</v>
      </c>
      <c r="B4" s="29"/>
      <c r="C4" s="29" t="s">
        <v>193</v>
      </c>
      <c r="D4" s="29"/>
      <c r="E4" s="29"/>
    </row>
    <row r="5" ht="22.75" customHeight="1" spans="1:5">
      <c r="A5" s="29" t="s">
        <v>189</v>
      </c>
      <c r="B5" s="29" t="s">
        <v>190</v>
      </c>
      <c r="C5" s="29" t="s">
        <v>117</v>
      </c>
      <c r="D5" s="29" t="s">
        <v>194</v>
      </c>
      <c r="E5" s="29" t="s">
        <v>195</v>
      </c>
    </row>
    <row r="6" ht="27" customHeight="1" spans="1:5">
      <c r="A6" s="29"/>
      <c r="B6" s="57" t="s">
        <v>117</v>
      </c>
      <c r="C6" s="58">
        <f>D6+E6</f>
        <v>4112091.52</v>
      </c>
      <c r="D6" s="58">
        <f>D7+D31</f>
        <v>3072936.45</v>
      </c>
      <c r="E6" s="58">
        <f>E15</f>
        <v>1039155.07</v>
      </c>
    </row>
    <row r="7" ht="27" customHeight="1" spans="1:5">
      <c r="A7" s="38" t="s">
        <v>196</v>
      </c>
      <c r="B7" s="59" t="s">
        <v>197</v>
      </c>
      <c r="C7" s="58">
        <f>SUM(C8:C14)</f>
        <v>2985486.45</v>
      </c>
      <c r="D7" s="58">
        <f>SUM(D8:D14)</f>
        <v>2985486.45</v>
      </c>
      <c r="E7" s="58"/>
    </row>
    <row r="8" ht="27" customHeight="1" spans="1:5">
      <c r="A8" s="60" t="s">
        <v>198</v>
      </c>
      <c r="B8" s="42" t="s">
        <v>199</v>
      </c>
      <c r="C8" s="58">
        <f t="shared" ref="C6:C34" si="0">D8+E8</f>
        <v>1112756.4</v>
      </c>
      <c r="D8" s="61">
        <v>1112756.4</v>
      </c>
      <c r="E8" s="61"/>
    </row>
    <row r="9" ht="27" customHeight="1" spans="1:5">
      <c r="A9" s="60" t="s">
        <v>200</v>
      </c>
      <c r="B9" s="42" t="s">
        <v>201</v>
      </c>
      <c r="C9" s="58">
        <f t="shared" si="0"/>
        <v>670841.38</v>
      </c>
      <c r="D9" s="61">
        <v>670841.38</v>
      </c>
      <c r="E9" s="62"/>
    </row>
    <row r="10" ht="27" customHeight="1" spans="1:5">
      <c r="A10" s="60" t="s">
        <v>202</v>
      </c>
      <c r="B10" s="42" t="s">
        <v>203</v>
      </c>
      <c r="C10" s="58">
        <f t="shared" si="0"/>
        <v>495528</v>
      </c>
      <c r="D10" s="61">
        <v>495528</v>
      </c>
      <c r="E10" s="60"/>
    </row>
    <row r="11" ht="27" customHeight="1" spans="1:5">
      <c r="A11" s="60">
        <v>30107</v>
      </c>
      <c r="B11" s="42" t="s">
        <v>204</v>
      </c>
      <c r="C11" s="58">
        <f t="shared" si="0"/>
        <v>149612.4</v>
      </c>
      <c r="D11" s="61">
        <v>149612.4</v>
      </c>
      <c r="E11" s="60"/>
    </row>
    <row r="12" ht="27" customHeight="1" spans="1:5">
      <c r="A12" s="60" t="s">
        <v>205</v>
      </c>
      <c r="B12" s="42" t="s">
        <v>206</v>
      </c>
      <c r="C12" s="58">
        <f t="shared" si="0"/>
        <v>354139.46</v>
      </c>
      <c r="D12" s="61">
        <v>354139.46</v>
      </c>
      <c r="E12" s="60"/>
    </row>
    <row r="13" ht="27" customHeight="1" spans="1:5">
      <c r="A13" s="60">
        <v>30110</v>
      </c>
      <c r="B13" s="42" t="s">
        <v>207</v>
      </c>
      <c r="C13" s="58">
        <f t="shared" si="0"/>
        <v>192714.01</v>
      </c>
      <c r="D13" s="61">
        <v>192714.01</v>
      </c>
      <c r="E13" s="60"/>
    </row>
    <row r="14" ht="27" customHeight="1" spans="1:5">
      <c r="A14" s="60">
        <v>30112</v>
      </c>
      <c r="B14" s="42" t="s">
        <v>208</v>
      </c>
      <c r="C14" s="58">
        <f t="shared" si="0"/>
        <v>9894.8</v>
      </c>
      <c r="D14" s="61">
        <v>9894.8</v>
      </c>
      <c r="E14" s="60"/>
    </row>
    <row r="15" ht="27" customHeight="1" spans="1:5">
      <c r="A15" s="38" t="s">
        <v>209</v>
      </c>
      <c r="B15" s="59" t="s">
        <v>210</v>
      </c>
      <c r="C15" s="63">
        <f t="shared" si="0"/>
        <v>1039155.07</v>
      </c>
      <c r="D15" s="58">
        <f>SUM(D16:D30)</f>
        <v>0</v>
      </c>
      <c r="E15" s="58">
        <f>SUM(E16:E30)</f>
        <v>1039155.07</v>
      </c>
    </row>
    <row r="16" ht="27" customHeight="1" spans="1:5">
      <c r="A16" s="60" t="s">
        <v>211</v>
      </c>
      <c r="B16" s="42" t="s">
        <v>212</v>
      </c>
      <c r="C16" s="63">
        <f t="shared" si="0"/>
        <v>170000</v>
      </c>
      <c r="D16" s="64"/>
      <c r="E16" s="65">
        <v>170000</v>
      </c>
    </row>
    <row r="17" ht="27" customHeight="1" spans="1:5">
      <c r="A17" s="60" t="s">
        <v>213</v>
      </c>
      <c r="B17" s="42" t="s">
        <v>214</v>
      </c>
      <c r="C17" s="63">
        <f t="shared" si="0"/>
        <v>90000</v>
      </c>
      <c r="D17" s="64"/>
      <c r="E17" s="65">
        <v>90000</v>
      </c>
    </row>
    <row r="18" ht="27" customHeight="1" spans="1:5">
      <c r="A18" s="60" t="s">
        <v>215</v>
      </c>
      <c r="B18" s="42" t="s">
        <v>216</v>
      </c>
      <c r="C18" s="63">
        <f t="shared" si="0"/>
        <v>10000</v>
      </c>
      <c r="D18" s="64"/>
      <c r="E18" s="65">
        <v>10000</v>
      </c>
    </row>
    <row r="19" ht="27" customHeight="1" spans="1:5">
      <c r="A19" s="60" t="s">
        <v>217</v>
      </c>
      <c r="B19" s="42" t="s">
        <v>218</v>
      </c>
      <c r="C19" s="63">
        <f t="shared" si="0"/>
        <v>35000</v>
      </c>
      <c r="D19" s="64"/>
      <c r="E19" s="65">
        <v>35000</v>
      </c>
    </row>
    <row r="20" ht="27" customHeight="1" spans="1:5">
      <c r="A20" s="60" t="s">
        <v>219</v>
      </c>
      <c r="B20" s="42" t="s">
        <v>220</v>
      </c>
      <c r="C20" s="63">
        <f t="shared" si="0"/>
        <v>85000</v>
      </c>
      <c r="D20" s="64"/>
      <c r="E20" s="65">
        <v>85000</v>
      </c>
    </row>
    <row r="21" ht="27" customHeight="1" spans="1:5">
      <c r="A21" s="60" t="s">
        <v>221</v>
      </c>
      <c r="B21" s="42" t="s">
        <v>222</v>
      </c>
      <c r="C21" s="63">
        <f t="shared" si="0"/>
        <v>5000</v>
      </c>
      <c r="D21" s="64"/>
      <c r="E21" s="65">
        <v>5000</v>
      </c>
    </row>
    <row r="22" ht="27" customHeight="1" spans="1:5">
      <c r="A22" s="60" t="s">
        <v>223</v>
      </c>
      <c r="B22" s="42" t="s">
        <v>224</v>
      </c>
      <c r="C22" s="63">
        <f t="shared" si="0"/>
        <v>232400</v>
      </c>
      <c r="D22" s="64"/>
      <c r="E22" s="65">
        <v>232400</v>
      </c>
    </row>
    <row r="23" ht="27" customHeight="1" spans="1:5">
      <c r="A23" s="60" t="s">
        <v>225</v>
      </c>
      <c r="B23" s="42" t="s">
        <v>226</v>
      </c>
      <c r="C23" s="63">
        <f t="shared" si="0"/>
        <v>55000</v>
      </c>
      <c r="D23" s="64"/>
      <c r="E23" s="65">
        <v>55000</v>
      </c>
    </row>
    <row r="24" ht="27" customHeight="1" spans="1:5">
      <c r="A24" s="60" t="s">
        <v>227</v>
      </c>
      <c r="B24" s="42" t="s">
        <v>228</v>
      </c>
      <c r="C24" s="63">
        <f t="shared" si="0"/>
        <v>20000</v>
      </c>
      <c r="D24" s="64"/>
      <c r="E24" s="65">
        <v>20000</v>
      </c>
    </row>
    <row r="25" ht="27" customHeight="1" spans="1:5">
      <c r="A25" s="60" t="s">
        <v>229</v>
      </c>
      <c r="B25" s="42" t="s">
        <v>230</v>
      </c>
      <c r="C25" s="63">
        <f t="shared" si="0"/>
        <v>20000</v>
      </c>
      <c r="D25" s="64"/>
      <c r="E25" s="65">
        <v>20000</v>
      </c>
    </row>
    <row r="26" ht="27" customHeight="1" spans="1:5">
      <c r="A26" s="60" t="s">
        <v>231</v>
      </c>
      <c r="B26" s="42" t="s">
        <v>232</v>
      </c>
      <c r="C26" s="63">
        <f t="shared" si="0"/>
        <v>17887.72</v>
      </c>
      <c r="D26" s="64"/>
      <c r="E26" s="65">
        <v>17887.72</v>
      </c>
    </row>
    <row r="27" ht="27" customHeight="1" spans="1:5">
      <c r="A27" s="60" t="s">
        <v>233</v>
      </c>
      <c r="B27" s="42" t="s">
        <v>234</v>
      </c>
      <c r="C27" s="63">
        <f t="shared" si="0"/>
        <v>23667.35</v>
      </c>
      <c r="D27" s="64"/>
      <c r="E27" s="65">
        <v>23667.35</v>
      </c>
    </row>
    <row r="28" ht="27" customHeight="1" spans="1:5">
      <c r="A28" s="60" t="s">
        <v>235</v>
      </c>
      <c r="B28" s="42" t="s">
        <v>236</v>
      </c>
      <c r="C28" s="63">
        <f t="shared" si="0"/>
        <v>58000</v>
      </c>
      <c r="D28" s="64"/>
      <c r="E28" s="65">
        <v>58000</v>
      </c>
    </row>
    <row r="29" ht="27" customHeight="1" spans="1:5">
      <c r="A29" s="60" t="s">
        <v>237</v>
      </c>
      <c r="B29" s="42" t="s">
        <v>238</v>
      </c>
      <c r="C29" s="63">
        <f t="shared" si="0"/>
        <v>30000</v>
      </c>
      <c r="D29" s="64"/>
      <c r="E29" s="65">
        <v>30000</v>
      </c>
    </row>
    <row r="30" ht="27" customHeight="1" spans="1:5">
      <c r="A30" s="60" t="s">
        <v>237</v>
      </c>
      <c r="B30" s="42" t="s">
        <v>239</v>
      </c>
      <c r="C30" s="63">
        <f t="shared" si="0"/>
        <v>187200</v>
      </c>
      <c r="D30" s="61"/>
      <c r="E30" s="65">
        <v>187200</v>
      </c>
    </row>
    <row r="31" ht="27" customHeight="1" spans="1:5">
      <c r="A31" s="38">
        <v>303</v>
      </c>
      <c r="B31" s="59" t="s">
        <v>240</v>
      </c>
      <c r="C31" s="63">
        <f t="shared" si="0"/>
        <v>87450</v>
      </c>
      <c r="D31" s="58">
        <f>+D32+D33</f>
        <v>87450</v>
      </c>
      <c r="E31" s="58"/>
    </row>
    <row r="32" ht="27" customHeight="1" spans="1:5">
      <c r="A32" s="60" t="s">
        <v>241</v>
      </c>
      <c r="B32" s="42" t="s">
        <v>242</v>
      </c>
      <c r="C32" s="63">
        <f t="shared" si="0"/>
        <v>74250</v>
      </c>
      <c r="D32" s="61">
        <v>74250</v>
      </c>
      <c r="E32" s="60"/>
    </row>
    <row r="33" ht="27" customHeight="1" spans="1:5">
      <c r="A33" s="60" t="s">
        <v>243</v>
      </c>
      <c r="B33" s="42" t="s">
        <v>244</v>
      </c>
      <c r="C33" s="63">
        <f t="shared" si="0"/>
        <v>13200</v>
      </c>
      <c r="D33" s="61">
        <v>13200</v>
      </c>
      <c r="E33" s="60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呵呵1419586029</cp:lastModifiedBy>
  <dcterms:created xsi:type="dcterms:W3CDTF">2023-01-31T08:53:00Z</dcterms:created>
  <dcterms:modified xsi:type="dcterms:W3CDTF">2025-02-08T07:57:39Z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54C80BC5E32D4B2596A6365A6DA0E22A</vt:lpwstr>
  </property>
</Properties>
</file>