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<sst xmlns="http://schemas.openxmlformats.org/spreadsheetml/2006/main" count="389" uniqueCount="302">
  <si>
    <t>单位代码：</t>
  </si>
  <si>
    <t>单位名称：</t>
  </si>
  <si>
    <t>中共宁县委宣传部</t>
  </si>
  <si>
    <t>部门预算公开表</t>
  </si>
  <si>
    <t xml:space="preserve">     </t>
  </si>
  <si>
    <t>编制日期：</t>
  </si>
  <si>
    <t>2024.12.31</t>
  </si>
  <si>
    <t>部门领导：</t>
  </si>
  <si>
    <t>孟乾坤</t>
  </si>
  <si>
    <t>财务负责人：</t>
  </si>
  <si>
    <t>刘旭春</t>
  </si>
  <si>
    <t>制表人：</t>
  </si>
  <si>
    <t>马  旭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</si>
  <si>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</si>
  <si>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</si>
  <si>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</si>
  <si>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</si>
  <si>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</si>
  <si>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</si>
  <si>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</si>
  <si>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</si>
  <si>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</si>
  <si>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</si>
  <si>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</si>
  <si>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</si>
  <si>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</si>
  <si>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</si>
  <si>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</si>
  <si>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</si>
  <si>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</si>
  <si>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</si>
  <si>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</si>
  <si>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</si>
  <si>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</si>
  <si>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</si>
  <si>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</si>
  <si>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</si>
  <si>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</si>
  <si>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</si>
  <si>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</si>
  <si>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</si>
  <si>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</si>
  <si>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</si>
  <si>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</si>
  <si>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</si>
  <si>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</si>
  <si>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</si>
  <si>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</si>
  <si>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</si>
  <si>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</si>
  <si>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</si>
  <si>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</si>
  <si>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</si>
  <si>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</si>
  <si>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</si>
  <si>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</si>
  <si>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</si>
  <si>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</si>
  <si>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</si>
  <si>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</si>
  <si>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</si>
  <si>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</si>
  <si>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</si>
  <si>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</si>
  <si>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</si>
  <si>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</si>
  <si>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</si>
  <si>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</si>
  <si>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</si>
  <si>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</si>
  <si>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</si>
  <si>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</si>
  <si>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</si>
  <si>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</si>
  <si>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</si>
  <si>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</si>
  <si>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</si>
  <si>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</si>
  <si>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</si>
  <si>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</si>
  <si>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</si>
  <si>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</si>
  <si>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</si>
  <si>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</si>
  <si>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</si>
  <si>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</si>
  <si>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</si>
  <si>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</si>
  <si>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</si>
  <si>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</si>
  <si>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</si>
  <si>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</si>
  <si>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</si>
  <si>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</si>
  <si>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</si>
  <si>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</si>
  <si>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</si>
  <si>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</si>
  <si>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</si>
  <si>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</si>
  <si>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</si>
  <si>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</si>
  <si>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</si>
  <si>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</si>
  <si>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</si>
  <si>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</si>
  <si>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</si>
  <si>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</si>
  <si>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</si>
  <si>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</si>
  <si>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</si>
  <si>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</si>
  <si>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</si>
  <si>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</si>
  <si>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</si>
  <si>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</si>
  <si>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</si>
  <si>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</si>
  <si>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</si>
  <si>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201一般公共服务支出</t>
  </si>
  <si>
    <t>20133宣传事务</t>
  </si>
  <si>
    <t>2013301行政运行</t>
  </si>
  <si>
    <t>20137网信事务</t>
  </si>
  <si>
    <t>2013750事业运行</t>
  </si>
  <si>
    <t>208社会保障和就业支出</t>
  </si>
  <si>
    <t>20805行政事业单位养老支出</t>
  </si>
  <si>
    <t>2080501行政单位离退休</t>
  </si>
  <si>
    <t>2080505机关事业单位基本养老保险缴费支出</t>
  </si>
  <si>
    <t>20899其他社会保障和就业支出</t>
  </si>
  <si>
    <t>2089999其他社会保障和就业支出</t>
  </si>
  <si>
    <t>210卫生健康支出</t>
  </si>
  <si>
    <t>21011行政事业单位医疗</t>
  </si>
  <si>
    <t>2101101行政单位医疗</t>
  </si>
  <si>
    <t>2101102事业单位医疗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</si>
  <si>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</si>
  <si>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</si>
  <si>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</si>
  <si>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</si>
  <si>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</si>
  <si>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</si>
  <si>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</si>
  <si>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</si>
  <si>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</si>
  <si>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</si>
  <si>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</si>
  <si>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</si>
  <si>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</si>
  <si>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</si>
  <si>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</si>
  <si>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</si>
  <si>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</si>
  <si>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</si>
  <si>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</si>
  <si>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</si>
  <si>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</si>
  <si>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</si>
  <si>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</si>
  <si>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</si>
  <si>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</si>
  <si>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</si>
  <si>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</si>
  <si>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</si>
  <si>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</si>
  <si>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</si>
  <si>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</si>
  <si>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</si>
  <si>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</si>
  <si>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</si>
  <si>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</si>
  <si>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</si>
  <si>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</si>
  <si>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</si>
  <si>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</si>
  <si>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</si>
  <si>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</si>
  <si>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</si>
  <si>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</si>
  <si>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</si>
  <si>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</si>
  <si>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</si>
  <si>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</si>
  <si>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>一般公共服务支出</t>
  </si>
  <si>
    <t>20133</t>
  </si>
  <si>
    <t>宣传事务</t>
  </si>
  <si>
    <t>2013301</t>
  </si>
  <si>
    <t>行政运行</t>
  </si>
  <si>
    <t>20137</t>
  </si>
  <si>
    <t>网信事务</t>
  </si>
  <si>
    <t>2013750</t>
  </si>
  <si>
    <t>事业运行</t>
  </si>
  <si>
    <t>208</t>
  </si>
  <si>
    <t>社会保障和就业支出</t>
  </si>
  <si>
    <t>20805</t>
  </si>
  <si>
    <t>行政事业单位养老支出</t>
  </si>
  <si>
    <t>行政单位离退休</t>
  </si>
  <si>
    <t>机关事业单位基本养老保险缴费支出</t>
  </si>
  <si>
    <t>20899</t>
  </si>
  <si>
    <t>其他社会保障和就业支出</t>
  </si>
  <si>
    <t>210</t>
  </si>
  <si>
    <t>卫生健康支出</t>
  </si>
  <si>
    <t>21011</t>
  </si>
  <si>
    <t>行政事业单位医疗</t>
  </si>
  <si>
    <t>行政单位医疗</t>
  </si>
  <si>
    <t>事业单位医疗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</si>
  <si>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</si>
  <si>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</si>
  <si>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</si>
  <si>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</si>
  <si>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</si>
  <si>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</si>
  <si>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</si>
  <si>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</si>
  <si>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</si>
  <si>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</si>
  <si>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</si>
  <si>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</si>
  <si>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</si>
  <si>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07</t>
  </si>
  <si>
    <t xml:space="preserve">  绩效工资</t>
  </si>
  <si>
    <t>10</t>
  </si>
  <si>
    <t xml:space="preserve">  职工基本医疗保险缴费</t>
  </si>
  <si>
    <t>12</t>
  </si>
  <si>
    <t xml:space="preserve"> 社会保障缴费</t>
  </si>
  <si>
    <t>99</t>
  </si>
  <si>
    <t xml:space="preserve">  其他工资福利支出</t>
  </si>
  <si>
    <t>302</t>
  </si>
  <si>
    <t>商品和服务支出</t>
  </si>
  <si>
    <t xml:space="preserve">  办公费</t>
  </si>
  <si>
    <t xml:space="preserve">  印刷费</t>
  </si>
  <si>
    <t>05</t>
  </si>
  <si>
    <t xml:space="preserve">  水费</t>
  </si>
  <si>
    <t xml:space="preserve">  邮电费</t>
  </si>
  <si>
    <t>11</t>
  </si>
  <si>
    <t xml:space="preserve">  差旅费</t>
  </si>
  <si>
    <t>13</t>
  </si>
  <si>
    <t>维修（护）费</t>
  </si>
  <si>
    <t>14</t>
  </si>
  <si>
    <t xml:space="preserve">  租赁费</t>
  </si>
  <si>
    <t>15</t>
  </si>
  <si>
    <t xml:space="preserve">  会议费</t>
  </si>
  <si>
    <t>16</t>
  </si>
  <si>
    <t>培训费</t>
  </si>
  <si>
    <t>17</t>
  </si>
  <si>
    <t xml:space="preserve">  公务接待费</t>
  </si>
  <si>
    <t>18</t>
  </si>
  <si>
    <t xml:space="preserve">  专用材料费</t>
  </si>
  <si>
    <t>26</t>
  </si>
  <si>
    <t xml:space="preserve">  劳务费</t>
  </si>
  <si>
    <t>27</t>
  </si>
  <si>
    <t xml:space="preserve">  委托业务费</t>
  </si>
  <si>
    <t>28</t>
  </si>
  <si>
    <t xml:space="preserve">  工会经费</t>
  </si>
  <si>
    <t>29</t>
  </si>
  <si>
    <t xml:space="preserve">  福利费</t>
  </si>
  <si>
    <t>39</t>
  </si>
  <si>
    <t xml:space="preserve">  其他交通费用（车补）</t>
  </si>
  <si>
    <t>303</t>
  </si>
  <si>
    <t>对个人和家庭的补助</t>
  </si>
  <si>
    <t xml:space="preserve">  生活补助</t>
  </si>
  <si>
    <t>一般公共预算“三公”经费、会议费、培训费支出情况表</t>
  </si>
  <si>
    <t>“三公”经费</t>
  </si>
  <si>
    <t>会议费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</si>
  <si>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</si>
  <si>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</si>
  <si>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</si>
  <si>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</si>
  <si>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</si>
  <si>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</si>
  <si>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</si>
  <si>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</si>
  <si>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</si>
  <si>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30201</t>
  </si>
  <si>
    <t>30202</t>
  </si>
  <si>
    <t>30205</t>
  </si>
  <si>
    <t>30207</t>
  </si>
  <si>
    <t>30211</t>
  </si>
  <si>
    <t>30213</t>
  </si>
  <si>
    <t>30214</t>
  </si>
  <si>
    <t>30215</t>
  </si>
  <si>
    <t>30216</t>
  </si>
  <si>
    <t xml:space="preserve"> 培训费</t>
  </si>
  <si>
    <t>30217</t>
  </si>
  <si>
    <t>30218</t>
  </si>
  <si>
    <t>30226</t>
  </si>
  <si>
    <t>30227</t>
  </si>
  <si>
    <t>30228</t>
  </si>
  <si>
    <t>30229</t>
  </si>
  <si>
    <t>30239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</si>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</sst>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#0.00"/>
    <numFmt numFmtId="179" formatCode="#,##0.00_ ;[Red]\-#,##0.00\ "/>
    <numFmt numFmtId="180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SimSun"/>
      <charset val="134"/>
    </font>
    <font>
      <sz val="19"/>
      <name val="SimSun"/>
      <charset val="134"/>
    </font>
    <font>
      <b/>
      <sz val="11"/>
      <color indexed="8"/>
      <name val="宋体"/>
      <charset val="1"/>
      <scheme val="minor"/>
    </font>
    <font>
      <sz val="10"/>
      <name val="宋体"/>
      <charset val="134"/>
    </font>
    <font>
      <sz val="9"/>
      <color indexed="8"/>
      <name val="宋体"/>
      <charset val="1"/>
      <scheme val="minor"/>
    </font>
    <font>
      <sz val="10"/>
      <name val="Hiragino Sans GB"/>
      <charset val="134"/>
    </font>
    <font>
      <sz val="10"/>
      <color indexed="8"/>
      <name val="宋体"/>
      <charset val="1"/>
      <scheme val="minor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5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8" applyNumberFormat="0" applyAlignment="0" applyProtection="0">
      <alignment vertical="center"/>
    </xf>
    <xf numFmtId="0" fontId="42" fillId="6" borderId="9" applyNumberFormat="0" applyAlignment="0" applyProtection="0">
      <alignment vertical="center"/>
    </xf>
    <xf numFmtId="0" fontId="43" fillId="6" borderId="8" applyNumberFormat="0" applyAlignment="0" applyProtection="0">
      <alignment vertical="center"/>
    </xf>
    <xf numFmtId="0" fontId="44" fillId="7" borderId="10" applyNumberFormat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10" fillId="0" borderId="0"/>
  </cellStyleXfs>
  <cellXfs count="116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177" fontId="19" fillId="0" borderId="1" xfId="0" applyNumberFormat="1" applyFont="1" applyBorder="1" applyAlignment="1">
      <alignment vertical="center" wrapText="1"/>
    </xf>
    <xf numFmtId="177" fontId="1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18" fillId="0" borderId="1" xfId="0" applyNumberFormat="1" applyFont="1" applyFill="1" applyBorder="1" applyAlignment="1" applyProtection="1">
      <alignment horizontal="center" vertical="center"/>
    </xf>
    <xf numFmtId="49" fontId="14" fillId="0" borderId="1" xfId="0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/>
    </xf>
    <xf numFmtId="177" fontId="1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177" fontId="18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shrinkToFit="1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Font="1" applyBorder="1">
      <alignment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7" fillId="0" borderId="0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4" fontId="1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77" fontId="19" fillId="3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4" fontId="19" fillId="0" borderId="2" xfId="0" applyNumberFormat="1" applyFont="1" applyBorder="1" applyAlignment="1">
      <alignment horizontal="right" vertical="center" wrapText="1"/>
    </xf>
    <xf numFmtId="0" fontId="19" fillId="0" borderId="2" xfId="0" applyFont="1" applyBorder="1" applyAlignment="1">
      <alignment horizontal="left" vertical="center" wrapText="1"/>
    </xf>
    <xf numFmtId="4" fontId="19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8" fontId="24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vertical="center" wrapText="1"/>
    </xf>
    <xf numFmtId="178" fontId="19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177" fontId="19" fillId="0" borderId="1" xfId="0" applyNumberFormat="1" applyFont="1" applyBorder="1" applyAlignment="1">
      <alignment horizontal="right" vertical="center" wrapText="1"/>
    </xf>
    <xf numFmtId="49" fontId="15" fillId="0" borderId="1" xfId="0" applyNumberFormat="1" applyFont="1" applyFill="1" applyBorder="1" applyAlignment="1" applyProtection="1">
      <alignment horizontal="left" vertical="center"/>
    </xf>
    <xf numFmtId="177" fontId="18" fillId="0" borderId="1" xfId="0" applyNumberFormat="1" applyFont="1" applyFill="1" applyBorder="1" applyAlignment="1" applyProtection="1">
      <alignment horizontal="left" vertical="center"/>
    </xf>
    <xf numFmtId="177" fontId="9" fillId="0" borderId="1" xfId="0" applyNumberFormat="1" applyFont="1" applyBorder="1" applyAlignment="1">
      <alignment horizontal="right" vertical="center" wrapText="1"/>
    </xf>
    <xf numFmtId="177" fontId="15" fillId="0" borderId="1" xfId="0" applyNumberFormat="1" applyFont="1" applyFill="1" applyBorder="1" applyAlignment="1" applyProtection="1">
      <alignment horizontal="left" vertical="center"/>
    </xf>
    <xf numFmtId="0" fontId="25" fillId="0" borderId="1" xfId="0" applyFont="1" applyBorder="1">
      <alignment vertical="center"/>
    </xf>
    <xf numFmtId="177" fontId="14" fillId="0" borderId="1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6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7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right" vertical="center" wrapText="1"/>
    </xf>
    <xf numFmtId="0" fontId="0" fillId="0" borderId="4" xfId="0" applyFont="1" applyBorder="1">
      <alignment vertical="center"/>
    </xf>
    <xf numFmtId="4" fontId="7" fillId="0" borderId="2" xfId="0" applyNumberFormat="1" applyFont="1" applyBorder="1" applyAlignment="1">
      <alignment vertical="center" wrapText="1"/>
    </xf>
    <xf numFmtId="0" fontId="28" fillId="0" borderId="2" xfId="0" applyFont="1" applyBorder="1" applyAlignment="1">
      <alignment vertical="center" wrapText="1"/>
    </xf>
    <xf numFmtId="4" fontId="28" fillId="0" borderId="2" xfId="0" applyNumberFormat="1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right" vertical="center" wrapText="1"/>
    </xf>
    <xf numFmtId="180" fontId="9" fillId="0" borderId="0" xfId="0" applyNumberFormat="1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N14" sqref="N1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0" width="9.76666666666667" customWidth="1"/>
  </cols>
  <sheetData>
    <row r="1" ht="14.3" customHeight="1" spans="1:10">
      <c r="A1" s="10"/>
      <c r="B1" s="10"/>
      <c r="C1" s="10"/>
      <c r="D1" s="10"/>
      <c r="E1" s="10"/>
      <c r="F1" s="10"/>
      <c r="G1" s="10"/>
      <c r="H1" s="10"/>
      <c r="I1" s="10"/>
      <c r="J1" s="10"/>
    </row>
    <row r="2" ht="14.3" customHeight="1" spans="1:10">
      <c r="A2" s="10"/>
      <c r="B2" s="10"/>
      <c r="C2" s="10"/>
      <c r="D2" s="10"/>
      <c r="E2" s="10"/>
      <c r="F2" s="10"/>
      <c r="G2" s="10"/>
      <c r="H2" s="10"/>
      <c r="I2" s="10"/>
      <c r="J2" s="10"/>
    </row>
    <row r="3" ht="22.75" customHeight="1" spans="1:10">
      <c r="A3" s="12"/>
      <c r="B3" s="12" t="s">
        <v>0</v>
      </c>
      <c r="C3" s="111">
        <v>108</v>
      </c>
      <c r="D3" s="111"/>
      <c r="E3" s="12"/>
      <c r="F3" s="12"/>
      <c r="G3" s="12"/>
      <c r="H3" s="12"/>
      <c r="I3" s="12"/>
      <c r="J3" s="12"/>
    </row>
    <row r="4" ht="22.75" customHeight="1" spans="1:10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</row>
    <row r="5" ht="14.3" customHeight="1" spans="1:10">
      <c r="A5" s="10"/>
      <c r="B5" s="10"/>
      <c r="C5" s="10"/>
      <c r="D5" s="10"/>
      <c r="E5" s="10"/>
      <c r="F5" s="10"/>
      <c r="G5" s="10"/>
      <c r="H5" s="10"/>
      <c r="I5" s="10"/>
      <c r="J5" s="10"/>
    </row>
    <row r="6" ht="78.55" customHeight="1" spans="1:10">
      <c r="A6" s="10"/>
      <c r="B6" s="112" t="s">
        <v>3</v>
      </c>
      <c r="C6" s="112"/>
      <c r="D6" s="112"/>
      <c r="E6" s="112"/>
      <c r="F6" s="112"/>
      <c r="G6" s="112"/>
      <c r="H6" s="112"/>
      <c r="I6" s="112"/>
      <c r="J6" s="112"/>
    </row>
    <row r="7" ht="22.75" customHeight="1" spans="1:10">
      <c r="A7" s="12"/>
      <c r="B7" s="12"/>
      <c r="C7" s="12"/>
      <c r="D7" s="12"/>
      <c r="E7" s="12"/>
      <c r="F7" s="12"/>
      <c r="G7" s="12"/>
      <c r="H7" s="12"/>
      <c r="I7" s="12"/>
      <c r="J7" s="12"/>
    </row>
    <row r="8" ht="22.75" customHeight="1" spans="1:10">
      <c r="A8" s="12"/>
      <c r="B8" s="12"/>
      <c r="C8" s="12"/>
      <c r="D8" s="12"/>
      <c r="E8" s="12"/>
      <c r="F8" s="12"/>
      <c r="G8" s="12"/>
      <c r="H8" s="12"/>
      <c r="I8" s="12"/>
      <c r="J8" s="12"/>
    </row>
    <row r="9" ht="22.75" customHeight="1" spans="1:10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ht="22.75" customHeight="1" spans="1:10">
      <c r="A10" s="12"/>
      <c r="B10" s="12" t="s">
        <v>4</v>
      </c>
      <c r="C10" s="12"/>
      <c r="F10" s="113" t="s">
        <v>5</v>
      </c>
      <c r="G10" s="114" t="s">
        <v>6</v>
      </c>
      <c r="H10" s="12"/>
      <c r="I10" s="12"/>
      <c r="J10" s="12"/>
    </row>
    <row r="11" ht="22.75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ht="22.75" customHeight="1" spans="1:10">
      <c r="A12" s="12"/>
      <c r="B12" s="113" t="s">
        <v>7</v>
      </c>
      <c r="C12" s="115" t="s">
        <v>8</v>
      </c>
      <c r="D12" s="12"/>
      <c r="E12" s="113" t="s">
        <v>9</v>
      </c>
      <c r="F12" s="10" t="s">
        <v>10</v>
      </c>
      <c r="G12" s="12"/>
      <c r="H12" s="113" t="s">
        <v>11</v>
      </c>
      <c r="I12" s="62" t="s">
        <v>12</v>
      </c>
      <c r="J12" s="12"/>
    </row>
    <row r="13" ht="14.3" customHeight="1" spans="1:10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</row>
    <row r="14" ht="14.3" customHeight="1" spans="1:10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ht="14.3" customHeight="1" spans="1:10">
      <c r="A15" s="10"/>
      <c r="B15" s="10"/>
      <c r="C15" s="10"/>
      <c r="D15" s="10"/>
      <c r="E15" s="10"/>
      <c r="F15" s="10"/>
      <c r="G15" s="10"/>
      <c r="H15" s="10"/>
      <c r="I15" s="10"/>
      <c r="J15" s="10"/>
    </row>
  </sheetData>
  <mergeCells count="3">
    <mergeCell ref="C3:D3"/>
    <mergeCell ref="C4:E4"/>
    <mergeCell ref="B6:J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2" sqref="A2:H2"/>
    </sheetView>
  </sheetViews>
  <sheetFormatPr defaultColWidth="10" defaultRowHeight="13.5" outlineLevelRow="7" outlineLevelCol="7"/>
  <cols>
    <col min="1" max="1" width="50.8083333333333" customWidth="1"/>
    <col min="2" max="2" width="9.76666666666667" customWidth="1"/>
    <col min="3" max="3" width="12.9166666666667" customWidth="1"/>
    <col min="4" max="6" width="9.76666666666667" customWidth="1"/>
    <col min="7" max="8" width="12.1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3" t="s">
        <v>259</v>
      </c>
      <c r="B2" s="43"/>
      <c r="C2" s="43"/>
      <c r="D2" s="43"/>
      <c r="E2" s="43"/>
      <c r="F2" s="43"/>
      <c r="G2" s="43"/>
      <c r="H2" s="43"/>
    </row>
    <row r="3" ht="22.75" customHeight="1" spans="1:8">
      <c r="A3" s="10"/>
      <c r="B3" s="10"/>
      <c r="C3" s="10"/>
      <c r="D3" s="10"/>
      <c r="E3" s="10"/>
      <c r="F3" s="10"/>
      <c r="G3" s="10"/>
      <c r="H3" s="44" t="s">
        <v>37</v>
      </c>
    </row>
    <row r="4" ht="22.75" customHeight="1" spans="1:8">
      <c r="A4" s="14" t="s">
        <v>173</v>
      </c>
      <c r="B4" s="14" t="s">
        <v>260</v>
      </c>
      <c r="C4" s="14"/>
      <c r="D4" s="14"/>
      <c r="E4" s="14"/>
      <c r="F4" s="14"/>
      <c r="G4" s="14" t="s">
        <v>261</v>
      </c>
      <c r="H4" s="14" t="s">
        <v>241</v>
      </c>
    </row>
    <row r="5" ht="22.75" customHeight="1" spans="1:8">
      <c r="A5" s="14"/>
      <c r="B5" s="14" t="s">
        <v>118</v>
      </c>
      <c r="C5" s="14" t="s">
        <v>262</v>
      </c>
      <c r="D5" s="14" t="s">
        <v>263</v>
      </c>
      <c r="E5" s="14" t="s">
        <v>264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265</v>
      </c>
      <c r="F6" s="14" t="s">
        <v>266</v>
      </c>
      <c r="G6" s="14"/>
      <c r="H6" s="14"/>
    </row>
    <row r="7" ht="22.75" customHeight="1" spans="1:8">
      <c r="A7" s="45" t="s">
        <v>118</v>
      </c>
      <c r="B7" s="46">
        <f>B8</f>
        <v>3000</v>
      </c>
      <c r="C7" s="46"/>
      <c r="D7" s="46">
        <f>D8</f>
        <v>3000</v>
      </c>
      <c r="E7" s="46"/>
      <c r="F7" s="46"/>
      <c r="G7" s="46">
        <f>G8</f>
        <v>5000</v>
      </c>
      <c r="H7" s="46">
        <f>H8</f>
        <v>15000</v>
      </c>
    </row>
    <row r="8" ht="22.75" customHeight="1" spans="1:8">
      <c r="A8" s="45" t="s">
        <v>2</v>
      </c>
      <c r="B8" s="46">
        <f>C8+D8+E8+F8</f>
        <v>3000</v>
      </c>
      <c r="C8" s="46"/>
      <c r="D8" s="46">
        <v>3000</v>
      </c>
      <c r="E8" s="46"/>
      <c r="F8" s="46"/>
      <c r="G8" s="46">
        <v>5000</v>
      </c>
      <c r="H8" s="46">
        <v>15000</v>
      </c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opLeftCell="A4" workbookViewId="0">
      <selection activeCell="K8" sqref="K8"/>
    </sheetView>
  </sheetViews>
  <sheetFormatPr defaultColWidth="10" defaultRowHeight="15" outlineLevelCol="6"/>
  <cols>
    <col min="1" max="1" width="10.5" customWidth="1"/>
    <col min="2" max="2" width="14" style="18" customWidth="1"/>
    <col min="3" max="3" width="21.125" style="18" customWidth="1"/>
    <col min="4" max="6" width="12.875" customWidth="1"/>
    <col min="7" max="7" width="9.76666666666667" customWidth="1"/>
  </cols>
  <sheetData>
    <row r="1" ht="14.3" customHeight="1" spans="1:7">
      <c r="A1" s="10"/>
      <c r="B1" s="26"/>
      <c r="C1" s="27"/>
      <c r="D1" s="10"/>
      <c r="E1" s="10"/>
      <c r="F1" s="10"/>
      <c r="G1" s="10"/>
    </row>
    <row r="2" ht="39.85" customHeight="1" spans="1:7">
      <c r="A2" s="11" t="s">
        <v>267</v>
      </c>
      <c r="B2" s="20"/>
      <c r="C2" s="20"/>
      <c r="D2" s="11"/>
      <c r="E2" s="11"/>
      <c r="F2" s="11"/>
      <c r="G2" s="10"/>
    </row>
    <row r="3" ht="22.75" customHeight="1" spans="1:7">
      <c r="A3" s="12"/>
      <c r="D3" s="12"/>
      <c r="E3" s="12"/>
      <c r="F3" s="12" t="s">
        <v>37</v>
      </c>
      <c r="G3" s="10"/>
    </row>
    <row r="4" ht="22.75" customHeight="1" spans="1:7">
      <c r="A4" s="28" t="s">
        <v>268</v>
      </c>
      <c r="B4" s="29" t="s">
        <v>269</v>
      </c>
      <c r="C4" s="30" t="s">
        <v>270</v>
      </c>
      <c r="D4" s="28" t="s">
        <v>118</v>
      </c>
      <c r="E4" s="28" t="s">
        <v>115</v>
      </c>
      <c r="F4" s="28" t="s">
        <v>116</v>
      </c>
      <c r="G4" s="10"/>
    </row>
    <row r="5" ht="28" customHeight="1" spans="1:7">
      <c r="A5" s="28"/>
      <c r="B5" s="31"/>
      <c r="C5" s="32" t="s">
        <v>118</v>
      </c>
      <c r="D5" s="33">
        <f>E5+F5</f>
        <v>1166915.35</v>
      </c>
      <c r="E5" s="33">
        <f>E6</f>
        <v>357715.35</v>
      </c>
      <c r="F5" s="34">
        <f>F6+F23</f>
        <v>809200</v>
      </c>
      <c r="G5" s="12"/>
    </row>
    <row r="6" ht="33" customHeight="1" spans="1:6">
      <c r="A6" s="35">
        <v>1</v>
      </c>
      <c r="B6" s="31" t="s">
        <v>225</v>
      </c>
      <c r="C6" s="32" t="s">
        <v>226</v>
      </c>
      <c r="D6" s="36">
        <f>E6+F6</f>
        <v>1107715.35</v>
      </c>
      <c r="E6" s="36">
        <f>SUM(E7:E22)</f>
        <v>357715.35</v>
      </c>
      <c r="F6" s="36">
        <f>SUM(F7:F22)</f>
        <v>750000</v>
      </c>
    </row>
    <row r="7" ht="33" customHeight="1" spans="1:6">
      <c r="A7" s="35">
        <v>2</v>
      </c>
      <c r="B7" s="37" t="s">
        <v>271</v>
      </c>
      <c r="C7" s="38" t="s">
        <v>227</v>
      </c>
      <c r="D7" s="39">
        <f t="shared" ref="D7:D24" si="0">E7+F7</f>
        <v>200000</v>
      </c>
      <c r="E7" s="39">
        <v>20000</v>
      </c>
      <c r="F7" s="39">
        <v>180000</v>
      </c>
    </row>
    <row r="8" ht="33" customHeight="1" spans="1:6">
      <c r="A8" s="35">
        <v>3</v>
      </c>
      <c r="B8" s="37" t="s">
        <v>272</v>
      </c>
      <c r="C8" s="38" t="s">
        <v>228</v>
      </c>
      <c r="D8" s="39">
        <f t="shared" si="0"/>
        <v>306000</v>
      </c>
      <c r="E8" s="39">
        <v>76000</v>
      </c>
      <c r="F8" s="39">
        <v>230000</v>
      </c>
    </row>
    <row r="9" ht="33" customHeight="1" spans="1:6">
      <c r="A9" s="35">
        <v>4</v>
      </c>
      <c r="B9" s="37" t="s">
        <v>273</v>
      </c>
      <c r="C9" s="38" t="s">
        <v>230</v>
      </c>
      <c r="D9" s="39">
        <f t="shared" si="0"/>
        <v>13000</v>
      </c>
      <c r="E9" s="39">
        <v>8000</v>
      </c>
      <c r="F9" s="39">
        <v>5000</v>
      </c>
    </row>
    <row r="10" ht="33" customHeight="1" spans="1:6">
      <c r="A10" s="35">
        <v>5</v>
      </c>
      <c r="B10" s="37" t="s">
        <v>274</v>
      </c>
      <c r="C10" s="38" t="s">
        <v>231</v>
      </c>
      <c r="D10" s="39">
        <f t="shared" si="0"/>
        <v>17000</v>
      </c>
      <c r="E10" s="39">
        <v>17000</v>
      </c>
      <c r="F10" s="39"/>
    </row>
    <row r="11" ht="33" customHeight="1" spans="1:6">
      <c r="A11" s="35">
        <v>6</v>
      </c>
      <c r="B11" s="37" t="s">
        <v>275</v>
      </c>
      <c r="C11" s="38" t="s">
        <v>233</v>
      </c>
      <c r="D11" s="39">
        <f t="shared" si="0"/>
        <v>100000</v>
      </c>
      <c r="E11" s="39">
        <v>55000</v>
      </c>
      <c r="F11" s="39">
        <v>45000</v>
      </c>
    </row>
    <row r="12" ht="33" customHeight="1" spans="1:6">
      <c r="A12" s="35">
        <v>7</v>
      </c>
      <c r="B12" s="37" t="s">
        <v>276</v>
      </c>
      <c r="C12" s="38" t="s">
        <v>235</v>
      </c>
      <c r="D12" s="39">
        <f t="shared" si="0"/>
        <v>90000</v>
      </c>
      <c r="E12" s="39">
        <v>10000</v>
      </c>
      <c r="F12" s="39">
        <v>80000</v>
      </c>
    </row>
    <row r="13" ht="33" customHeight="1" spans="1:6">
      <c r="A13" s="35">
        <v>8</v>
      </c>
      <c r="B13" s="37" t="s">
        <v>277</v>
      </c>
      <c r="C13" s="38" t="s">
        <v>237</v>
      </c>
      <c r="D13" s="39">
        <f t="shared" si="0"/>
        <v>56000</v>
      </c>
      <c r="E13" s="39">
        <v>6000</v>
      </c>
      <c r="F13" s="39">
        <v>50000</v>
      </c>
    </row>
    <row r="14" ht="33" customHeight="1" spans="1:6">
      <c r="A14" s="35">
        <v>9</v>
      </c>
      <c r="B14" s="37" t="s">
        <v>278</v>
      </c>
      <c r="C14" s="38" t="s">
        <v>239</v>
      </c>
      <c r="D14" s="39">
        <f t="shared" si="0"/>
        <v>5000</v>
      </c>
      <c r="E14" s="39">
        <v>5000</v>
      </c>
      <c r="F14" s="39"/>
    </row>
    <row r="15" ht="33" customHeight="1" spans="1:6">
      <c r="A15" s="35">
        <v>10</v>
      </c>
      <c r="B15" s="37" t="s">
        <v>279</v>
      </c>
      <c r="C15" s="38" t="s">
        <v>280</v>
      </c>
      <c r="D15" s="39">
        <f t="shared" si="0"/>
        <v>15000</v>
      </c>
      <c r="E15" s="39">
        <v>15000</v>
      </c>
      <c r="F15" s="39"/>
    </row>
    <row r="16" ht="33" customHeight="1" spans="1:6">
      <c r="A16" s="35">
        <v>11</v>
      </c>
      <c r="B16" s="37" t="s">
        <v>281</v>
      </c>
      <c r="C16" s="38" t="s">
        <v>243</v>
      </c>
      <c r="D16" s="39">
        <f t="shared" si="0"/>
        <v>3000</v>
      </c>
      <c r="E16" s="39">
        <v>3000</v>
      </c>
      <c r="F16" s="39"/>
    </row>
    <row r="17" ht="33" customHeight="1" spans="1:6">
      <c r="A17" s="35">
        <v>12</v>
      </c>
      <c r="B17" s="37" t="s">
        <v>282</v>
      </c>
      <c r="C17" s="38" t="s">
        <v>245</v>
      </c>
      <c r="D17" s="39">
        <f t="shared" si="0"/>
        <v>20000</v>
      </c>
      <c r="E17" s="39">
        <v>20000</v>
      </c>
      <c r="F17" s="39"/>
    </row>
    <row r="18" ht="33" customHeight="1" spans="1:6">
      <c r="A18" s="35">
        <v>13</v>
      </c>
      <c r="B18" s="37" t="s">
        <v>283</v>
      </c>
      <c r="C18" s="38" t="s">
        <v>247</v>
      </c>
      <c r="D18" s="39">
        <f t="shared" si="0"/>
        <v>35000</v>
      </c>
      <c r="E18" s="39">
        <v>5000</v>
      </c>
      <c r="F18" s="39">
        <v>30000</v>
      </c>
    </row>
    <row r="19" ht="33" customHeight="1" spans="1:6">
      <c r="A19" s="35">
        <v>14</v>
      </c>
      <c r="B19" s="37" t="s">
        <v>284</v>
      </c>
      <c r="C19" s="38" t="s">
        <v>249</v>
      </c>
      <c r="D19" s="39">
        <f t="shared" si="0"/>
        <v>160000</v>
      </c>
      <c r="E19" s="39">
        <v>30000</v>
      </c>
      <c r="F19" s="39">
        <v>130000</v>
      </c>
    </row>
    <row r="20" ht="33" customHeight="1" spans="1:6">
      <c r="A20" s="35">
        <v>15</v>
      </c>
      <c r="B20" s="37" t="s">
        <v>285</v>
      </c>
      <c r="C20" s="38" t="s">
        <v>251</v>
      </c>
      <c r="D20" s="39">
        <f t="shared" si="0"/>
        <v>13184.26</v>
      </c>
      <c r="E20" s="39">
        <v>13184.26</v>
      </c>
      <c r="F20" s="39"/>
    </row>
    <row r="21" ht="33" customHeight="1" spans="1:6">
      <c r="A21" s="37">
        <v>16</v>
      </c>
      <c r="B21" s="37" t="s">
        <v>286</v>
      </c>
      <c r="C21" s="37" t="s">
        <v>253</v>
      </c>
      <c r="D21" s="40">
        <f t="shared" si="0"/>
        <v>9131.09</v>
      </c>
      <c r="E21" s="40">
        <v>9131.09</v>
      </c>
      <c r="F21" s="39"/>
    </row>
    <row r="22" ht="33" customHeight="1" spans="1:6">
      <c r="A22" s="35">
        <v>17</v>
      </c>
      <c r="B22" s="37" t="s">
        <v>287</v>
      </c>
      <c r="C22" s="38" t="s">
        <v>255</v>
      </c>
      <c r="D22" s="39">
        <f t="shared" si="0"/>
        <v>65400</v>
      </c>
      <c r="E22" s="39">
        <v>65400</v>
      </c>
      <c r="F22" s="39"/>
    </row>
    <row r="23" ht="33" customHeight="1" spans="1:6">
      <c r="A23" s="41"/>
      <c r="B23" s="31" t="s">
        <v>256</v>
      </c>
      <c r="C23" s="32" t="s">
        <v>257</v>
      </c>
      <c r="D23" s="36">
        <f t="shared" si="0"/>
        <v>59200</v>
      </c>
      <c r="E23" s="42"/>
      <c r="F23" s="36">
        <f>F24</f>
        <v>59200</v>
      </c>
    </row>
    <row r="24" ht="33" customHeight="1" spans="1:6">
      <c r="A24" s="37">
        <v>18</v>
      </c>
      <c r="B24" s="37">
        <v>30305</v>
      </c>
      <c r="C24" s="37" t="s">
        <v>258</v>
      </c>
      <c r="D24" s="40">
        <f t="shared" si="0"/>
        <v>59200</v>
      </c>
      <c r="E24" s="40"/>
      <c r="F24" s="40">
        <v>59200</v>
      </c>
    </row>
    <row r="25" ht="13.5" spans="2:3">
      <c r="B25" s="17"/>
      <c r="C25" s="17"/>
    </row>
    <row r="26" ht="13.5" spans="2:3">
      <c r="B26" s="17"/>
      <c r="C26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7" sqref="A7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288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289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290</v>
      </c>
      <c r="B5" s="22" t="s">
        <v>291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G7" sqref="G7"/>
    </sheetView>
  </sheetViews>
  <sheetFormatPr defaultColWidth="10" defaultRowHeight="13.5" outlineLevelRow="4" outlineLevelCol="4"/>
  <cols>
    <col min="1" max="4" width="23.5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292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173</v>
      </c>
      <c r="B4" s="14" t="s">
        <v>118</v>
      </c>
      <c r="C4" s="14" t="s">
        <v>293</v>
      </c>
      <c r="D4" s="14" t="s">
        <v>294</v>
      </c>
      <c r="E4" s="14" t="s">
        <v>295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F15" sqref="F15"/>
    </sheetView>
  </sheetViews>
  <sheetFormatPr defaultColWidth="9" defaultRowHeight="13.5" outlineLevelCol="1"/>
  <cols>
    <col min="1" max="1" width="36.125" customWidth="1"/>
    <col min="2" max="2" width="46" customWidth="1"/>
  </cols>
  <sheetData>
    <row r="1" ht="20.25" spans="1:2">
      <c r="A1" s="1" t="s">
        <v>296</v>
      </c>
      <c r="B1" s="1"/>
    </row>
    <row r="2" spans="1:1">
      <c r="A2" s="2" t="s">
        <v>297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298</v>
      </c>
      <c r="B5" s="4">
        <v>1</v>
      </c>
    </row>
    <row r="6" spans="1:2">
      <c r="A6" s="6" t="s">
        <v>299</v>
      </c>
      <c r="B6" s="7"/>
    </row>
    <row r="7" spans="1:2">
      <c r="A7" s="8" t="s">
        <v>300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301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9" workbookViewId="0">
      <selection activeCell="A4" sqref="$A4:$XFD15"/>
    </sheetView>
  </sheetViews>
  <sheetFormatPr defaultColWidth="10" defaultRowHeight="13.5" outlineLevelCol="2"/>
  <cols>
    <col min="1" max="1" width="5.01666666666667" customWidth="1"/>
    <col min="2" max="2" width="52.75" customWidth="1"/>
    <col min="3" max="3" width="30" customWidth="1"/>
  </cols>
  <sheetData>
    <row r="1" ht="35.4" customHeight="1" spans="1:2">
      <c r="A1" s="10"/>
      <c r="B1" s="10"/>
    </row>
    <row r="2" ht="39.15" customHeight="1" spans="1:3">
      <c r="A2" s="10"/>
      <c r="B2" s="11" t="s">
        <v>14</v>
      </c>
      <c r="C2" s="11"/>
    </row>
    <row r="3" ht="29.35" customHeight="1" spans="1:3">
      <c r="A3" s="108"/>
      <c r="B3" s="109" t="s">
        <v>15</v>
      </c>
      <c r="C3" s="109" t="s">
        <v>16</v>
      </c>
    </row>
    <row r="4" ht="42" customHeight="1" spans="1:3">
      <c r="A4" s="100"/>
      <c r="B4" s="110" t="s">
        <v>17</v>
      </c>
      <c r="C4" s="83" t="s">
        <v>18</v>
      </c>
    </row>
    <row r="5" ht="42" customHeight="1" spans="1:3">
      <c r="A5" s="100"/>
      <c r="B5" s="110" t="s">
        <v>19</v>
      </c>
      <c r="C5" s="83" t="s">
        <v>20</v>
      </c>
    </row>
    <row r="6" ht="42" customHeight="1" spans="1:3">
      <c r="A6" s="100"/>
      <c r="B6" s="110" t="s">
        <v>21</v>
      </c>
      <c r="C6" s="83" t="s">
        <v>22</v>
      </c>
    </row>
    <row r="7" ht="42" customHeight="1" spans="1:3">
      <c r="A7" s="100"/>
      <c r="B7" s="110" t="s">
        <v>23</v>
      </c>
      <c r="C7" s="83"/>
    </row>
    <row r="8" ht="42" customHeight="1" spans="1:3">
      <c r="A8" s="100"/>
      <c r="B8" s="110" t="s">
        <v>24</v>
      </c>
      <c r="C8" s="83" t="s">
        <v>25</v>
      </c>
    </row>
    <row r="9" ht="42" customHeight="1" spans="1:3">
      <c r="A9" s="100"/>
      <c r="B9" s="110" t="s">
        <v>26</v>
      </c>
      <c r="C9" s="83" t="s">
        <v>27</v>
      </c>
    </row>
    <row r="10" ht="42" customHeight="1" spans="1:3">
      <c r="A10" s="100"/>
      <c r="B10" s="110" t="s">
        <v>28</v>
      </c>
      <c r="C10" s="83" t="s">
        <v>29</v>
      </c>
    </row>
    <row r="11" ht="42" customHeight="1" spans="1:3">
      <c r="A11" s="100"/>
      <c r="B11" s="110" t="s">
        <v>30</v>
      </c>
      <c r="C11" s="83" t="s">
        <v>31</v>
      </c>
    </row>
    <row r="12" ht="42" customHeight="1" spans="1:3">
      <c r="A12" s="100"/>
      <c r="B12" s="110" t="s">
        <v>32</v>
      </c>
      <c r="C12" s="83"/>
    </row>
    <row r="13" ht="42" customHeight="1" spans="1:3">
      <c r="A13" s="10"/>
      <c r="B13" s="110" t="s">
        <v>33</v>
      </c>
      <c r="C13" s="83"/>
    </row>
    <row r="14" ht="42" customHeight="1" spans="1:3">
      <c r="A14" s="10"/>
      <c r="B14" s="110" t="s">
        <v>34</v>
      </c>
      <c r="C14" s="83" t="s">
        <v>18</v>
      </c>
    </row>
    <row r="15" ht="42" customHeight="1" spans="2:3">
      <c r="B15" s="110" t="s">
        <v>35</v>
      </c>
      <c r="C15" s="41"/>
    </row>
  </sheetData>
  <mergeCells count="1">
    <mergeCell ref="B2:C2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4" workbookViewId="0">
      <selection activeCell="E44" sqref="E44"/>
    </sheetView>
  </sheetViews>
  <sheetFormatPr defaultColWidth="10" defaultRowHeight="13.5" outlineLevelCol="3"/>
  <cols>
    <col min="1" max="1" width="30.25" customWidth="1"/>
    <col min="2" max="2" width="15.25" customWidth="1"/>
    <col min="3" max="3" width="29" customWidth="1"/>
    <col min="4" max="4" width="13.125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100"/>
      <c r="B3" s="100"/>
      <c r="C3" s="100"/>
      <c r="D3" s="101" t="s">
        <v>37</v>
      </c>
    </row>
    <row r="4" ht="22.75" customHeight="1" spans="1:4">
      <c r="A4" s="46" t="s">
        <v>38</v>
      </c>
      <c r="B4" s="46"/>
      <c r="C4" s="46" t="s">
        <v>39</v>
      </c>
      <c r="D4" s="46"/>
    </row>
    <row r="5" ht="22.75" customHeight="1" spans="1:4">
      <c r="A5" s="46" t="s">
        <v>40</v>
      </c>
      <c r="B5" s="46" t="s">
        <v>41</v>
      </c>
      <c r="C5" s="46" t="s">
        <v>40</v>
      </c>
      <c r="D5" s="46" t="s">
        <v>41</v>
      </c>
    </row>
    <row r="6" ht="18" customHeight="1" spans="1:4">
      <c r="A6" s="102" t="s">
        <v>42</v>
      </c>
      <c r="B6" s="78">
        <v>3371234.6</v>
      </c>
      <c r="C6" s="102" t="s">
        <v>43</v>
      </c>
      <c r="D6" s="78">
        <v>2906696.86</v>
      </c>
    </row>
    <row r="7" ht="18" customHeight="1" spans="1:4">
      <c r="A7" s="102" t="s">
        <v>44</v>
      </c>
      <c r="B7" s="78"/>
      <c r="C7" s="102" t="s">
        <v>45</v>
      </c>
      <c r="D7" s="103"/>
    </row>
    <row r="8" ht="18" customHeight="1" spans="1:4">
      <c r="A8" s="102" t="s">
        <v>46</v>
      </c>
      <c r="B8" s="78"/>
      <c r="C8" s="102" t="s">
        <v>47</v>
      </c>
      <c r="D8" s="103"/>
    </row>
    <row r="9" ht="18" customHeight="1" spans="1:4">
      <c r="A9" s="102" t="s">
        <v>48</v>
      </c>
      <c r="B9" s="78"/>
      <c r="C9" s="102" t="s">
        <v>49</v>
      </c>
      <c r="D9" s="103"/>
    </row>
    <row r="10" ht="18" customHeight="1" spans="1:4">
      <c r="A10" s="102" t="s">
        <v>50</v>
      </c>
      <c r="B10" s="78"/>
      <c r="C10" s="102" t="s">
        <v>51</v>
      </c>
      <c r="D10" s="103"/>
    </row>
    <row r="11" ht="18" customHeight="1" spans="1:4">
      <c r="A11" s="102" t="s">
        <v>52</v>
      </c>
      <c r="B11" s="78"/>
      <c r="C11" s="102" t="s">
        <v>53</v>
      </c>
      <c r="D11" s="103"/>
    </row>
    <row r="12" ht="18" customHeight="1" spans="1:4">
      <c r="A12" s="102" t="s">
        <v>54</v>
      </c>
      <c r="B12" s="78"/>
      <c r="C12" s="102" t="s">
        <v>55</v>
      </c>
      <c r="D12" s="103"/>
    </row>
    <row r="13" ht="18" customHeight="1" spans="1:4">
      <c r="A13" s="102" t="s">
        <v>56</v>
      </c>
      <c r="B13" s="78"/>
      <c r="C13" s="102" t="s">
        <v>57</v>
      </c>
      <c r="D13" s="103">
        <v>343897.91</v>
      </c>
    </row>
    <row r="14" ht="18" customHeight="1" spans="1:4">
      <c r="A14" s="102" t="s">
        <v>58</v>
      </c>
      <c r="B14" s="78"/>
      <c r="C14" s="102" t="s">
        <v>59</v>
      </c>
      <c r="D14" s="104"/>
    </row>
    <row r="15" ht="18" customHeight="1" spans="1:4">
      <c r="A15" s="102"/>
      <c r="B15" s="105"/>
      <c r="C15" s="102" t="s">
        <v>60</v>
      </c>
      <c r="D15" s="103">
        <v>120639.83</v>
      </c>
    </row>
    <row r="16" ht="18" customHeight="1" spans="1:4">
      <c r="A16" s="102"/>
      <c r="B16" s="105"/>
      <c r="C16" s="102" t="s">
        <v>61</v>
      </c>
      <c r="D16" s="103"/>
    </row>
    <row r="17" ht="18" customHeight="1" spans="1:4">
      <c r="A17" s="102"/>
      <c r="B17" s="105"/>
      <c r="C17" s="102" t="s">
        <v>62</v>
      </c>
      <c r="D17" s="103"/>
    </row>
    <row r="18" ht="18" customHeight="1" spans="1:4">
      <c r="A18" s="102"/>
      <c r="B18" s="105"/>
      <c r="C18" s="102" t="s">
        <v>63</v>
      </c>
      <c r="D18" s="103"/>
    </row>
    <row r="19" ht="18" customHeight="1" spans="1:4">
      <c r="A19" s="102"/>
      <c r="B19" s="105"/>
      <c r="C19" s="102" t="s">
        <v>64</v>
      </c>
      <c r="D19" s="103"/>
    </row>
    <row r="20" ht="18" customHeight="1" spans="1:4">
      <c r="A20" s="106"/>
      <c r="B20" s="107"/>
      <c r="C20" s="102" t="s">
        <v>65</v>
      </c>
      <c r="D20" s="103"/>
    </row>
    <row r="21" ht="18" customHeight="1" spans="1:4">
      <c r="A21" s="106"/>
      <c r="B21" s="107"/>
      <c r="C21" s="102" t="s">
        <v>66</v>
      </c>
      <c r="D21" s="103"/>
    </row>
    <row r="22" ht="18" customHeight="1" spans="1:4">
      <c r="A22" s="106"/>
      <c r="B22" s="107"/>
      <c r="C22" s="102" t="s">
        <v>67</v>
      </c>
      <c r="D22" s="103"/>
    </row>
    <row r="23" ht="18" customHeight="1" spans="1:4">
      <c r="A23" s="106"/>
      <c r="B23" s="107"/>
      <c r="C23" s="102" t="s">
        <v>68</v>
      </c>
      <c r="D23" s="103"/>
    </row>
    <row r="24" ht="18" customHeight="1" spans="1:4">
      <c r="A24" s="106"/>
      <c r="B24" s="107"/>
      <c r="C24" s="102" t="s">
        <v>69</v>
      </c>
      <c r="D24" s="103"/>
    </row>
    <row r="25" ht="18" customHeight="1" spans="1:4">
      <c r="A25" s="102"/>
      <c r="B25" s="105"/>
      <c r="C25" s="102" t="s">
        <v>70</v>
      </c>
      <c r="D25" s="103"/>
    </row>
    <row r="26" ht="18" customHeight="1" spans="1:4">
      <c r="A26" s="102"/>
      <c r="B26" s="105"/>
      <c r="C26" s="102" t="s">
        <v>71</v>
      </c>
      <c r="D26" s="103"/>
    </row>
    <row r="27" ht="18" customHeight="1" spans="1:4">
      <c r="A27" s="102"/>
      <c r="B27" s="105"/>
      <c r="C27" s="102" t="s">
        <v>72</v>
      </c>
      <c r="D27" s="103"/>
    </row>
    <row r="28" ht="18" customHeight="1" spans="1:4">
      <c r="A28" s="106"/>
      <c r="B28" s="107"/>
      <c r="C28" s="102" t="s">
        <v>73</v>
      </c>
      <c r="D28" s="103"/>
    </row>
    <row r="29" ht="18" customHeight="1" spans="1:4">
      <c r="A29" s="106"/>
      <c r="B29" s="107"/>
      <c r="C29" s="102" t="s">
        <v>74</v>
      </c>
      <c r="D29" s="103"/>
    </row>
    <row r="30" ht="18" customHeight="1" spans="1:4">
      <c r="A30" s="106"/>
      <c r="B30" s="107"/>
      <c r="C30" s="102" t="s">
        <v>75</v>
      </c>
      <c r="D30" s="103"/>
    </row>
    <row r="31" ht="18" customHeight="1" spans="1:4">
      <c r="A31" s="106"/>
      <c r="B31" s="107"/>
      <c r="C31" s="102" t="s">
        <v>76</v>
      </c>
      <c r="D31" s="103"/>
    </row>
    <row r="32" ht="18" customHeight="1" spans="1:4">
      <c r="A32" s="106"/>
      <c r="B32" s="107"/>
      <c r="C32" s="102" t="s">
        <v>77</v>
      </c>
      <c r="D32" s="103"/>
    </row>
    <row r="33" ht="18" customHeight="1" spans="1:4">
      <c r="A33" s="102"/>
      <c r="B33" s="102"/>
      <c r="C33" s="102" t="s">
        <v>78</v>
      </c>
      <c r="D33" s="103"/>
    </row>
    <row r="34" ht="18" customHeight="1" spans="1:4">
      <c r="A34" s="102"/>
      <c r="B34" s="102"/>
      <c r="C34" s="102" t="s">
        <v>79</v>
      </c>
      <c r="D34" s="103"/>
    </row>
    <row r="35" ht="18" customHeight="1" spans="1:4">
      <c r="A35" s="102"/>
      <c r="B35" s="102"/>
      <c r="C35" s="102" t="s">
        <v>80</v>
      </c>
      <c r="D35" s="103"/>
    </row>
    <row r="36" ht="18" customHeight="1" spans="1:4">
      <c r="A36" s="102"/>
      <c r="B36" s="102"/>
      <c r="C36" s="102"/>
      <c r="D36" s="102"/>
    </row>
    <row r="37" ht="18" customHeight="1" spans="1:4">
      <c r="A37" s="102"/>
      <c r="B37" s="102"/>
      <c r="C37" s="102"/>
      <c r="D37" s="102"/>
    </row>
    <row r="38" ht="18" customHeight="1" spans="1:4">
      <c r="A38" s="102"/>
      <c r="B38" s="102"/>
      <c r="C38" s="102"/>
      <c r="D38" s="102"/>
    </row>
    <row r="39" ht="18" customHeight="1" spans="1:4">
      <c r="A39" s="106" t="s">
        <v>81</v>
      </c>
      <c r="B39" s="107">
        <f>SUM(B6:B14)</f>
        <v>3371234.6</v>
      </c>
      <c r="C39" s="106" t="s">
        <v>82</v>
      </c>
      <c r="D39" s="107">
        <f>SUM(D6:D38)</f>
        <v>3371234.6</v>
      </c>
    </row>
    <row r="40" ht="18" customHeight="1" spans="1:4">
      <c r="A40" s="106" t="s">
        <v>83</v>
      </c>
      <c r="B40" s="107"/>
      <c r="C40" s="106" t="s">
        <v>84</v>
      </c>
      <c r="D40" s="107"/>
    </row>
    <row r="41" ht="18" customHeight="1" spans="1:4">
      <c r="A41" s="106" t="s">
        <v>85</v>
      </c>
      <c r="B41" s="105"/>
      <c r="C41" s="102"/>
      <c r="D41" s="105"/>
    </row>
    <row r="42" ht="18" customHeight="1" spans="1:4">
      <c r="A42" s="106" t="s">
        <v>86</v>
      </c>
      <c r="B42" s="107">
        <f>B39+B40</f>
        <v>3371234.6</v>
      </c>
      <c r="C42" s="106" t="s">
        <v>87</v>
      </c>
      <c r="D42" s="107">
        <f>D39+D40</f>
        <v>3371234.6</v>
      </c>
    </row>
  </sheetData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topLeftCell="A17" workbookViewId="0">
      <selection activeCell="C34" sqref="C34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91"/>
      <c r="B3" s="21" t="s">
        <v>37</v>
      </c>
    </row>
    <row r="4" ht="24" customHeight="1" spans="1:2">
      <c r="A4" s="30" t="s">
        <v>40</v>
      </c>
      <c r="B4" s="30" t="s">
        <v>41</v>
      </c>
    </row>
    <row r="5" s="17" customFormat="1" ht="23" customHeight="1" spans="1:3">
      <c r="A5" s="92" t="s">
        <v>89</v>
      </c>
      <c r="B5" s="93">
        <f>B6+B7</f>
        <v>3371234.6</v>
      </c>
      <c r="C5" s="18"/>
    </row>
    <row r="6" s="17" customFormat="1" ht="23" customHeight="1" spans="1:3">
      <c r="A6" s="94" t="s">
        <v>90</v>
      </c>
      <c r="B6" s="95">
        <v>3371234.6</v>
      </c>
      <c r="C6" s="18"/>
    </row>
    <row r="7" s="17" customFormat="1" ht="23" customHeight="1" spans="1:3">
      <c r="A7" s="94" t="s">
        <v>91</v>
      </c>
      <c r="B7" s="95"/>
      <c r="C7" s="18"/>
    </row>
    <row r="8" s="17" customFormat="1" ht="23" customHeight="1" spans="1:3">
      <c r="A8" s="92" t="s">
        <v>92</v>
      </c>
      <c r="B8" s="95">
        <f>B9+B10</f>
        <v>0</v>
      </c>
      <c r="C8" s="18"/>
    </row>
    <row r="9" s="17" customFormat="1" ht="23" customHeight="1" spans="1:3">
      <c r="A9" s="94" t="s">
        <v>90</v>
      </c>
      <c r="B9" s="95"/>
      <c r="C9" s="18"/>
    </row>
    <row r="10" s="17" customFormat="1" ht="23" customHeight="1" spans="1:3">
      <c r="A10" s="94" t="s">
        <v>91</v>
      </c>
      <c r="B10" s="95"/>
      <c r="C10" s="18"/>
    </row>
    <row r="11" s="17" customFormat="1" ht="23" customHeight="1" spans="1:3">
      <c r="A11" s="92" t="s">
        <v>93</v>
      </c>
      <c r="B11" s="95"/>
      <c r="C11" s="18"/>
    </row>
    <row r="12" s="17" customFormat="1" ht="23" customHeight="1" spans="1:3">
      <c r="A12" s="94" t="s">
        <v>90</v>
      </c>
      <c r="B12" s="95"/>
      <c r="C12" s="18"/>
    </row>
    <row r="13" s="17" customFormat="1" ht="23" customHeight="1" spans="1:3">
      <c r="A13" s="94" t="s">
        <v>91</v>
      </c>
      <c r="B13" s="95"/>
      <c r="C13" s="18"/>
    </row>
    <row r="14" s="17" customFormat="1" ht="23" customHeight="1" spans="1:3">
      <c r="A14" s="96" t="s">
        <v>94</v>
      </c>
      <c r="B14" s="95">
        <f>SUM(B15:B17)</f>
        <v>0</v>
      </c>
      <c r="C14" s="18"/>
    </row>
    <row r="15" s="17" customFormat="1" ht="23" customHeight="1" spans="1:3">
      <c r="A15" s="94" t="s">
        <v>95</v>
      </c>
      <c r="B15" s="95"/>
      <c r="C15" s="18"/>
    </row>
    <row r="16" s="17" customFormat="1" ht="23" customHeight="1" spans="1:3">
      <c r="A16" s="94" t="s">
        <v>96</v>
      </c>
      <c r="B16" s="95"/>
      <c r="C16" s="18"/>
    </row>
    <row r="17" s="17" customFormat="1" ht="23" customHeight="1" spans="1:3">
      <c r="A17" s="94" t="s">
        <v>97</v>
      </c>
      <c r="B17" s="95"/>
      <c r="C17" s="18"/>
    </row>
    <row r="18" s="17" customFormat="1" ht="23" customHeight="1" spans="1:3">
      <c r="A18" s="96" t="s">
        <v>98</v>
      </c>
      <c r="B18" s="95"/>
      <c r="C18" s="18"/>
    </row>
    <row r="19" s="17" customFormat="1" ht="23" customHeight="1" spans="1:3">
      <c r="A19" s="96" t="s">
        <v>99</v>
      </c>
      <c r="B19" s="95"/>
      <c r="C19" s="18"/>
    </row>
    <row r="20" s="17" customFormat="1" ht="23" customHeight="1" spans="1:3">
      <c r="A20" s="96" t="s">
        <v>100</v>
      </c>
      <c r="B20" s="95"/>
      <c r="C20" s="18"/>
    </row>
    <row r="21" s="17" customFormat="1" ht="23" customHeight="1" spans="1:3">
      <c r="A21" s="96" t="s">
        <v>101</v>
      </c>
      <c r="B21" s="95"/>
      <c r="C21" s="18"/>
    </row>
    <row r="22" s="17" customFormat="1" ht="23" customHeight="1" spans="1:3">
      <c r="A22" s="96" t="s">
        <v>102</v>
      </c>
      <c r="B22" s="93">
        <f>B23+B26+B29+B30</f>
        <v>0</v>
      </c>
      <c r="C22" s="18"/>
    </row>
    <row r="23" s="17" customFormat="1" ht="23" customHeight="1" spans="1:3">
      <c r="A23" s="94" t="s">
        <v>103</v>
      </c>
      <c r="B23" s="93">
        <f>B24+B25</f>
        <v>0</v>
      </c>
      <c r="C23" s="18"/>
    </row>
    <row r="24" s="17" customFormat="1" ht="23" customHeight="1" spans="1:3">
      <c r="A24" s="94" t="s">
        <v>104</v>
      </c>
      <c r="B24" s="93"/>
      <c r="C24" s="18"/>
    </row>
    <row r="25" s="17" customFormat="1" ht="23" customHeight="1" spans="1:3">
      <c r="A25" s="94" t="s">
        <v>105</v>
      </c>
      <c r="B25" s="93"/>
      <c r="C25" s="18"/>
    </row>
    <row r="26" s="17" customFormat="1" ht="23" customHeight="1" spans="1:3">
      <c r="A26" s="94" t="s">
        <v>106</v>
      </c>
      <c r="B26" s="93">
        <f>B27+B28</f>
        <v>0</v>
      </c>
      <c r="C26" s="18"/>
    </row>
    <row r="27" s="17" customFormat="1" ht="23" customHeight="1" spans="1:3">
      <c r="A27" s="94" t="s">
        <v>107</v>
      </c>
      <c r="B27" s="93"/>
      <c r="C27" s="18"/>
    </row>
    <row r="28" s="17" customFormat="1" ht="23" customHeight="1" spans="1:3">
      <c r="A28" s="94" t="s">
        <v>108</v>
      </c>
      <c r="B28" s="93"/>
      <c r="C28" s="18"/>
    </row>
    <row r="29" s="17" customFormat="1" ht="23" customHeight="1" spans="1:3">
      <c r="A29" s="94" t="s">
        <v>109</v>
      </c>
      <c r="B29" s="93"/>
      <c r="C29" s="18"/>
    </row>
    <row r="30" s="17" customFormat="1" ht="23" customHeight="1" spans="1:3">
      <c r="A30" s="94" t="s">
        <v>110</v>
      </c>
      <c r="B30" s="93"/>
      <c r="C30" s="18"/>
    </row>
    <row r="31" ht="23" customHeight="1" spans="1:2">
      <c r="A31" s="97"/>
      <c r="B31" s="93"/>
    </row>
    <row r="32" s="17" customFormat="1" ht="23" customHeight="1" spans="1:3">
      <c r="A32" s="98" t="s">
        <v>111</v>
      </c>
      <c r="B32" s="99">
        <f>B5+B8+B14+B18+B19+B20+B21+B22</f>
        <v>3371234.6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F19" sqref="F19"/>
    </sheetView>
  </sheetViews>
  <sheetFormatPr defaultColWidth="10" defaultRowHeight="13.5" outlineLevelCol="4"/>
  <cols>
    <col min="1" max="1" width="36.125" customWidth="1"/>
    <col min="2" max="2" width="12.625" customWidth="1"/>
    <col min="3" max="3" width="13.7" customWidth="1"/>
    <col min="4" max="4" width="11.875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49" customHeight="1" spans="1:5">
      <c r="A4" s="82" t="s">
        <v>113</v>
      </c>
      <c r="B4" s="82" t="s">
        <v>114</v>
      </c>
      <c r="C4" s="82" t="s">
        <v>115</v>
      </c>
      <c r="D4" s="82" t="s">
        <v>116</v>
      </c>
      <c r="E4" s="82" t="s">
        <v>117</v>
      </c>
    </row>
    <row r="5" ht="41" customHeight="1" spans="1:5">
      <c r="A5" s="83" t="s">
        <v>118</v>
      </c>
      <c r="B5" s="34">
        <f>B6+B11+B17</f>
        <v>3371234.6</v>
      </c>
      <c r="C5" s="34">
        <f>C6+C11+C17</f>
        <v>2562034.6</v>
      </c>
      <c r="D5" s="34">
        <f>D6+D11+D17</f>
        <v>809200</v>
      </c>
      <c r="E5" s="84"/>
    </row>
    <row r="6" ht="41" customHeight="1" spans="1:5">
      <c r="A6" s="85" t="s">
        <v>119</v>
      </c>
      <c r="B6" s="36">
        <f>B7+B9</f>
        <v>2906696.86</v>
      </c>
      <c r="C6" s="36">
        <f>C7+C9</f>
        <v>2156696.86</v>
      </c>
      <c r="D6" s="36">
        <f>D7+D9</f>
        <v>750000</v>
      </c>
      <c r="E6" s="86"/>
    </row>
    <row r="7" ht="41" customHeight="1" spans="1:5">
      <c r="A7" s="85" t="s">
        <v>120</v>
      </c>
      <c r="B7" s="36">
        <f>C7+D7</f>
        <v>2159639.77</v>
      </c>
      <c r="C7" s="36">
        <f>C8</f>
        <v>1559639.77</v>
      </c>
      <c r="D7" s="36">
        <f>D8</f>
        <v>600000</v>
      </c>
      <c r="E7" s="86"/>
    </row>
    <row r="8" ht="41" customHeight="1" spans="1:5">
      <c r="A8" s="24" t="s">
        <v>121</v>
      </c>
      <c r="B8" s="39">
        <f>C8+D8</f>
        <v>2159639.77</v>
      </c>
      <c r="C8" s="39">
        <v>1559639.77</v>
      </c>
      <c r="D8" s="39">
        <v>600000</v>
      </c>
      <c r="E8" s="87"/>
    </row>
    <row r="9" ht="41" customHeight="1" spans="1:5">
      <c r="A9" s="85" t="s">
        <v>122</v>
      </c>
      <c r="B9" s="88">
        <f>C9+D9</f>
        <v>747057.09</v>
      </c>
      <c r="C9" s="88">
        <f>C10</f>
        <v>597057.09</v>
      </c>
      <c r="D9" s="88">
        <f>D10</f>
        <v>150000</v>
      </c>
      <c r="E9" s="87"/>
    </row>
    <row r="10" ht="41" customHeight="1" spans="1:5">
      <c r="A10" s="24" t="s">
        <v>123</v>
      </c>
      <c r="B10" s="39">
        <f>C10+D10</f>
        <v>747057.09</v>
      </c>
      <c r="C10" s="39">
        <v>597057.09</v>
      </c>
      <c r="D10" s="39">
        <v>150000</v>
      </c>
      <c r="E10" s="87"/>
    </row>
    <row r="11" ht="41" customHeight="1" spans="1:5">
      <c r="A11" s="85" t="s">
        <v>124</v>
      </c>
      <c r="B11" s="36">
        <f t="shared" ref="B11:B20" si="0">C11+D11</f>
        <v>343897.91</v>
      </c>
      <c r="C11" s="36">
        <f>C12+C15</f>
        <v>284697.91</v>
      </c>
      <c r="D11" s="36">
        <f>D12+D15</f>
        <v>59200</v>
      </c>
      <c r="E11" s="86"/>
    </row>
    <row r="12" ht="41" customHeight="1" spans="1:5">
      <c r="A12" s="85" t="s">
        <v>125</v>
      </c>
      <c r="B12" s="36">
        <f t="shared" si="0"/>
        <v>274032.19</v>
      </c>
      <c r="C12" s="36">
        <f>C13+C14</f>
        <v>274032.19</v>
      </c>
      <c r="D12" s="36"/>
      <c r="E12" s="86"/>
    </row>
    <row r="13" ht="41" customHeight="1" spans="1:5">
      <c r="A13" s="89" t="s">
        <v>126</v>
      </c>
      <c r="B13" s="39">
        <f t="shared" si="0"/>
        <v>7500</v>
      </c>
      <c r="C13" s="39">
        <v>7500</v>
      </c>
      <c r="D13" s="39"/>
      <c r="E13" s="58"/>
    </row>
    <row r="14" ht="41" customHeight="1" spans="1:5">
      <c r="A14" s="89" t="s">
        <v>127</v>
      </c>
      <c r="B14" s="39">
        <f t="shared" si="0"/>
        <v>266532.19</v>
      </c>
      <c r="C14" s="39">
        <v>266532.19</v>
      </c>
      <c r="D14" s="39"/>
      <c r="E14" s="58"/>
    </row>
    <row r="15" ht="41" customHeight="1" spans="1:5">
      <c r="A15" s="85" t="s">
        <v>128</v>
      </c>
      <c r="B15" s="36">
        <f t="shared" si="0"/>
        <v>69865.72</v>
      </c>
      <c r="C15" s="36">
        <f>C16</f>
        <v>10665.72</v>
      </c>
      <c r="D15" s="36">
        <f>D16</f>
        <v>59200</v>
      </c>
      <c r="E15" s="86"/>
    </row>
    <row r="16" ht="41" customHeight="1" spans="1:5">
      <c r="A16" s="89" t="s">
        <v>129</v>
      </c>
      <c r="B16" s="39">
        <f t="shared" si="0"/>
        <v>69865.72</v>
      </c>
      <c r="C16" s="39">
        <v>10665.72</v>
      </c>
      <c r="D16" s="39">
        <v>59200</v>
      </c>
      <c r="E16" s="58"/>
    </row>
    <row r="17" ht="41" customHeight="1" spans="1:5">
      <c r="A17" s="85" t="s">
        <v>130</v>
      </c>
      <c r="B17" s="36">
        <f t="shared" si="0"/>
        <v>120639.83</v>
      </c>
      <c r="C17" s="36">
        <f>C18</f>
        <v>120639.83</v>
      </c>
      <c r="D17" s="36"/>
      <c r="E17" s="86"/>
    </row>
    <row r="18" ht="41" customHeight="1" spans="1:5">
      <c r="A18" s="85" t="s">
        <v>131</v>
      </c>
      <c r="B18" s="36">
        <f t="shared" si="0"/>
        <v>120639.83</v>
      </c>
      <c r="C18" s="36">
        <f>C19+C20</f>
        <v>120639.83</v>
      </c>
      <c r="D18" s="36"/>
      <c r="E18" s="86"/>
    </row>
    <row r="19" ht="41" customHeight="1" spans="1:5">
      <c r="A19" s="89" t="s">
        <v>132</v>
      </c>
      <c r="B19" s="39">
        <f t="shared" si="0"/>
        <v>83736.36</v>
      </c>
      <c r="C19" s="39">
        <v>83736.36</v>
      </c>
      <c r="D19" s="39"/>
      <c r="E19" s="90"/>
    </row>
    <row r="20" ht="41" customHeight="1" spans="1:5">
      <c r="A20" s="89" t="s">
        <v>133</v>
      </c>
      <c r="B20" s="39">
        <f t="shared" si="0"/>
        <v>36903.47</v>
      </c>
      <c r="C20" s="39">
        <v>36903.47</v>
      </c>
      <c r="D20" s="39"/>
      <c r="E20" s="90"/>
    </row>
  </sheetData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20" workbookViewId="0">
      <selection activeCell="F36" sqref="F36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1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134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9" t="s">
        <v>37</v>
      </c>
      <c r="D3" s="49"/>
      <c r="E3" s="12"/>
      <c r="F3" s="12"/>
      <c r="G3" s="12"/>
    </row>
    <row r="4" ht="22.75" customHeight="1" spans="1:7">
      <c r="A4" s="46" t="s">
        <v>38</v>
      </c>
      <c r="B4" s="46"/>
      <c r="C4" s="46" t="s">
        <v>39</v>
      </c>
      <c r="D4" s="46"/>
      <c r="E4" s="12"/>
      <c r="F4" s="12"/>
      <c r="G4" s="12"/>
    </row>
    <row r="5" ht="21" customHeight="1" spans="1:7">
      <c r="A5" s="46" t="s">
        <v>40</v>
      </c>
      <c r="B5" s="46" t="s">
        <v>41</v>
      </c>
      <c r="C5" s="46" t="s">
        <v>40</v>
      </c>
      <c r="D5" s="46" t="s">
        <v>118</v>
      </c>
      <c r="E5" s="12"/>
      <c r="F5" s="12"/>
      <c r="G5" s="12"/>
    </row>
    <row r="6" ht="21" customHeight="1" spans="1:7">
      <c r="A6" s="15" t="s">
        <v>135</v>
      </c>
      <c r="B6" s="76">
        <f>SUM(B7:B9)</f>
        <v>3371234.6</v>
      </c>
      <c r="C6" s="15" t="s">
        <v>136</v>
      </c>
      <c r="D6" s="77">
        <f>D7+D14+D16</f>
        <v>3371234.6</v>
      </c>
      <c r="E6" s="12"/>
      <c r="F6" s="12"/>
      <c r="G6" s="12"/>
    </row>
    <row r="7" ht="21" customHeight="1" spans="1:7">
      <c r="A7" s="15" t="s">
        <v>137</v>
      </c>
      <c r="B7" s="76">
        <v>3371234.6</v>
      </c>
      <c r="C7" s="15" t="s">
        <v>138</v>
      </c>
      <c r="D7" s="77">
        <v>2906696.86</v>
      </c>
      <c r="E7" s="12"/>
      <c r="F7" s="12"/>
      <c r="G7" s="12"/>
    </row>
    <row r="8" ht="21" customHeight="1" spans="1:7">
      <c r="A8" s="15" t="s">
        <v>139</v>
      </c>
      <c r="B8" s="78"/>
      <c r="C8" s="15" t="s">
        <v>140</v>
      </c>
      <c r="D8" s="77"/>
      <c r="E8" s="12"/>
      <c r="F8" s="12"/>
      <c r="G8" s="12"/>
    </row>
    <row r="9" ht="21" customHeight="1" spans="1:7">
      <c r="A9" s="15" t="s">
        <v>141</v>
      </c>
      <c r="B9" s="78"/>
      <c r="C9" s="15" t="s">
        <v>142</v>
      </c>
      <c r="D9" s="77"/>
      <c r="E9" s="12"/>
      <c r="F9" s="12"/>
      <c r="G9" s="12"/>
    </row>
    <row r="10" ht="21" customHeight="1" spans="1:7">
      <c r="A10" s="15"/>
      <c r="B10" s="79"/>
      <c r="C10" s="15" t="s">
        <v>143</v>
      </c>
      <c r="D10" s="77"/>
      <c r="E10" s="12"/>
      <c r="F10" s="12"/>
      <c r="G10" s="12"/>
    </row>
    <row r="11" ht="21" customHeight="1" spans="1:7">
      <c r="A11" s="15"/>
      <c r="B11" s="79"/>
      <c r="C11" s="15" t="s">
        <v>144</v>
      </c>
      <c r="D11" s="77"/>
      <c r="E11" s="12"/>
      <c r="F11" s="12"/>
      <c r="G11" s="12"/>
    </row>
    <row r="12" ht="21" customHeight="1" spans="1:7">
      <c r="A12" s="15"/>
      <c r="B12" s="79"/>
      <c r="C12" s="15" t="s">
        <v>145</v>
      </c>
      <c r="D12" s="77"/>
      <c r="E12" s="12"/>
      <c r="F12" s="12"/>
      <c r="G12" s="12"/>
    </row>
    <row r="13" ht="21" customHeight="1" spans="1:7">
      <c r="A13" s="45"/>
      <c r="B13" s="73"/>
      <c r="C13" s="15" t="s">
        <v>146</v>
      </c>
      <c r="D13" s="77"/>
      <c r="E13" s="12"/>
      <c r="F13" s="12"/>
      <c r="G13" s="12"/>
    </row>
    <row r="14" ht="21" customHeight="1" spans="1:7">
      <c r="A14" s="15"/>
      <c r="B14" s="79"/>
      <c r="C14" s="15" t="s">
        <v>147</v>
      </c>
      <c r="D14" s="77">
        <v>343897.91</v>
      </c>
      <c r="E14" s="12"/>
      <c r="F14" s="12"/>
      <c r="G14" s="48"/>
    </row>
    <row r="15" ht="21" customHeight="1" spans="1:7">
      <c r="A15" s="15"/>
      <c r="B15" s="79"/>
      <c r="C15" s="15" t="s">
        <v>148</v>
      </c>
      <c r="D15" s="77"/>
      <c r="E15" s="12"/>
      <c r="F15" s="12"/>
      <c r="G15" s="12"/>
    </row>
    <row r="16" ht="21" customHeight="1" spans="1:7">
      <c r="A16" s="15"/>
      <c r="B16" s="79"/>
      <c r="C16" s="15" t="s">
        <v>149</v>
      </c>
      <c r="D16" s="77">
        <v>120639.83</v>
      </c>
      <c r="E16" s="12"/>
      <c r="F16" s="12"/>
      <c r="G16" s="12"/>
    </row>
    <row r="17" ht="21" customHeight="1" spans="1:7">
      <c r="A17" s="15"/>
      <c r="B17" s="79"/>
      <c r="C17" s="15" t="s">
        <v>150</v>
      </c>
      <c r="D17" s="78"/>
      <c r="E17" s="12"/>
      <c r="F17" s="12"/>
      <c r="G17" s="12"/>
    </row>
    <row r="18" ht="21" customHeight="1" spans="1:7">
      <c r="A18" s="15"/>
      <c r="B18" s="79"/>
      <c r="C18" s="15" t="s">
        <v>151</v>
      </c>
      <c r="D18" s="78"/>
      <c r="E18" s="12"/>
      <c r="F18" s="12"/>
      <c r="G18" s="12"/>
    </row>
    <row r="19" ht="21" customHeight="1" spans="1:7">
      <c r="A19" s="15"/>
      <c r="B19" s="15"/>
      <c r="C19" s="15" t="s">
        <v>152</v>
      </c>
      <c r="D19" s="78"/>
      <c r="E19" s="12"/>
      <c r="F19" s="12"/>
      <c r="G19" s="12"/>
    </row>
    <row r="20" ht="21" customHeight="1" spans="1:7">
      <c r="A20" s="15"/>
      <c r="B20" s="15"/>
      <c r="C20" s="15" t="s">
        <v>153</v>
      </c>
      <c r="D20" s="78"/>
      <c r="E20" s="12"/>
      <c r="F20" s="12"/>
      <c r="G20" s="12"/>
    </row>
    <row r="21" ht="21" customHeight="1" spans="1:7">
      <c r="A21" s="15"/>
      <c r="B21" s="15"/>
      <c r="C21" s="15" t="s">
        <v>154</v>
      </c>
      <c r="D21" s="78"/>
      <c r="E21" s="12"/>
      <c r="F21" s="12"/>
      <c r="G21" s="12"/>
    </row>
    <row r="22" ht="21" customHeight="1" spans="1:7">
      <c r="A22" s="15"/>
      <c r="B22" s="15"/>
      <c r="C22" s="15" t="s">
        <v>155</v>
      </c>
      <c r="D22" s="78"/>
      <c r="E22" s="12"/>
      <c r="F22" s="12"/>
      <c r="G22" s="12"/>
    </row>
    <row r="23" ht="21" customHeight="1" spans="1:7">
      <c r="A23" s="15"/>
      <c r="B23" s="15"/>
      <c r="C23" s="15" t="s">
        <v>156</v>
      </c>
      <c r="D23" s="78"/>
      <c r="E23" s="12"/>
      <c r="F23" s="12"/>
      <c r="G23" s="12"/>
    </row>
    <row r="24" ht="21" customHeight="1" spans="1:7">
      <c r="A24" s="15"/>
      <c r="B24" s="15"/>
      <c r="C24" s="15" t="s">
        <v>157</v>
      </c>
      <c r="D24" s="78"/>
      <c r="E24" s="12"/>
      <c r="F24" s="12"/>
      <c r="G24" s="12"/>
    </row>
    <row r="25" ht="21" customHeight="1" spans="1:7">
      <c r="A25" s="15"/>
      <c r="B25" s="15"/>
      <c r="C25" s="15" t="s">
        <v>158</v>
      </c>
      <c r="D25" s="78"/>
      <c r="E25" s="12"/>
      <c r="F25" s="12"/>
      <c r="G25" s="12"/>
    </row>
    <row r="26" ht="21" customHeight="1" spans="1:7">
      <c r="A26" s="15"/>
      <c r="B26" s="15"/>
      <c r="C26" s="15" t="s">
        <v>159</v>
      </c>
      <c r="D26" s="78"/>
      <c r="E26" s="12"/>
      <c r="F26" s="12"/>
      <c r="G26" s="12"/>
    </row>
    <row r="27" ht="21" customHeight="1" spans="1:7">
      <c r="A27" s="15"/>
      <c r="B27" s="15"/>
      <c r="C27" s="15" t="s">
        <v>160</v>
      </c>
      <c r="D27" s="78"/>
      <c r="E27" s="12"/>
      <c r="F27" s="12"/>
      <c r="G27" s="12"/>
    </row>
    <row r="28" ht="21" customHeight="1" spans="1:7">
      <c r="A28" s="15"/>
      <c r="B28" s="15"/>
      <c r="C28" s="15" t="s">
        <v>161</v>
      </c>
      <c r="D28" s="78"/>
      <c r="E28" s="12"/>
      <c r="F28" s="12"/>
      <c r="G28" s="12"/>
    </row>
    <row r="29" ht="21" customHeight="1" spans="1:7">
      <c r="A29" s="15"/>
      <c r="B29" s="15"/>
      <c r="C29" s="15" t="s">
        <v>162</v>
      </c>
      <c r="D29" s="78"/>
      <c r="E29" s="12"/>
      <c r="F29" s="12"/>
      <c r="G29" s="12"/>
    </row>
    <row r="30" ht="21" customHeight="1" spans="1:7">
      <c r="A30" s="15"/>
      <c r="B30" s="15"/>
      <c r="C30" s="15" t="s">
        <v>163</v>
      </c>
      <c r="D30" s="78"/>
      <c r="E30" s="12"/>
      <c r="F30" s="12"/>
      <c r="G30" s="12"/>
    </row>
    <row r="31" ht="21" customHeight="1" spans="1:7">
      <c r="A31" s="15"/>
      <c r="B31" s="15"/>
      <c r="C31" s="15" t="s">
        <v>164</v>
      </c>
      <c r="D31" s="78"/>
      <c r="E31" s="12"/>
      <c r="F31" s="12"/>
      <c r="G31" s="12"/>
    </row>
    <row r="32" ht="21" customHeight="1" spans="1:7">
      <c r="A32" s="15"/>
      <c r="B32" s="15"/>
      <c r="C32" s="15" t="s">
        <v>165</v>
      </c>
      <c r="D32" s="78"/>
      <c r="E32" s="12"/>
      <c r="F32" s="12"/>
      <c r="G32" s="12"/>
    </row>
    <row r="33" ht="21" customHeight="1" spans="1:7">
      <c r="A33" s="15"/>
      <c r="B33" s="15"/>
      <c r="C33" s="15" t="s">
        <v>166</v>
      </c>
      <c r="D33" s="78"/>
      <c r="E33" s="12"/>
      <c r="F33" s="12"/>
      <c r="G33" s="12"/>
    </row>
    <row r="34" ht="21" customHeight="1" spans="1:7">
      <c r="A34" s="15"/>
      <c r="B34" s="15"/>
      <c r="C34" s="15" t="s">
        <v>167</v>
      </c>
      <c r="D34" s="78"/>
      <c r="E34" s="12"/>
      <c r="F34" s="12"/>
      <c r="G34" s="12"/>
    </row>
    <row r="35" ht="21" customHeight="1" spans="1:7">
      <c r="A35" s="15"/>
      <c r="B35" s="15"/>
      <c r="C35" s="15" t="s">
        <v>168</v>
      </c>
      <c r="D35" s="78"/>
      <c r="E35" s="12"/>
      <c r="F35" s="12"/>
      <c r="G35" s="12"/>
    </row>
    <row r="36" ht="21" customHeight="1" spans="1:7">
      <c r="A36" s="15"/>
      <c r="B36" s="15"/>
      <c r="C36" s="15" t="s">
        <v>169</v>
      </c>
      <c r="D36" s="76"/>
      <c r="E36" s="12"/>
      <c r="F36" s="12"/>
      <c r="G36" s="12"/>
    </row>
    <row r="37" ht="21" customHeight="1" spans="1:7">
      <c r="A37" s="46" t="s">
        <v>170</v>
      </c>
      <c r="B37" s="80">
        <f>B6</f>
        <v>3371234.6</v>
      </c>
      <c r="C37" s="46" t="s">
        <v>171</v>
      </c>
      <c r="D37" s="81">
        <f>D6</f>
        <v>3371234.6</v>
      </c>
      <c r="E37" s="48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O5" sqref="O5"/>
    </sheetView>
  </sheetViews>
  <sheetFormatPr defaultColWidth="10" defaultRowHeight="13.5" outlineLevelRow="7"/>
  <cols>
    <col min="1" max="1" width="14.625" customWidth="1"/>
    <col min="2" max="2" width="18.05" customWidth="1"/>
    <col min="3" max="3" width="14.925" customWidth="1"/>
    <col min="4" max="4" width="12.35" customWidth="1"/>
    <col min="5" max="5" width="15.2" customWidth="1"/>
    <col min="6" max="11" width="9.2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9" t="s">
        <v>37</v>
      </c>
      <c r="K3" s="49"/>
    </row>
    <row r="4" ht="22.75" customHeight="1" spans="1:11">
      <c r="A4" s="46" t="s">
        <v>173</v>
      </c>
      <c r="B4" s="46" t="s">
        <v>118</v>
      </c>
      <c r="C4" s="46" t="s">
        <v>174</v>
      </c>
      <c r="D4" s="46"/>
      <c r="E4" s="46"/>
      <c r="F4" s="46" t="s">
        <v>175</v>
      </c>
      <c r="G4" s="46"/>
      <c r="H4" s="46"/>
      <c r="I4" s="46" t="s">
        <v>176</v>
      </c>
      <c r="J4" s="46"/>
      <c r="K4" s="46"/>
    </row>
    <row r="5" ht="22.75" customHeight="1" spans="1:11">
      <c r="A5" s="46"/>
      <c r="B5" s="46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5" t="s">
        <v>118</v>
      </c>
      <c r="B6" s="71">
        <f>B7</f>
        <v>3371234.6</v>
      </c>
      <c r="C6" s="71">
        <f>C7</f>
        <v>3371234.6</v>
      </c>
      <c r="D6" s="71">
        <f>D7</f>
        <v>2562034.6</v>
      </c>
      <c r="E6" s="71">
        <f>E7</f>
        <v>809200</v>
      </c>
      <c r="F6" s="71"/>
      <c r="G6" s="71"/>
      <c r="H6" s="71"/>
      <c r="I6" s="71"/>
      <c r="J6" s="71"/>
      <c r="K6" s="71"/>
    </row>
    <row r="7" ht="22.75" customHeight="1" spans="1:11">
      <c r="A7" s="72" t="s">
        <v>2</v>
      </c>
      <c r="B7" s="71">
        <f>C7+F7+I7</f>
        <v>3371234.6</v>
      </c>
      <c r="C7" s="71">
        <f>D7+E7</f>
        <v>3371234.6</v>
      </c>
      <c r="D7" s="73">
        <v>2562034.6</v>
      </c>
      <c r="E7" s="73">
        <v>809200</v>
      </c>
      <c r="F7" s="73"/>
      <c r="G7" s="73"/>
      <c r="H7" s="73"/>
      <c r="I7" s="73"/>
      <c r="J7" s="73"/>
      <c r="K7" s="73"/>
    </row>
    <row r="8" ht="22.75" customHeight="1" spans="1:11">
      <c r="A8" s="74"/>
      <c r="B8" s="75"/>
      <c r="C8" s="75"/>
      <c r="D8" s="73"/>
      <c r="E8" s="73"/>
      <c r="F8" s="73"/>
      <c r="G8" s="73"/>
      <c r="H8" s="73"/>
      <c r="I8" s="73"/>
      <c r="J8" s="73"/>
      <c r="K8" s="73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G7" sqref="G7"/>
    </sheetView>
  </sheetViews>
  <sheetFormatPr defaultColWidth="10" defaultRowHeight="13.5" outlineLevelCol="4"/>
  <cols>
    <col min="1" max="1" width="9.125" customWidth="1"/>
    <col min="2" max="2" width="27.125" customWidth="1"/>
    <col min="3" max="5" width="15.75" customWidth="1"/>
  </cols>
  <sheetData>
    <row r="1" ht="14.3" customHeight="1" spans="1:1">
      <c r="A1" s="62"/>
    </row>
    <row r="2" ht="36.9" customHeight="1" spans="1:5">
      <c r="A2" s="11" t="s">
        <v>177</v>
      </c>
      <c r="B2" s="11"/>
      <c r="C2" s="11"/>
      <c r="D2" s="11"/>
      <c r="E2" s="11"/>
    </row>
    <row r="3" ht="25" customHeight="1" spans="1:5">
      <c r="A3" s="12"/>
      <c r="B3" s="12"/>
      <c r="C3" s="49" t="s">
        <v>37</v>
      </c>
      <c r="D3" s="49"/>
      <c r="E3" s="49"/>
    </row>
    <row r="4" ht="38" customHeight="1" spans="1:5">
      <c r="A4" s="50" t="s">
        <v>113</v>
      </c>
      <c r="B4" s="50"/>
      <c r="C4" s="50" t="s">
        <v>174</v>
      </c>
      <c r="D4" s="50"/>
      <c r="E4" s="50"/>
    </row>
    <row r="5" ht="41" customHeight="1" spans="1:5">
      <c r="A5" s="63" t="s">
        <v>178</v>
      </c>
      <c r="B5" s="63" t="s">
        <v>179</v>
      </c>
      <c r="C5" s="64" t="s">
        <v>118</v>
      </c>
      <c r="D5" s="63" t="s">
        <v>115</v>
      </c>
      <c r="E5" s="63" t="s">
        <v>116</v>
      </c>
    </row>
    <row r="6" ht="36" customHeight="1" spans="1:5">
      <c r="A6" s="65"/>
      <c r="B6" s="66" t="s">
        <v>118</v>
      </c>
      <c r="C6" s="67">
        <f t="shared" ref="C6:C11" si="0">D6+E6</f>
        <v>3371234.6</v>
      </c>
      <c r="D6" s="67">
        <f>D7+D12+D18</f>
        <v>2562034.6</v>
      </c>
      <c r="E6" s="67">
        <f>E7+E12+E18</f>
        <v>809200</v>
      </c>
    </row>
    <row r="7" ht="36" customHeight="1" spans="1:5">
      <c r="A7" s="52" t="s">
        <v>180</v>
      </c>
      <c r="B7" s="32" t="s">
        <v>181</v>
      </c>
      <c r="C7" s="36">
        <f t="shared" si="0"/>
        <v>2906696.86</v>
      </c>
      <c r="D7" s="36">
        <f>D8+D10</f>
        <v>2156696.86</v>
      </c>
      <c r="E7" s="36">
        <f>E8+E10</f>
        <v>750000</v>
      </c>
    </row>
    <row r="8" ht="36" customHeight="1" spans="1:5">
      <c r="A8" s="52" t="s">
        <v>182</v>
      </c>
      <c r="B8" s="32" t="s">
        <v>183</v>
      </c>
      <c r="C8" s="36">
        <f t="shared" si="0"/>
        <v>2159639.77</v>
      </c>
      <c r="D8" s="36">
        <f>D9</f>
        <v>1559639.77</v>
      </c>
      <c r="E8" s="36">
        <f>E9</f>
        <v>600000</v>
      </c>
    </row>
    <row r="9" ht="36" customHeight="1" spans="1:5">
      <c r="A9" s="53" t="s">
        <v>184</v>
      </c>
      <c r="B9" s="68" t="s">
        <v>185</v>
      </c>
      <c r="C9" s="39">
        <f t="shared" si="0"/>
        <v>2159639.77</v>
      </c>
      <c r="D9" s="39">
        <v>1559639.77</v>
      </c>
      <c r="E9" s="39">
        <v>600000</v>
      </c>
    </row>
    <row r="10" ht="36" customHeight="1" spans="1:5">
      <c r="A10" s="52" t="s">
        <v>186</v>
      </c>
      <c r="B10" s="69" t="s">
        <v>187</v>
      </c>
      <c r="C10" s="36">
        <f t="shared" si="0"/>
        <v>747057.09</v>
      </c>
      <c r="D10" s="36">
        <f>D11</f>
        <v>597057.09</v>
      </c>
      <c r="E10" s="36">
        <f>E11</f>
        <v>150000</v>
      </c>
    </row>
    <row r="11" ht="36" customHeight="1" spans="1:5">
      <c r="A11" s="53" t="s">
        <v>188</v>
      </c>
      <c r="B11" s="68" t="s">
        <v>189</v>
      </c>
      <c r="C11" s="39">
        <f t="shared" si="0"/>
        <v>747057.09</v>
      </c>
      <c r="D11" s="39">
        <v>597057.09</v>
      </c>
      <c r="E11" s="39">
        <v>150000</v>
      </c>
    </row>
    <row r="12" ht="36" customHeight="1" spans="1:5">
      <c r="A12" s="52" t="s">
        <v>190</v>
      </c>
      <c r="B12" s="32" t="s">
        <v>191</v>
      </c>
      <c r="C12" s="36">
        <f t="shared" ref="C12:C21" si="1">D12+E12</f>
        <v>343897.91</v>
      </c>
      <c r="D12" s="36">
        <f>D13+D16</f>
        <v>284697.91</v>
      </c>
      <c r="E12" s="36">
        <f>E13+E16</f>
        <v>59200</v>
      </c>
    </row>
    <row r="13" ht="36" customHeight="1" spans="1:5">
      <c r="A13" s="52" t="s">
        <v>192</v>
      </c>
      <c r="B13" s="32" t="s">
        <v>193</v>
      </c>
      <c r="C13" s="36">
        <f t="shared" si="1"/>
        <v>274032.19</v>
      </c>
      <c r="D13" s="36">
        <f>D14+D15</f>
        <v>274032.19</v>
      </c>
      <c r="E13" s="36"/>
    </row>
    <row r="14" ht="36" customHeight="1" spans="1:5">
      <c r="A14" s="70">
        <v>2080501</v>
      </c>
      <c r="B14" s="68" t="s">
        <v>194</v>
      </c>
      <c r="C14" s="39">
        <f t="shared" si="1"/>
        <v>7500</v>
      </c>
      <c r="D14" s="39">
        <v>7500</v>
      </c>
      <c r="E14" s="39"/>
    </row>
    <row r="15" ht="36" customHeight="1" spans="1:5">
      <c r="A15" s="70">
        <v>2080505</v>
      </c>
      <c r="B15" s="68" t="s">
        <v>195</v>
      </c>
      <c r="C15" s="39">
        <f t="shared" si="1"/>
        <v>266532.19</v>
      </c>
      <c r="D15" s="39">
        <v>266532.19</v>
      </c>
      <c r="E15" s="39"/>
    </row>
    <row r="16" ht="36" customHeight="1" spans="1:5">
      <c r="A16" s="52" t="s">
        <v>196</v>
      </c>
      <c r="B16" s="32" t="s">
        <v>197</v>
      </c>
      <c r="C16" s="36">
        <f t="shared" si="1"/>
        <v>69865.72</v>
      </c>
      <c r="D16" s="36">
        <f t="shared" ref="D16:D19" si="2">D17</f>
        <v>10665.72</v>
      </c>
      <c r="E16" s="36">
        <f>E17</f>
        <v>59200</v>
      </c>
    </row>
    <row r="17" ht="36" customHeight="1" spans="1:5">
      <c r="A17" s="70">
        <v>2089999</v>
      </c>
      <c r="B17" s="68" t="s">
        <v>197</v>
      </c>
      <c r="C17" s="39">
        <f t="shared" si="1"/>
        <v>69865.72</v>
      </c>
      <c r="D17" s="39">
        <v>10665.72</v>
      </c>
      <c r="E17" s="39">
        <v>59200</v>
      </c>
    </row>
    <row r="18" ht="36" customHeight="1" spans="1:5">
      <c r="A18" s="52" t="s">
        <v>198</v>
      </c>
      <c r="B18" s="32" t="s">
        <v>199</v>
      </c>
      <c r="C18" s="36">
        <f t="shared" si="1"/>
        <v>120639.83</v>
      </c>
      <c r="D18" s="36">
        <f t="shared" si="2"/>
        <v>120639.83</v>
      </c>
      <c r="E18" s="36"/>
    </row>
    <row r="19" ht="36" customHeight="1" spans="1:5">
      <c r="A19" s="52" t="s">
        <v>200</v>
      </c>
      <c r="B19" s="32" t="s">
        <v>201</v>
      </c>
      <c r="C19" s="36">
        <f t="shared" si="1"/>
        <v>120639.83</v>
      </c>
      <c r="D19" s="36">
        <f>D20+D21</f>
        <v>120639.83</v>
      </c>
      <c r="E19" s="36"/>
    </row>
    <row r="20" ht="36" customHeight="1" spans="1:5">
      <c r="A20" s="70">
        <v>2101101</v>
      </c>
      <c r="B20" s="68" t="s">
        <v>202</v>
      </c>
      <c r="C20" s="39">
        <f t="shared" si="1"/>
        <v>83736.36</v>
      </c>
      <c r="D20" s="39">
        <v>83736.36</v>
      </c>
      <c r="E20" s="39"/>
    </row>
    <row r="21" ht="36" customHeight="1" spans="1:5">
      <c r="A21" s="70">
        <v>2101102</v>
      </c>
      <c r="B21" s="68" t="s">
        <v>203</v>
      </c>
      <c r="C21" s="39">
        <f t="shared" si="1"/>
        <v>36903.47</v>
      </c>
      <c r="D21" s="39">
        <v>36903.47</v>
      </c>
      <c r="E21" s="39"/>
    </row>
  </sheetData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workbookViewId="0">
      <selection activeCell="G11" sqref="G11"/>
    </sheetView>
  </sheetViews>
  <sheetFormatPr defaultColWidth="10" defaultRowHeight="13.5" outlineLevelCol="4"/>
  <cols>
    <col min="1" max="1" width="13.7" customWidth="1"/>
    <col min="2" max="2" width="18.75" customWidth="1"/>
    <col min="3" max="3" width="19.675" customWidth="1"/>
    <col min="4" max="4" width="17.25" customWidth="1"/>
    <col min="5" max="5" width="16.625" customWidth="1"/>
    <col min="6" max="9" width="10.375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204</v>
      </c>
      <c r="B2" s="11"/>
      <c r="C2" s="11"/>
      <c r="D2" s="11"/>
      <c r="E2" s="11"/>
    </row>
    <row r="3" ht="22.75" customHeight="1" spans="1:5">
      <c r="A3" s="48"/>
      <c r="B3" s="48"/>
      <c r="C3" s="12"/>
      <c r="D3" s="12"/>
      <c r="E3" s="49" t="s">
        <v>37</v>
      </c>
    </row>
    <row r="4" ht="22.75" customHeight="1" spans="1:5">
      <c r="A4" s="50" t="s">
        <v>205</v>
      </c>
      <c r="B4" s="50"/>
      <c r="C4" s="50" t="s">
        <v>206</v>
      </c>
      <c r="D4" s="50"/>
      <c r="E4" s="50"/>
    </row>
    <row r="5" ht="23" customHeight="1" spans="1:5">
      <c r="A5" s="50" t="s">
        <v>178</v>
      </c>
      <c r="B5" s="50" t="s">
        <v>179</v>
      </c>
      <c r="C5" s="50" t="s">
        <v>118</v>
      </c>
      <c r="D5" s="50" t="s">
        <v>207</v>
      </c>
      <c r="E5" s="50" t="s">
        <v>208</v>
      </c>
    </row>
    <row r="6" ht="23" customHeight="1" spans="1:5">
      <c r="A6" s="50"/>
      <c r="B6" s="51" t="s">
        <v>118</v>
      </c>
      <c r="C6" s="34">
        <f>D6+E6</f>
        <v>2562034.6</v>
      </c>
      <c r="D6" s="34">
        <f>D7+D15+D32</f>
        <v>2204319.25</v>
      </c>
      <c r="E6" s="34">
        <f>E7+E15+E32</f>
        <v>357715.35</v>
      </c>
    </row>
    <row r="7" ht="23" customHeight="1" spans="1:5">
      <c r="A7" s="52" t="s">
        <v>209</v>
      </c>
      <c r="B7" s="52" t="s">
        <v>210</v>
      </c>
      <c r="C7" s="34">
        <f t="shared" ref="C6:C15" si="0">D7+E7</f>
        <v>2196819.25</v>
      </c>
      <c r="D7" s="34">
        <f>D8+D9+D10+D11+D12+D13+D14</f>
        <v>2196819.25</v>
      </c>
      <c r="E7" s="34"/>
    </row>
    <row r="8" ht="23" customHeight="1" spans="1:5">
      <c r="A8" s="53" t="s">
        <v>211</v>
      </c>
      <c r="B8" s="53" t="s">
        <v>212</v>
      </c>
      <c r="C8" s="54">
        <f t="shared" si="0"/>
        <v>785484</v>
      </c>
      <c r="D8" s="55">
        <v>785484</v>
      </c>
      <c r="E8" s="54"/>
    </row>
    <row r="9" ht="23" customHeight="1" spans="1:5">
      <c r="A9" s="53" t="s">
        <v>213</v>
      </c>
      <c r="B9" s="53" t="s">
        <v>214</v>
      </c>
      <c r="C9" s="54">
        <f t="shared" si="0"/>
        <v>248938.2</v>
      </c>
      <c r="D9" s="55">
        <v>248938.2</v>
      </c>
      <c r="E9" s="54"/>
    </row>
    <row r="10" ht="23" customHeight="1" spans="1:5">
      <c r="A10" s="53" t="s">
        <v>215</v>
      </c>
      <c r="B10" s="53" t="s">
        <v>216</v>
      </c>
      <c r="C10" s="54">
        <f t="shared" si="0"/>
        <v>374634</v>
      </c>
      <c r="D10" s="55">
        <v>374634</v>
      </c>
      <c r="E10" s="54"/>
    </row>
    <row r="11" ht="23" customHeight="1" spans="1:5">
      <c r="A11" s="53" t="s">
        <v>217</v>
      </c>
      <c r="B11" s="53" t="s">
        <v>218</v>
      </c>
      <c r="C11" s="54">
        <f t="shared" si="0"/>
        <v>284004</v>
      </c>
      <c r="D11" s="56">
        <v>284004</v>
      </c>
      <c r="E11" s="54"/>
    </row>
    <row r="12" ht="23" customHeight="1" spans="1:5">
      <c r="A12" s="53" t="s">
        <v>219</v>
      </c>
      <c r="B12" s="53" t="s">
        <v>220</v>
      </c>
      <c r="C12" s="55">
        <f t="shared" si="0"/>
        <v>120639.83</v>
      </c>
      <c r="D12" s="55">
        <v>120639.83</v>
      </c>
      <c r="E12" s="54"/>
    </row>
    <row r="13" ht="23" customHeight="1" spans="1:5">
      <c r="A13" s="53" t="s">
        <v>221</v>
      </c>
      <c r="B13" s="53" t="s">
        <v>222</v>
      </c>
      <c r="C13" s="55">
        <f t="shared" si="0"/>
        <v>277197.91</v>
      </c>
      <c r="D13" s="55">
        <v>277197.91</v>
      </c>
      <c r="E13" s="54"/>
    </row>
    <row r="14" ht="23" customHeight="1" spans="1:5">
      <c r="A14" s="53" t="s">
        <v>223</v>
      </c>
      <c r="B14" s="53" t="s">
        <v>224</v>
      </c>
      <c r="C14" s="54">
        <f t="shared" si="0"/>
        <v>105921.31</v>
      </c>
      <c r="D14" s="55">
        <v>105921.31</v>
      </c>
      <c r="E14" s="57"/>
    </row>
    <row r="15" ht="23" customHeight="1" spans="1:5">
      <c r="A15" s="52" t="s">
        <v>225</v>
      </c>
      <c r="B15" s="52" t="s">
        <v>226</v>
      </c>
      <c r="C15" s="34">
        <f t="shared" si="0"/>
        <v>357715.35</v>
      </c>
      <c r="D15" s="36"/>
      <c r="E15" s="36">
        <f>SUM(E16:E31)</f>
        <v>357715.35</v>
      </c>
    </row>
    <row r="16" ht="23" customHeight="1" spans="1:5">
      <c r="A16" s="53" t="s">
        <v>211</v>
      </c>
      <c r="B16" s="53" t="s">
        <v>227</v>
      </c>
      <c r="C16" s="54">
        <f t="shared" ref="C16:C31" si="1">D16+E16</f>
        <v>20000</v>
      </c>
      <c r="D16" s="58"/>
      <c r="E16" s="54">
        <v>20000</v>
      </c>
    </row>
    <row r="17" ht="23" customHeight="1" spans="1:5">
      <c r="A17" s="53" t="s">
        <v>213</v>
      </c>
      <c r="B17" s="53" t="s">
        <v>228</v>
      </c>
      <c r="C17" s="54">
        <f t="shared" si="1"/>
        <v>76000</v>
      </c>
      <c r="D17" s="58"/>
      <c r="E17" s="54">
        <v>76000</v>
      </c>
    </row>
    <row r="18" ht="23" customHeight="1" spans="1:5">
      <c r="A18" s="53" t="s">
        <v>229</v>
      </c>
      <c r="B18" s="53" t="s">
        <v>230</v>
      </c>
      <c r="C18" s="54">
        <f t="shared" si="1"/>
        <v>8000</v>
      </c>
      <c r="D18" s="58"/>
      <c r="E18" s="54">
        <v>8000</v>
      </c>
    </row>
    <row r="19" ht="23" customHeight="1" spans="1:5">
      <c r="A19" s="53" t="s">
        <v>217</v>
      </c>
      <c r="B19" s="53" t="s">
        <v>231</v>
      </c>
      <c r="C19" s="54">
        <f t="shared" si="1"/>
        <v>17000</v>
      </c>
      <c r="D19" s="58"/>
      <c r="E19" s="54">
        <v>17000</v>
      </c>
    </row>
    <row r="20" ht="23" customHeight="1" spans="1:5">
      <c r="A20" s="53" t="s">
        <v>232</v>
      </c>
      <c r="B20" s="53" t="s">
        <v>233</v>
      </c>
      <c r="C20" s="54">
        <f t="shared" si="1"/>
        <v>55000</v>
      </c>
      <c r="D20" s="58"/>
      <c r="E20" s="54">
        <v>55000</v>
      </c>
    </row>
    <row r="21" ht="23" customHeight="1" spans="1:5">
      <c r="A21" s="53" t="s">
        <v>234</v>
      </c>
      <c r="B21" s="53" t="s">
        <v>235</v>
      </c>
      <c r="C21" s="54">
        <f t="shared" si="1"/>
        <v>10000</v>
      </c>
      <c r="D21" s="58"/>
      <c r="E21" s="54">
        <v>10000</v>
      </c>
    </row>
    <row r="22" ht="23" customHeight="1" spans="1:5">
      <c r="A22" s="53" t="s">
        <v>236</v>
      </c>
      <c r="B22" s="53" t="s">
        <v>237</v>
      </c>
      <c r="C22" s="54">
        <f t="shared" si="1"/>
        <v>6000</v>
      </c>
      <c r="D22" s="58"/>
      <c r="E22" s="54">
        <v>6000</v>
      </c>
    </row>
    <row r="23" ht="23" customHeight="1" spans="1:5">
      <c r="A23" s="53" t="s">
        <v>238</v>
      </c>
      <c r="B23" s="53" t="s">
        <v>239</v>
      </c>
      <c r="C23" s="54">
        <f t="shared" si="1"/>
        <v>5000</v>
      </c>
      <c r="D23" s="58"/>
      <c r="E23" s="54">
        <v>5000</v>
      </c>
    </row>
    <row r="24" ht="23" customHeight="1" spans="1:5">
      <c r="A24" s="53" t="s">
        <v>240</v>
      </c>
      <c r="B24" s="53" t="s">
        <v>241</v>
      </c>
      <c r="C24" s="54">
        <f t="shared" si="1"/>
        <v>15000</v>
      </c>
      <c r="D24" s="58"/>
      <c r="E24" s="54">
        <v>15000</v>
      </c>
    </row>
    <row r="25" ht="23" customHeight="1" spans="1:5">
      <c r="A25" s="53" t="s">
        <v>242</v>
      </c>
      <c r="B25" s="53" t="s">
        <v>243</v>
      </c>
      <c r="C25" s="54">
        <f t="shared" si="1"/>
        <v>3000</v>
      </c>
      <c r="D25" s="58"/>
      <c r="E25" s="54">
        <v>3000</v>
      </c>
    </row>
    <row r="26" ht="23" customHeight="1" spans="1:5">
      <c r="A26" s="53" t="s">
        <v>244</v>
      </c>
      <c r="B26" s="53" t="s">
        <v>245</v>
      </c>
      <c r="C26" s="54">
        <f t="shared" si="1"/>
        <v>20000</v>
      </c>
      <c r="D26" s="58"/>
      <c r="E26" s="54">
        <v>20000</v>
      </c>
    </row>
    <row r="27" ht="23" customHeight="1" spans="1:5">
      <c r="A27" s="53" t="s">
        <v>246</v>
      </c>
      <c r="B27" s="53" t="s">
        <v>247</v>
      </c>
      <c r="C27" s="54">
        <f t="shared" si="1"/>
        <v>5000</v>
      </c>
      <c r="D27" s="58"/>
      <c r="E27" s="54">
        <v>5000</v>
      </c>
    </row>
    <row r="28" ht="23" customHeight="1" spans="1:5">
      <c r="A28" s="53" t="s">
        <v>248</v>
      </c>
      <c r="B28" s="53" t="s">
        <v>249</v>
      </c>
      <c r="C28" s="54">
        <f t="shared" si="1"/>
        <v>30000</v>
      </c>
      <c r="D28" s="58"/>
      <c r="E28" s="54">
        <v>30000</v>
      </c>
    </row>
    <row r="29" ht="23" customHeight="1" spans="1:5">
      <c r="A29" s="53" t="s">
        <v>250</v>
      </c>
      <c r="B29" s="53" t="s">
        <v>251</v>
      </c>
      <c r="C29" s="54">
        <f t="shared" si="1"/>
        <v>13184.26</v>
      </c>
      <c r="D29" s="41"/>
      <c r="E29" s="54">
        <v>13184.26</v>
      </c>
    </row>
    <row r="30" ht="23" customHeight="1" spans="1:5">
      <c r="A30" s="53" t="s">
        <v>252</v>
      </c>
      <c r="B30" s="53" t="s">
        <v>253</v>
      </c>
      <c r="C30" s="54">
        <f t="shared" si="1"/>
        <v>9131.09</v>
      </c>
      <c r="D30" s="41"/>
      <c r="E30" s="54">
        <v>9131.09</v>
      </c>
    </row>
    <row r="31" ht="23" customHeight="1" spans="1:5">
      <c r="A31" s="53" t="s">
        <v>254</v>
      </c>
      <c r="B31" s="53" t="s">
        <v>255</v>
      </c>
      <c r="C31" s="54">
        <f t="shared" si="1"/>
        <v>65400</v>
      </c>
      <c r="D31" s="41"/>
      <c r="E31" s="54">
        <v>65400</v>
      </c>
    </row>
    <row r="32" s="47" customFormat="1" ht="23" customHeight="1" spans="1:5">
      <c r="A32" s="52" t="s">
        <v>256</v>
      </c>
      <c r="B32" s="52" t="s">
        <v>257</v>
      </c>
      <c r="C32" s="59">
        <f>C33</f>
        <v>7500</v>
      </c>
      <c r="D32" s="59">
        <f>D33</f>
        <v>7500</v>
      </c>
      <c r="E32" s="59"/>
    </row>
    <row r="33" ht="23" customHeight="1" spans="1:5">
      <c r="A33" s="53" t="s">
        <v>229</v>
      </c>
      <c r="B33" s="53" t="s">
        <v>258</v>
      </c>
      <c r="C33" s="54">
        <f>D33+E33</f>
        <v>7500</v>
      </c>
      <c r="D33" s="54">
        <v>7500</v>
      </c>
      <c r="E33" s="60"/>
    </row>
    <row r="34" spans="3:5">
      <c r="C34" s="61"/>
      <c r="D34" s="61"/>
      <c r="E34" s="61"/>
    </row>
  </sheetData>
  <protectedRanges>
    <protectedRange sqref="D11" name="区域1"/>
  </protectedRanges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/>
  <rangeList sheetStid="15" master="" otherUserPermission="visible"/>
  <rangeList sheetStid="5" master="" otherUserPermission="visible"/>
  <rangeList sheetStid="6" master="" otherUserPermission="visible"/>
  <rangeList sheetStid="7" master="" otherUserPermission="visible"/>
  <rangeList sheetStid="8" master="" otherUserPermission="visible"/>
  <rangeList sheetStid="9" master="" otherUserPermission="visible">
    <arrUserId title="区域1" rangeCreator="" othersAccessPermission="edit"/>
  </rangeList>
  <rangeList sheetStid="10" master="" otherUserPermission="visible"/>
  <rangeList sheetStid="11" master="" otherUserPermission="visible"/>
  <rangeList sheetStid="14" master="" otherUserPermission="visible"/>
  <rangeList sheetStid="13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2025-02-08T08:19:39Z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54C80BC5E32D4B2596A6365A6DA0E22A</vt:lpwstr>
  </property>
</Properties>
</file>