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<sst xmlns="http://schemas.openxmlformats.org/spreadsheetml/2006/main" count="381" uniqueCount="294">
  <si>
    <t>单位代码：</t>
  </si>
  <si>
    <t>单位名称：</t>
  </si>
  <si>
    <t>中共宁县委宣传部</t>
  </si>
  <si>
    <t>部门预算公开表</t>
  </si>
  <si>
    <t xml:space="preserve">     </t>
  </si>
  <si>
    <t>编制日期：</t>
  </si>
  <si>
    <t>2025.2.8</t>
  </si>
  <si>
    <t>部门领导：</t>
  </si>
  <si>
    <t>孟乾坤</t>
  </si>
  <si>
    <t>财务负责人：</t>
  </si>
  <si>
    <t>刘旭春</t>
  </si>
  <si>
    <t>制表人：</t>
  </si>
  <si>
    <t>马旭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</si>
  <si>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</si>
  <si>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</si>
  <si>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</si>
  <si>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</si>
  <si>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</si>
  <si>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</si>
  <si>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</si>
  <si>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</si>
  <si>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</si>
  <si>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</si>
  <si>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</si>
  <si>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</si>
  <si>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</si>
  <si>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</si>
  <si>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</si>
  <si>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</si>
  <si>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</si>
  <si>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</si>
  <si>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</si>
  <si>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</si>
  <si>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</si>
  <si>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</si>
  <si>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</si>
  <si>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</si>
  <si>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</si>
  <si>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</si>
  <si>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</si>
  <si>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</si>
  <si>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</si>
  <si>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</si>
  <si>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</si>
  <si>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</si>
  <si>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</si>
  <si>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</si>
  <si>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</si>
  <si>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</si>
  <si>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</si>
  <si>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</si>
  <si>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</si>
  <si>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</si>
  <si>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</si>
  <si>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</si>
  <si>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</si>
  <si>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</si>
  <si>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</si>
  <si>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</si>
  <si>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</si>
  <si>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</si>
  <si>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</si>
  <si>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</si>
  <si>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</si>
  <si>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</si>
  <si>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</si>
  <si>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</si>
  <si>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</si>
  <si>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</si>
  <si>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</si>
  <si>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</si>
  <si>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</si>
  <si>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</si>
  <si>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</si>
  <si>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</si>
  <si>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</si>
  <si>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</si>
  <si>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</si>
  <si>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</si>
  <si>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</si>
  <si>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</si>
  <si>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</si>
  <si>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</si>
  <si>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</si>
  <si>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</si>
  <si>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</si>
  <si>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</si>
  <si>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</si>
  <si>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</si>
  <si>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</si>
  <si>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</si>
  <si>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</si>
  <si>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</si>
  <si>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</si>
  <si>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</si>
  <si>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</si>
  <si>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</si>
  <si>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</si>
  <si>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</si>
  <si>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</si>
  <si>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</si>
  <si>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</si>
  <si>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</si>
  <si>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</si>
  <si>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</si>
  <si>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</si>
  <si>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</si>
  <si>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</si>
  <si>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</si>
  <si>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</si>
  <si>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</si>
  <si>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</si>
  <si>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</si>
  <si>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</si>
  <si>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</si>
  <si>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</si>
  <si>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</si>
  <si>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</si>
  <si>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</si>
  <si>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</si>
  <si>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20133宣传事务</t>
  </si>
  <si>
    <t>2013301行政运行</t>
  </si>
  <si>
    <t>208社会保障和就业支出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</si>
  <si>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</si>
  <si>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</si>
  <si>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</si>
  <si>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</si>
  <si>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</si>
  <si>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</si>
  <si>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</si>
  <si>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</si>
  <si>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</si>
  <si>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</si>
  <si>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</si>
  <si>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</si>
  <si>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</si>
  <si>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</si>
  <si>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</si>
  <si>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</si>
  <si>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</si>
  <si>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</si>
  <si>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</si>
  <si>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</si>
  <si>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</si>
  <si>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</si>
  <si>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</si>
  <si>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</si>
  <si>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</si>
  <si>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</si>
  <si>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</si>
  <si>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</si>
  <si>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</si>
  <si>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</si>
  <si>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</si>
  <si>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</si>
  <si>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</si>
  <si>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</si>
  <si>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</si>
  <si>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</si>
  <si>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</si>
  <si>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</si>
  <si>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</si>
  <si>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</si>
  <si>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</si>
  <si>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</si>
  <si>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</si>
  <si>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</si>
  <si>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</si>
  <si>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</si>
  <si>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</si>
  <si>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</si>
  <si>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</si>
  <si>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</si>
  <si>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</si>
  <si>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</si>
  <si>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</si>
  <si>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</si>
  <si>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</si>
  <si>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</si>
  <si>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20133</t>
  </si>
  <si>
    <t>宣传事务</t>
  </si>
  <si>
    <t>2013301</t>
  </si>
  <si>
    <t>行政运行</t>
  </si>
  <si>
    <t>208</t>
  </si>
  <si>
    <t>社会保障和就业支出</t>
  </si>
  <si>
    <t>20805</t>
  </si>
  <si>
    <t>行政事业单位养老支出</t>
  </si>
  <si>
    <t>行政单位离退休</t>
  </si>
  <si>
    <t>机关事业单位基本养老保险缴费支出</t>
  </si>
  <si>
    <t>20899</t>
  </si>
  <si>
    <t>其他社会保障和就业支出</t>
  </si>
  <si>
    <t>210</t>
  </si>
  <si>
    <t>卫生健康支出</t>
  </si>
  <si>
    <t>21011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</si>
  <si>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</si>
  <si>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</si>
  <si>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</si>
  <si>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</si>
  <si>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</si>
  <si>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</si>
  <si>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</si>
  <si>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</si>
  <si>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</si>
  <si>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</si>
  <si>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</si>
  <si>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</si>
  <si>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</si>
  <si>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</si>
  <si>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</si>
  <si>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</si>
  <si>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</si>
  <si>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</si>
  <si>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</si>
  <si>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</si>
  <si>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</si>
  <si>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</si>
  <si>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</si>
  <si>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</si>
  <si>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</si>
  <si>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</si>
  <si>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</si>
  <si>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</si>
  <si>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</si>
  <si>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</si>
  <si>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</si>
  <si>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</si>
  <si>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13</t>
  </si>
  <si>
    <t>维修（护）费</t>
  </si>
  <si>
    <t>14</t>
  </si>
  <si>
    <t xml:space="preserve">  租赁费</t>
  </si>
  <si>
    <t>15</t>
  </si>
  <si>
    <t xml:space="preserve">  会议费</t>
  </si>
  <si>
    <t>16</t>
  </si>
  <si>
    <t>培训费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</si>
  <si>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</si>
  <si>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</si>
  <si>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</si>
  <si>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</si>
  <si>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</si>
  <si>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</si>
  <si>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</si>
  <si>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</si>
  <si>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</si>
  <si>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</si>
  <si>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</si>
  <si>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</si>
  <si>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</si>
  <si>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其他交通费用（车补）</t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</si>
  <si>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</si>
  <si>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</si>
  <si>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</si>
  <si>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</si>
  <si>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</si>
  <si>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</si>
  <si>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</si>
  <si>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</si>
  <si>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</si>
  <si>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</si>
  <si>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</si>
  <si>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</si>
  <si>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</si>
  <si>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</si>
  <si>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</si>
  <si>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</si>
  <si>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</si>
  <si>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</si>
  <si>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</si>
  <si>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</si>
  <si>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30213</t>
  </si>
  <si>
    <t>30214</t>
  </si>
  <si>
    <t>30215</t>
  </si>
  <si>
    <t>30216</t>
  </si>
  <si>
    <t xml:space="preserve"> 培训费</t>
  </si>
  <si>
    <t>30217</t>
  </si>
  <si>
    <t>30218</t>
  </si>
  <si>
    <t>30226</t>
  </si>
  <si>
    <t>30227</t>
  </si>
  <si>
    <t>30228</t>
  </si>
  <si>
    <t>30229</t>
  </si>
  <si>
    <t>30239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</si>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</sst>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0" fillId="0" borderId="3" xfId="0" applyFont="1" applyBorder="1">
      <alignment vertical="center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34" workbookViewId="0">
      <selection activeCell="M54" sqref="M5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14.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22.75" customHeight="1" spans="1:10">
      <c r="A3" s="12"/>
      <c r="B3" s="12" t="s">
        <v>0</v>
      </c>
      <c r="C3" s="109">
        <v>108</v>
      </c>
      <c r="D3" s="109"/>
      <c r="E3" s="12"/>
      <c r="F3" s="12"/>
      <c r="G3" s="12"/>
      <c r="H3" s="12"/>
      <c r="I3" s="12"/>
      <c r="J3" s="12"/>
    </row>
    <row r="4" ht="22.75" customHeight="1" spans="1:10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</row>
    <row r="5" ht="14.3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78.55" customHeight="1" spans="1:10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</row>
    <row r="7" ht="22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2.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2.7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2.75" customHeight="1" spans="1:10">
      <c r="A10" s="12"/>
      <c r="B10" s="12" t="s">
        <v>4</v>
      </c>
      <c r="C10" s="12"/>
      <c r="F10" s="111" t="s">
        <v>5</v>
      </c>
      <c r="G10" s="112" t="s">
        <v>6</v>
      </c>
      <c r="H10" s="12"/>
      <c r="I10" s="12"/>
      <c r="J10" s="12"/>
    </row>
    <row r="11" ht="22.7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2.75" customHeight="1" spans="1:10">
      <c r="A12" s="12"/>
      <c r="B12" s="111" t="s">
        <v>7</v>
      </c>
      <c r="C12" s="113" t="s">
        <v>8</v>
      </c>
      <c r="D12" s="12"/>
      <c r="E12" s="111" t="s">
        <v>9</v>
      </c>
      <c r="F12" s="62" t="s">
        <v>10</v>
      </c>
      <c r="G12" s="12"/>
      <c r="H12" s="111" t="s">
        <v>11</v>
      </c>
      <c r="I12" s="62" t="s">
        <v>12</v>
      </c>
      <c r="J12" s="12"/>
    </row>
    <row r="13" ht="14.3" customHeight="1" spans="1:10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</row>
    <row r="14" ht="14.3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14.3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E15" sqref="E15"/>
    </sheetView>
  </sheetViews>
  <sheetFormatPr defaultColWidth="10" defaultRowHeight="13.5" outlineLevelCol="2"/>
  <cols>
    <col min="1" max="1" width="5.01666666666667" customWidth="1"/>
    <col min="2" max="2" width="47.875" customWidth="1"/>
    <col min="3" max="3" width="34.125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14</v>
      </c>
      <c r="C2" s="105"/>
    </row>
    <row r="3" ht="29.35" customHeight="1" spans="1:3">
      <c r="A3" s="106"/>
      <c r="B3" s="107" t="s">
        <v>15</v>
      </c>
      <c r="C3" s="107" t="s">
        <v>16</v>
      </c>
    </row>
    <row r="4" ht="36" customHeight="1" spans="1:3">
      <c r="A4" s="98"/>
      <c r="B4" s="108" t="s">
        <v>17</v>
      </c>
      <c r="C4" s="82" t="s">
        <v>18</v>
      </c>
    </row>
    <row r="5" ht="36" customHeight="1" spans="1:3">
      <c r="A5" s="98"/>
      <c r="B5" s="108" t="s">
        <v>19</v>
      </c>
      <c r="C5" s="82" t="s">
        <v>20</v>
      </c>
    </row>
    <row r="6" ht="36" customHeight="1" spans="1:3">
      <c r="A6" s="98"/>
      <c r="B6" s="108" t="s">
        <v>21</v>
      </c>
      <c r="C6" s="82" t="s">
        <v>22</v>
      </c>
    </row>
    <row r="7" ht="36" customHeight="1" spans="1:3">
      <c r="A7" s="98"/>
      <c r="B7" s="108" t="s">
        <v>23</v>
      </c>
      <c r="C7" s="82"/>
    </row>
    <row r="8" ht="36" customHeight="1" spans="1:3">
      <c r="A8" s="98"/>
      <c r="B8" s="108" t="s">
        <v>24</v>
      </c>
      <c r="C8" s="82" t="s">
        <v>25</v>
      </c>
    </row>
    <row r="9" ht="36" customHeight="1" spans="1:3">
      <c r="A9" s="98"/>
      <c r="B9" s="108" t="s">
        <v>26</v>
      </c>
      <c r="C9" s="82" t="s">
        <v>27</v>
      </c>
    </row>
    <row r="10" ht="36" customHeight="1" spans="1:3">
      <c r="A10" s="98"/>
      <c r="B10" s="108" t="s">
        <v>28</v>
      </c>
      <c r="C10" s="82" t="s">
        <v>29</v>
      </c>
    </row>
    <row r="11" ht="36" customHeight="1" spans="1:3">
      <c r="A11" s="98"/>
      <c r="B11" s="108" t="s">
        <v>30</v>
      </c>
      <c r="C11" s="82" t="s">
        <v>31</v>
      </c>
    </row>
    <row r="12" ht="36" customHeight="1" spans="1:3">
      <c r="A12" s="98"/>
      <c r="B12" s="108" t="s">
        <v>32</v>
      </c>
      <c r="C12" s="82"/>
    </row>
    <row r="13" ht="36" customHeight="1" spans="1:3">
      <c r="A13" s="10"/>
      <c r="B13" s="108" t="s">
        <v>33</v>
      </c>
      <c r="C13" s="82"/>
    </row>
    <row r="14" ht="36" customHeight="1" spans="1:3">
      <c r="A14" s="10"/>
      <c r="B14" s="108" t="s">
        <v>34</v>
      </c>
      <c r="C14" s="82" t="s">
        <v>18</v>
      </c>
    </row>
    <row r="15" ht="36" customHeight="1" spans="2:3">
      <c r="B15" s="108" t="s">
        <v>35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47" sqref="E47"/>
    </sheetView>
  </sheetViews>
  <sheetFormatPr defaultColWidth="10" defaultRowHeight="13.5" outlineLevelCol="3"/>
  <cols>
    <col min="1" max="1" width="23.125" customWidth="1"/>
    <col min="2" max="2" width="16.6916666666667" customWidth="1"/>
    <col min="3" max="3" width="31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8"/>
      <c r="B3" s="98"/>
      <c r="C3" s="98"/>
      <c r="D3" s="99" t="s">
        <v>37</v>
      </c>
    </row>
    <row r="4" ht="22.75" customHeight="1" spans="1:4">
      <c r="A4" s="46" t="s">
        <v>38</v>
      </c>
      <c r="B4" s="46"/>
      <c r="C4" s="46" t="s">
        <v>39</v>
      </c>
      <c r="D4" s="46"/>
    </row>
    <row r="5" ht="22.75" customHeight="1" spans="1:4">
      <c r="A5" s="46" t="s">
        <v>40</v>
      </c>
      <c r="B5" s="46" t="s">
        <v>41</v>
      </c>
      <c r="C5" s="46" t="s">
        <v>40</v>
      </c>
      <c r="D5" s="46" t="s">
        <v>41</v>
      </c>
    </row>
    <row r="6" ht="18" customHeight="1" spans="1:4">
      <c r="A6" s="100" t="s">
        <v>42</v>
      </c>
      <c r="B6" s="76">
        <v>2498383.27</v>
      </c>
      <c r="C6" s="100" t="s">
        <v>43</v>
      </c>
      <c r="D6" s="76">
        <v>2159639.77</v>
      </c>
    </row>
    <row r="7" ht="18" customHeight="1" spans="1:4">
      <c r="A7" s="100" t="s">
        <v>44</v>
      </c>
      <c r="B7" s="76"/>
      <c r="C7" s="100" t="s">
        <v>45</v>
      </c>
      <c r="D7" s="101"/>
    </row>
    <row r="8" ht="18" customHeight="1" spans="1:4">
      <c r="A8" s="100" t="s">
        <v>46</v>
      </c>
      <c r="B8" s="76"/>
      <c r="C8" s="100" t="s">
        <v>47</v>
      </c>
      <c r="D8" s="101"/>
    </row>
    <row r="9" ht="18" customHeight="1" spans="1:4">
      <c r="A9" s="100" t="s">
        <v>48</v>
      </c>
      <c r="B9" s="76"/>
      <c r="C9" s="100" t="s">
        <v>49</v>
      </c>
      <c r="D9" s="101"/>
    </row>
    <row r="10" ht="18" customHeight="1" spans="1:4">
      <c r="A10" s="100" t="s">
        <v>50</v>
      </c>
      <c r="B10" s="76"/>
      <c r="C10" s="100" t="s">
        <v>51</v>
      </c>
      <c r="D10" s="101"/>
    </row>
    <row r="11" ht="18" customHeight="1" spans="1:4">
      <c r="A11" s="100" t="s">
        <v>52</v>
      </c>
      <c r="B11" s="76"/>
      <c r="C11" s="100" t="s">
        <v>53</v>
      </c>
      <c r="D11" s="101"/>
    </row>
    <row r="12" ht="18" customHeight="1" spans="1:4">
      <c r="A12" s="100" t="s">
        <v>54</v>
      </c>
      <c r="B12" s="76"/>
      <c r="C12" s="100" t="s">
        <v>55</v>
      </c>
      <c r="D12" s="101"/>
    </row>
    <row r="13" ht="18" customHeight="1" spans="1:4">
      <c r="A13" s="100" t="s">
        <v>56</v>
      </c>
      <c r="B13" s="76"/>
      <c r="C13" s="100" t="s">
        <v>57</v>
      </c>
      <c r="D13" s="101">
        <v>255007.14</v>
      </c>
    </row>
    <row r="14" ht="18" customHeight="1" spans="1:4">
      <c r="A14" s="100" t="s">
        <v>58</v>
      </c>
      <c r="B14" s="76"/>
      <c r="C14" s="100" t="s">
        <v>59</v>
      </c>
      <c r="D14" s="78"/>
    </row>
    <row r="15" ht="18" customHeight="1" spans="1:4">
      <c r="A15" s="100"/>
      <c r="B15" s="102"/>
      <c r="C15" s="100" t="s">
        <v>60</v>
      </c>
      <c r="D15" s="101">
        <v>83736.36</v>
      </c>
    </row>
    <row r="16" ht="18" customHeight="1" spans="1:4">
      <c r="A16" s="100"/>
      <c r="B16" s="102"/>
      <c r="C16" s="100" t="s">
        <v>61</v>
      </c>
      <c r="D16" s="101"/>
    </row>
    <row r="17" ht="18" customHeight="1" spans="1:4">
      <c r="A17" s="100"/>
      <c r="B17" s="102"/>
      <c r="C17" s="100" t="s">
        <v>62</v>
      </c>
      <c r="D17" s="101"/>
    </row>
    <row r="18" ht="18" customHeight="1" spans="1:4">
      <c r="A18" s="100"/>
      <c r="B18" s="102"/>
      <c r="C18" s="100" t="s">
        <v>63</v>
      </c>
      <c r="D18" s="101"/>
    </row>
    <row r="19" ht="18" customHeight="1" spans="1:4">
      <c r="A19" s="100"/>
      <c r="B19" s="102"/>
      <c r="C19" s="100" t="s">
        <v>64</v>
      </c>
      <c r="D19" s="101"/>
    </row>
    <row r="20" ht="18" customHeight="1" spans="1:4">
      <c r="A20" s="103"/>
      <c r="B20" s="104"/>
      <c r="C20" s="100" t="s">
        <v>65</v>
      </c>
      <c r="D20" s="101"/>
    </row>
    <row r="21" ht="18" customHeight="1" spans="1:4">
      <c r="A21" s="103"/>
      <c r="B21" s="104"/>
      <c r="C21" s="100" t="s">
        <v>66</v>
      </c>
      <c r="D21" s="101"/>
    </row>
    <row r="22" ht="18" customHeight="1" spans="1:4">
      <c r="A22" s="103"/>
      <c r="B22" s="104"/>
      <c r="C22" s="100" t="s">
        <v>67</v>
      </c>
      <c r="D22" s="101"/>
    </row>
    <row r="23" ht="18" customHeight="1" spans="1:4">
      <c r="A23" s="103"/>
      <c r="B23" s="104"/>
      <c r="C23" s="100" t="s">
        <v>68</v>
      </c>
      <c r="D23" s="101"/>
    </row>
    <row r="24" ht="18" customHeight="1" spans="1:4">
      <c r="A24" s="103"/>
      <c r="B24" s="104"/>
      <c r="C24" s="100" t="s">
        <v>69</v>
      </c>
      <c r="D24" s="101"/>
    </row>
    <row r="25" ht="18" customHeight="1" spans="1:4">
      <c r="A25" s="100"/>
      <c r="B25" s="102"/>
      <c r="C25" s="100" t="s">
        <v>70</v>
      </c>
      <c r="D25" s="101"/>
    </row>
    <row r="26" ht="18" customHeight="1" spans="1:4">
      <c r="A26" s="100"/>
      <c r="B26" s="102"/>
      <c r="C26" s="100" t="s">
        <v>71</v>
      </c>
      <c r="D26" s="101"/>
    </row>
    <row r="27" ht="18" customHeight="1" spans="1:4">
      <c r="A27" s="100"/>
      <c r="B27" s="102"/>
      <c r="C27" s="100" t="s">
        <v>72</v>
      </c>
      <c r="D27" s="101"/>
    </row>
    <row r="28" ht="18" customHeight="1" spans="1:4">
      <c r="A28" s="103"/>
      <c r="B28" s="104"/>
      <c r="C28" s="100" t="s">
        <v>73</v>
      </c>
      <c r="D28" s="101"/>
    </row>
    <row r="29" ht="18" customHeight="1" spans="1:4">
      <c r="A29" s="103"/>
      <c r="B29" s="104"/>
      <c r="C29" s="100" t="s">
        <v>74</v>
      </c>
      <c r="D29" s="101"/>
    </row>
    <row r="30" ht="18" customHeight="1" spans="1:4">
      <c r="A30" s="103"/>
      <c r="B30" s="104"/>
      <c r="C30" s="100" t="s">
        <v>75</v>
      </c>
      <c r="D30" s="101"/>
    </row>
    <row r="31" ht="18" customHeight="1" spans="1:4">
      <c r="A31" s="103"/>
      <c r="B31" s="104"/>
      <c r="C31" s="100" t="s">
        <v>76</v>
      </c>
      <c r="D31" s="101"/>
    </row>
    <row r="32" ht="18" customHeight="1" spans="1:4">
      <c r="A32" s="103"/>
      <c r="B32" s="104"/>
      <c r="C32" s="100" t="s">
        <v>77</v>
      </c>
      <c r="D32" s="101"/>
    </row>
    <row r="33" ht="18" customHeight="1" spans="1:4">
      <c r="A33" s="100"/>
      <c r="B33" s="100"/>
      <c r="C33" s="100" t="s">
        <v>78</v>
      </c>
      <c r="D33" s="101"/>
    </row>
    <row r="34" ht="18" customHeight="1" spans="1:4">
      <c r="A34" s="100"/>
      <c r="B34" s="100"/>
      <c r="C34" s="100" t="s">
        <v>79</v>
      </c>
      <c r="D34" s="101"/>
    </row>
    <row r="35" ht="18" customHeight="1" spans="1:4">
      <c r="A35" s="100"/>
      <c r="B35" s="100"/>
      <c r="C35" s="100" t="s">
        <v>80</v>
      </c>
      <c r="D35" s="101"/>
    </row>
    <row r="36" ht="18" customHeight="1" spans="1:4">
      <c r="A36" s="100"/>
      <c r="B36" s="100"/>
      <c r="C36" s="100"/>
      <c r="D36" s="100"/>
    </row>
    <row r="37" ht="18" customHeight="1" spans="1:4">
      <c r="A37" s="100"/>
      <c r="B37" s="100"/>
      <c r="C37" s="100"/>
      <c r="D37" s="100"/>
    </row>
    <row r="38" ht="18" customHeight="1" spans="1:4">
      <c r="A38" s="100"/>
      <c r="B38" s="100"/>
      <c r="C38" s="100"/>
      <c r="D38" s="100"/>
    </row>
    <row r="39" ht="18" customHeight="1" spans="1:4">
      <c r="A39" s="103" t="s">
        <v>81</v>
      </c>
      <c r="B39" s="104">
        <f>SUM(B6:B14)</f>
        <v>2498383.27</v>
      </c>
      <c r="C39" s="103" t="s">
        <v>82</v>
      </c>
      <c r="D39" s="104">
        <f>SUM(D6:D38)</f>
        <v>2498383.27</v>
      </c>
    </row>
    <row r="40" ht="18" customHeight="1" spans="1:4">
      <c r="A40" s="103" t="s">
        <v>83</v>
      </c>
      <c r="B40" s="104"/>
      <c r="C40" s="103" t="s">
        <v>84</v>
      </c>
      <c r="D40" s="104"/>
    </row>
    <row r="41" ht="18" customHeight="1" spans="1:4">
      <c r="A41" s="103" t="s">
        <v>85</v>
      </c>
      <c r="B41" s="102"/>
      <c r="C41" s="100"/>
      <c r="D41" s="102"/>
    </row>
    <row r="42" ht="18" customHeight="1" spans="1:4">
      <c r="A42" s="103" t="s">
        <v>86</v>
      </c>
      <c r="B42" s="104">
        <f>B39+B40</f>
        <v>2498383.27</v>
      </c>
      <c r="C42" s="103" t="s">
        <v>87</v>
      </c>
      <c r="D42" s="104">
        <f>D39+D40</f>
        <v>2498383.27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6" workbookViewId="0">
      <selection activeCell="C34" sqref="C34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9"/>
      <c r="B3" s="21" t="s">
        <v>37</v>
      </c>
    </row>
    <row r="4" ht="23" customHeight="1" spans="1:2">
      <c r="A4" s="30" t="s">
        <v>40</v>
      </c>
      <c r="B4" s="30" t="s">
        <v>41</v>
      </c>
    </row>
    <row r="5" s="17" customFormat="1" ht="23" customHeight="1" spans="1:3">
      <c r="A5" s="90" t="s">
        <v>89</v>
      </c>
      <c r="B5" s="91">
        <f>B6+B7</f>
        <v>2498383.27</v>
      </c>
      <c r="C5" s="18"/>
    </row>
    <row r="6" s="17" customFormat="1" ht="23" customHeight="1" spans="1:3">
      <c r="A6" s="92" t="s">
        <v>90</v>
      </c>
      <c r="B6" s="93">
        <v>2498383.27</v>
      </c>
      <c r="C6" s="18"/>
    </row>
    <row r="7" s="17" customFormat="1" ht="23" customHeight="1" spans="1:3">
      <c r="A7" s="92" t="s">
        <v>91</v>
      </c>
      <c r="B7" s="93"/>
      <c r="C7" s="18"/>
    </row>
    <row r="8" s="17" customFormat="1" ht="23" customHeight="1" spans="1:3">
      <c r="A8" s="90" t="s">
        <v>92</v>
      </c>
      <c r="B8" s="93">
        <f>B9+B10</f>
        <v>0</v>
      </c>
      <c r="C8" s="18"/>
    </row>
    <row r="9" s="17" customFormat="1" ht="23" customHeight="1" spans="1:3">
      <c r="A9" s="92" t="s">
        <v>90</v>
      </c>
      <c r="B9" s="93"/>
      <c r="C9" s="18"/>
    </row>
    <row r="10" s="17" customFormat="1" ht="23" customHeight="1" spans="1:3">
      <c r="A10" s="92" t="s">
        <v>91</v>
      </c>
      <c r="B10" s="93"/>
      <c r="C10" s="18"/>
    </row>
    <row r="11" s="17" customFormat="1" ht="23" customHeight="1" spans="1:3">
      <c r="A11" s="90" t="s">
        <v>93</v>
      </c>
      <c r="B11" s="93"/>
      <c r="C11" s="18"/>
    </row>
    <row r="12" s="17" customFormat="1" ht="23" customHeight="1" spans="1:3">
      <c r="A12" s="92" t="s">
        <v>90</v>
      </c>
      <c r="B12" s="93"/>
      <c r="C12" s="18"/>
    </row>
    <row r="13" s="17" customFormat="1" ht="23" customHeight="1" spans="1:3">
      <c r="A13" s="92" t="s">
        <v>91</v>
      </c>
      <c r="B13" s="93"/>
      <c r="C13" s="18"/>
    </row>
    <row r="14" s="17" customFormat="1" ht="23" customHeight="1" spans="1:3">
      <c r="A14" s="94" t="s">
        <v>94</v>
      </c>
      <c r="B14" s="93">
        <f>SUM(B15:B17)</f>
        <v>0</v>
      </c>
      <c r="C14" s="18"/>
    </row>
    <row r="15" s="17" customFormat="1" ht="23" customHeight="1" spans="1:3">
      <c r="A15" s="92" t="s">
        <v>95</v>
      </c>
      <c r="B15" s="93"/>
      <c r="C15" s="18"/>
    </row>
    <row r="16" s="17" customFormat="1" ht="23" customHeight="1" spans="1:3">
      <c r="A16" s="92" t="s">
        <v>96</v>
      </c>
      <c r="B16" s="93"/>
      <c r="C16" s="18"/>
    </row>
    <row r="17" s="17" customFormat="1" ht="23" customHeight="1" spans="1:3">
      <c r="A17" s="92" t="s">
        <v>97</v>
      </c>
      <c r="B17" s="93"/>
      <c r="C17" s="18"/>
    </row>
    <row r="18" s="17" customFormat="1" ht="23" customHeight="1" spans="1:3">
      <c r="A18" s="94" t="s">
        <v>98</v>
      </c>
      <c r="B18" s="93"/>
      <c r="C18" s="18"/>
    </row>
    <row r="19" s="17" customFormat="1" ht="23" customHeight="1" spans="1:3">
      <c r="A19" s="94" t="s">
        <v>99</v>
      </c>
      <c r="B19" s="93"/>
      <c r="C19" s="18"/>
    </row>
    <row r="20" s="17" customFormat="1" ht="23" customHeight="1" spans="1:3">
      <c r="A20" s="94" t="s">
        <v>100</v>
      </c>
      <c r="B20" s="93"/>
      <c r="C20" s="18"/>
    </row>
    <row r="21" s="17" customFormat="1" ht="23" customHeight="1" spans="1:3">
      <c r="A21" s="94" t="s">
        <v>101</v>
      </c>
      <c r="B21" s="93"/>
      <c r="C21" s="18"/>
    </row>
    <row r="22" s="17" customFormat="1" ht="23" customHeight="1" spans="1:3">
      <c r="A22" s="94" t="s">
        <v>102</v>
      </c>
      <c r="B22" s="91">
        <f>B23+B26+B29+B30</f>
        <v>0</v>
      </c>
      <c r="C22" s="18"/>
    </row>
    <row r="23" s="17" customFormat="1" ht="23" customHeight="1" spans="1:3">
      <c r="A23" s="92" t="s">
        <v>103</v>
      </c>
      <c r="B23" s="91">
        <f>B24+B25</f>
        <v>0</v>
      </c>
      <c r="C23" s="18"/>
    </row>
    <row r="24" s="17" customFormat="1" ht="23" customHeight="1" spans="1:3">
      <c r="A24" s="92" t="s">
        <v>104</v>
      </c>
      <c r="B24" s="91"/>
      <c r="C24" s="18"/>
    </row>
    <row r="25" s="17" customFormat="1" ht="23" customHeight="1" spans="1:3">
      <c r="A25" s="92" t="s">
        <v>105</v>
      </c>
      <c r="B25" s="91"/>
      <c r="C25" s="18"/>
    </row>
    <row r="26" s="17" customFormat="1" ht="23" customHeight="1" spans="1:3">
      <c r="A26" s="92" t="s">
        <v>106</v>
      </c>
      <c r="B26" s="91">
        <f>B27+B28</f>
        <v>0</v>
      </c>
      <c r="C26" s="18"/>
    </row>
    <row r="27" s="17" customFormat="1" ht="23" customHeight="1" spans="1:3">
      <c r="A27" s="92" t="s">
        <v>107</v>
      </c>
      <c r="B27" s="91"/>
      <c r="C27" s="18"/>
    </row>
    <row r="28" s="17" customFormat="1" ht="23" customHeight="1" spans="1:3">
      <c r="A28" s="92" t="s">
        <v>108</v>
      </c>
      <c r="B28" s="91"/>
      <c r="C28" s="18"/>
    </row>
    <row r="29" s="17" customFormat="1" ht="23" customHeight="1" spans="1:3">
      <c r="A29" s="92" t="s">
        <v>109</v>
      </c>
      <c r="B29" s="91"/>
      <c r="C29" s="18"/>
    </row>
    <row r="30" s="17" customFormat="1" ht="23" customHeight="1" spans="1:3">
      <c r="A30" s="92" t="s">
        <v>110</v>
      </c>
      <c r="B30" s="91"/>
      <c r="C30" s="18"/>
    </row>
    <row r="31" ht="23" customHeight="1" spans="1:2">
      <c r="A31" s="95"/>
      <c r="B31" s="91"/>
    </row>
    <row r="32" s="17" customFormat="1" ht="23" customHeight="1" spans="1:3">
      <c r="A32" s="96" t="s">
        <v>111</v>
      </c>
      <c r="B32" s="97">
        <f>B5+B8+B14+B18+B19+B20+B21+B22</f>
        <v>2498383.27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0" sqref="C10"/>
    </sheetView>
  </sheetViews>
  <sheetFormatPr defaultColWidth="10" defaultRowHeight="13.5" outlineLevelCol="4"/>
  <cols>
    <col min="1" max="1" width="36.125" customWidth="1"/>
    <col min="2" max="2" width="12.625" customWidth="1"/>
    <col min="3" max="3" width="13.7" customWidth="1"/>
    <col min="4" max="4" width="11.87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49" customHeight="1" spans="1:5">
      <c r="A4" s="81" t="s">
        <v>113</v>
      </c>
      <c r="B4" s="81" t="s">
        <v>114</v>
      </c>
      <c r="C4" s="81" t="s">
        <v>115</v>
      </c>
      <c r="D4" s="81" t="s">
        <v>116</v>
      </c>
      <c r="E4" s="81" t="s">
        <v>117</v>
      </c>
    </row>
    <row r="5" ht="42" customHeight="1" spans="1:5">
      <c r="A5" s="82" t="s">
        <v>118</v>
      </c>
      <c r="B5" s="52">
        <f>B6+B9+B15</f>
        <v>2498383.27</v>
      </c>
      <c r="C5" s="52">
        <f>C6+C9+C15</f>
        <v>1839183.27</v>
      </c>
      <c r="D5" s="52">
        <f>D6+D9+D15</f>
        <v>659200</v>
      </c>
      <c r="E5" s="83"/>
    </row>
    <row r="6" ht="45" customHeight="1" spans="1:5">
      <c r="A6" s="84" t="s">
        <v>119</v>
      </c>
      <c r="B6" s="41">
        <f>C6+D6</f>
        <v>2159639.77</v>
      </c>
      <c r="C6" s="41">
        <f>C7</f>
        <v>1559639.77</v>
      </c>
      <c r="D6" s="41">
        <f>D7</f>
        <v>600000</v>
      </c>
      <c r="E6" s="85"/>
    </row>
    <row r="7" ht="45" customHeight="1" spans="1:5">
      <c r="A7" s="84" t="s">
        <v>120</v>
      </c>
      <c r="B7" s="41">
        <f t="shared" ref="B7:B17" si="0">C7+D7</f>
        <v>2159639.77</v>
      </c>
      <c r="C7" s="41">
        <f>C8</f>
        <v>1559639.77</v>
      </c>
      <c r="D7" s="41">
        <f>D8</f>
        <v>600000</v>
      </c>
      <c r="E7" s="85"/>
    </row>
    <row r="8" ht="45" customHeight="1" spans="1:5">
      <c r="A8" s="24" t="s">
        <v>121</v>
      </c>
      <c r="B8" s="36">
        <f t="shared" si="0"/>
        <v>2159639.77</v>
      </c>
      <c r="C8" s="36">
        <v>1559639.77</v>
      </c>
      <c r="D8" s="36">
        <v>600000</v>
      </c>
      <c r="E8" s="86"/>
    </row>
    <row r="9" ht="45" customHeight="1" spans="1:5">
      <c r="A9" s="84" t="s">
        <v>122</v>
      </c>
      <c r="B9" s="41">
        <f t="shared" si="0"/>
        <v>255007.14</v>
      </c>
      <c r="C9" s="41">
        <f>C10+C13</f>
        <v>195807.14</v>
      </c>
      <c r="D9" s="41">
        <f>D10+D13</f>
        <v>59200</v>
      </c>
      <c r="E9" s="85"/>
    </row>
    <row r="10" ht="45" customHeight="1" spans="1:5">
      <c r="A10" s="84" t="s">
        <v>123</v>
      </c>
      <c r="B10" s="41">
        <f t="shared" si="0"/>
        <v>189667.68</v>
      </c>
      <c r="C10" s="41">
        <f>C11+C12</f>
        <v>189667.68</v>
      </c>
      <c r="D10" s="41"/>
      <c r="E10" s="85"/>
    </row>
    <row r="11" ht="45" customHeight="1" spans="1:5">
      <c r="A11" s="87" t="s">
        <v>124</v>
      </c>
      <c r="B11" s="36">
        <f t="shared" si="0"/>
        <v>7500</v>
      </c>
      <c r="C11" s="36">
        <v>7500</v>
      </c>
      <c r="D11" s="36"/>
      <c r="E11" s="58"/>
    </row>
    <row r="12" ht="45" customHeight="1" spans="1:5">
      <c r="A12" s="87" t="s">
        <v>125</v>
      </c>
      <c r="B12" s="36">
        <f t="shared" si="0"/>
        <v>182167.68</v>
      </c>
      <c r="C12" s="36">
        <v>182167.68</v>
      </c>
      <c r="D12" s="36"/>
      <c r="E12" s="58"/>
    </row>
    <row r="13" ht="45" customHeight="1" spans="1:5">
      <c r="A13" s="84" t="s">
        <v>126</v>
      </c>
      <c r="B13" s="41">
        <f t="shared" si="0"/>
        <v>65339.46</v>
      </c>
      <c r="C13" s="41">
        <f>C14</f>
        <v>6139.46</v>
      </c>
      <c r="D13" s="41">
        <f>D14</f>
        <v>59200</v>
      </c>
      <c r="E13" s="85"/>
    </row>
    <row r="14" ht="45" customHeight="1" spans="1:5">
      <c r="A14" s="87" t="s">
        <v>127</v>
      </c>
      <c r="B14" s="36">
        <f t="shared" si="0"/>
        <v>65339.46</v>
      </c>
      <c r="C14" s="36">
        <v>6139.46</v>
      </c>
      <c r="D14" s="36">
        <v>59200</v>
      </c>
      <c r="E14" s="58"/>
    </row>
    <row r="15" ht="45" customHeight="1" spans="1:5">
      <c r="A15" s="84" t="s">
        <v>128</v>
      </c>
      <c r="B15" s="41">
        <f t="shared" si="0"/>
        <v>83736.36</v>
      </c>
      <c r="C15" s="41">
        <f>C16</f>
        <v>83736.36</v>
      </c>
      <c r="D15" s="41"/>
      <c r="E15" s="85"/>
    </row>
    <row r="16" ht="45" customHeight="1" spans="1:5">
      <c r="A16" s="84" t="s">
        <v>129</v>
      </c>
      <c r="B16" s="41">
        <f t="shared" si="0"/>
        <v>83736.36</v>
      </c>
      <c r="C16" s="41">
        <f>C17</f>
        <v>83736.36</v>
      </c>
      <c r="D16" s="41"/>
      <c r="E16" s="85"/>
    </row>
    <row r="17" ht="45" customHeight="1" spans="1:5">
      <c r="A17" s="87" t="s">
        <v>130</v>
      </c>
      <c r="B17" s="36">
        <f t="shared" si="0"/>
        <v>83736.36</v>
      </c>
      <c r="C17" s="36">
        <v>83736.36</v>
      </c>
      <c r="D17" s="36"/>
      <c r="E17" s="8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8" workbookViewId="0">
      <selection activeCell="A4" sqref="$A4:$XF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0" customHeight="1" spans="1:7">
      <c r="A4" s="46" t="s">
        <v>38</v>
      </c>
      <c r="B4" s="46"/>
      <c r="C4" s="46" t="s">
        <v>39</v>
      </c>
      <c r="D4" s="46"/>
      <c r="E4" s="12"/>
      <c r="F4" s="12"/>
      <c r="G4" s="12"/>
    </row>
    <row r="5" ht="20" customHeight="1" spans="1:7">
      <c r="A5" s="46" t="s">
        <v>40</v>
      </c>
      <c r="B5" s="46" t="s">
        <v>41</v>
      </c>
      <c r="C5" s="46" t="s">
        <v>40</v>
      </c>
      <c r="D5" s="46" t="s">
        <v>118</v>
      </c>
      <c r="E5" s="12"/>
      <c r="F5" s="12"/>
      <c r="G5" s="12"/>
    </row>
    <row r="6" ht="20" customHeight="1" spans="1:7">
      <c r="A6" s="15" t="s">
        <v>132</v>
      </c>
      <c r="B6" s="75">
        <f>SUM(B7:B9)</f>
        <v>2498383.27</v>
      </c>
      <c r="C6" s="15" t="s">
        <v>133</v>
      </c>
      <c r="D6" s="75">
        <f>D7+D14+D16</f>
        <v>2498383.27</v>
      </c>
      <c r="E6" s="12"/>
      <c r="F6" s="12"/>
      <c r="G6" s="12"/>
    </row>
    <row r="7" ht="20" customHeight="1" spans="1:7">
      <c r="A7" s="15" t="s">
        <v>134</v>
      </c>
      <c r="B7" s="76">
        <v>2498383.27</v>
      </c>
      <c r="C7" s="15" t="s">
        <v>135</v>
      </c>
      <c r="D7" s="76">
        <v>2159639.77</v>
      </c>
      <c r="E7" s="12"/>
      <c r="F7" s="12"/>
      <c r="G7" s="12"/>
    </row>
    <row r="8" ht="20" customHeight="1" spans="1:7">
      <c r="A8" s="15" t="s">
        <v>136</v>
      </c>
      <c r="B8" s="76"/>
      <c r="C8" s="15" t="s">
        <v>137</v>
      </c>
      <c r="D8" s="76"/>
      <c r="E8" s="12"/>
      <c r="F8" s="12"/>
      <c r="G8" s="12"/>
    </row>
    <row r="9" ht="20" customHeight="1" spans="1:7">
      <c r="A9" s="15" t="s">
        <v>138</v>
      </c>
      <c r="B9" s="76"/>
      <c r="C9" s="15" t="s">
        <v>139</v>
      </c>
      <c r="D9" s="76"/>
      <c r="E9" s="12"/>
      <c r="F9" s="12"/>
      <c r="G9" s="12"/>
    </row>
    <row r="10" ht="20" customHeight="1" spans="1:7">
      <c r="A10" s="15"/>
      <c r="B10" s="77"/>
      <c r="C10" s="15" t="s">
        <v>140</v>
      </c>
      <c r="D10" s="76"/>
      <c r="E10" s="12"/>
      <c r="F10" s="12"/>
      <c r="G10" s="12"/>
    </row>
    <row r="11" ht="20" customHeight="1" spans="1:7">
      <c r="A11" s="15"/>
      <c r="B11" s="77"/>
      <c r="C11" s="15" t="s">
        <v>141</v>
      </c>
      <c r="D11" s="76"/>
      <c r="E11" s="12"/>
      <c r="F11" s="12"/>
      <c r="G11" s="12"/>
    </row>
    <row r="12" ht="20" customHeight="1" spans="1:7">
      <c r="A12" s="15"/>
      <c r="B12" s="77"/>
      <c r="C12" s="15" t="s">
        <v>142</v>
      </c>
      <c r="D12" s="76"/>
      <c r="E12" s="12"/>
      <c r="F12" s="12"/>
      <c r="G12" s="12"/>
    </row>
    <row r="13" ht="20" customHeight="1" spans="1:7">
      <c r="A13" s="45"/>
      <c r="B13" s="72"/>
      <c r="C13" s="15" t="s">
        <v>143</v>
      </c>
      <c r="D13" s="78"/>
      <c r="E13" s="12"/>
      <c r="F13" s="12"/>
      <c r="G13" s="12"/>
    </row>
    <row r="14" ht="20" customHeight="1" spans="1:7">
      <c r="A14" s="15"/>
      <c r="B14" s="77"/>
      <c r="C14" s="15" t="s">
        <v>144</v>
      </c>
      <c r="D14" s="76">
        <v>255007.14</v>
      </c>
      <c r="E14" s="12"/>
      <c r="F14" s="12"/>
      <c r="G14" s="48"/>
    </row>
    <row r="15" ht="20" customHeight="1" spans="1:7">
      <c r="A15" s="15"/>
      <c r="B15" s="77"/>
      <c r="C15" s="15" t="s">
        <v>145</v>
      </c>
      <c r="D15" s="76"/>
      <c r="E15" s="12"/>
      <c r="F15" s="12"/>
      <c r="G15" s="12"/>
    </row>
    <row r="16" ht="20" customHeight="1" spans="1:7">
      <c r="A16" s="15"/>
      <c r="B16" s="77"/>
      <c r="C16" s="15" t="s">
        <v>146</v>
      </c>
      <c r="D16" s="76">
        <v>83736.36</v>
      </c>
      <c r="E16" s="12"/>
      <c r="F16" s="12"/>
      <c r="G16" s="12"/>
    </row>
    <row r="17" ht="20" customHeight="1" spans="1:7">
      <c r="A17" s="15"/>
      <c r="B17" s="77"/>
      <c r="C17" s="15" t="s">
        <v>147</v>
      </c>
      <c r="D17" s="76"/>
      <c r="E17" s="12"/>
      <c r="F17" s="12"/>
      <c r="G17" s="12"/>
    </row>
    <row r="18" ht="20" customHeight="1" spans="1:7">
      <c r="A18" s="15"/>
      <c r="B18" s="77"/>
      <c r="C18" s="15" t="s">
        <v>148</v>
      </c>
      <c r="D18" s="76"/>
      <c r="E18" s="12"/>
      <c r="F18" s="12"/>
      <c r="G18" s="12"/>
    </row>
    <row r="19" ht="20" customHeight="1" spans="1:7">
      <c r="A19" s="15"/>
      <c r="B19" s="15"/>
      <c r="C19" s="15" t="s">
        <v>149</v>
      </c>
      <c r="D19" s="76"/>
      <c r="E19" s="12"/>
      <c r="F19" s="12"/>
      <c r="G19" s="12"/>
    </row>
    <row r="20" ht="20" customHeight="1" spans="1:7">
      <c r="A20" s="15"/>
      <c r="B20" s="15"/>
      <c r="C20" s="15" t="s">
        <v>150</v>
      </c>
      <c r="D20" s="76"/>
      <c r="E20" s="12"/>
      <c r="F20" s="12"/>
      <c r="G20" s="12"/>
    </row>
    <row r="21" ht="20" customHeight="1" spans="1:7">
      <c r="A21" s="15"/>
      <c r="B21" s="15"/>
      <c r="C21" s="15" t="s">
        <v>151</v>
      </c>
      <c r="D21" s="76"/>
      <c r="E21" s="12"/>
      <c r="F21" s="12"/>
      <c r="G21" s="12"/>
    </row>
    <row r="22" ht="20" customHeight="1" spans="1:7">
      <c r="A22" s="15"/>
      <c r="B22" s="15"/>
      <c r="C22" s="15" t="s">
        <v>152</v>
      </c>
      <c r="D22" s="76"/>
      <c r="E22" s="12"/>
      <c r="F22" s="12"/>
      <c r="G22" s="12"/>
    </row>
    <row r="23" ht="20" customHeight="1" spans="1:7">
      <c r="A23" s="15"/>
      <c r="B23" s="15"/>
      <c r="C23" s="15" t="s">
        <v>153</v>
      </c>
      <c r="D23" s="76"/>
      <c r="E23" s="12"/>
      <c r="F23" s="12"/>
      <c r="G23" s="12"/>
    </row>
    <row r="24" ht="20" customHeight="1" spans="1:7">
      <c r="A24" s="15"/>
      <c r="B24" s="15"/>
      <c r="C24" s="15" t="s">
        <v>154</v>
      </c>
      <c r="D24" s="76"/>
      <c r="E24" s="12"/>
      <c r="F24" s="12"/>
      <c r="G24" s="12"/>
    </row>
    <row r="25" ht="20" customHeight="1" spans="1:7">
      <c r="A25" s="15"/>
      <c r="B25" s="15"/>
      <c r="C25" s="15" t="s">
        <v>155</v>
      </c>
      <c r="D25" s="76"/>
      <c r="E25" s="12"/>
      <c r="F25" s="12"/>
      <c r="G25" s="12"/>
    </row>
    <row r="26" ht="20" customHeight="1" spans="1:7">
      <c r="A26" s="15"/>
      <c r="B26" s="15"/>
      <c r="C26" s="15" t="s">
        <v>156</v>
      </c>
      <c r="D26" s="76"/>
      <c r="E26" s="12"/>
      <c r="F26" s="12"/>
      <c r="G26" s="12"/>
    </row>
    <row r="27" ht="20" customHeight="1" spans="1:7">
      <c r="A27" s="15"/>
      <c r="B27" s="15"/>
      <c r="C27" s="15" t="s">
        <v>157</v>
      </c>
      <c r="D27" s="76"/>
      <c r="E27" s="12"/>
      <c r="F27" s="12"/>
      <c r="G27" s="12"/>
    </row>
    <row r="28" ht="20" customHeight="1" spans="1:7">
      <c r="A28" s="15"/>
      <c r="B28" s="15"/>
      <c r="C28" s="15" t="s">
        <v>158</v>
      </c>
      <c r="D28" s="76"/>
      <c r="E28" s="12"/>
      <c r="F28" s="12"/>
      <c r="G28" s="12"/>
    </row>
    <row r="29" ht="20" customHeight="1" spans="1:7">
      <c r="A29" s="15"/>
      <c r="B29" s="15"/>
      <c r="C29" s="15" t="s">
        <v>159</v>
      </c>
      <c r="D29" s="76"/>
      <c r="E29" s="12"/>
      <c r="F29" s="12"/>
      <c r="G29" s="12"/>
    </row>
    <row r="30" ht="20" customHeight="1" spans="1:7">
      <c r="A30" s="15"/>
      <c r="B30" s="15"/>
      <c r="C30" s="15" t="s">
        <v>160</v>
      </c>
      <c r="D30" s="76"/>
      <c r="E30" s="12"/>
      <c r="F30" s="12"/>
      <c r="G30" s="12"/>
    </row>
    <row r="31" ht="20" customHeight="1" spans="1:7">
      <c r="A31" s="15"/>
      <c r="B31" s="15"/>
      <c r="C31" s="15" t="s">
        <v>161</v>
      </c>
      <c r="D31" s="76"/>
      <c r="E31" s="12"/>
      <c r="F31" s="12"/>
      <c r="G31" s="12"/>
    </row>
    <row r="32" ht="20" customHeight="1" spans="1:7">
      <c r="A32" s="15"/>
      <c r="B32" s="15"/>
      <c r="C32" s="15" t="s">
        <v>162</v>
      </c>
      <c r="D32" s="76"/>
      <c r="E32" s="12"/>
      <c r="F32" s="12"/>
      <c r="G32" s="12"/>
    </row>
    <row r="33" ht="20" customHeight="1" spans="1:7">
      <c r="A33" s="15"/>
      <c r="B33" s="15"/>
      <c r="C33" s="15" t="s">
        <v>163</v>
      </c>
      <c r="D33" s="76"/>
      <c r="E33" s="12"/>
      <c r="F33" s="12"/>
      <c r="G33" s="12"/>
    </row>
    <row r="34" ht="20" customHeight="1" spans="1:7">
      <c r="A34" s="15"/>
      <c r="B34" s="15"/>
      <c r="C34" s="15" t="s">
        <v>164</v>
      </c>
      <c r="D34" s="76"/>
      <c r="E34" s="12"/>
      <c r="F34" s="12"/>
      <c r="G34" s="12"/>
    </row>
    <row r="35" ht="20" customHeight="1" spans="1:7">
      <c r="A35" s="15"/>
      <c r="B35" s="15"/>
      <c r="C35" s="15" t="s">
        <v>165</v>
      </c>
      <c r="D35" s="76"/>
      <c r="E35" s="12"/>
      <c r="F35" s="12"/>
      <c r="G35" s="12"/>
    </row>
    <row r="36" ht="20" customHeight="1" spans="1:7">
      <c r="A36" s="15"/>
      <c r="B36" s="15"/>
      <c r="C36" s="15" t="s">
        <v>166</v>
      </c>
      <c r="D36" s="75"/>
      <c r="E36" s="12"/>
      <c r="F36" s="12"/>
      <c r="G36" s="12"/>
    </row>
    <row r="37" ht="20" customHeight="1" spans="1:7">
      <c r="A37" s="46" t="s">
        <v>167</v>
      </c>
      <c r="B37" s="79">
        <f>B6</f>
        <v>2498383.27</v>
      </c>
      <c r="C37" s="46" t="s">
        <v>168</v>
      </c>
      <c r="D37" s="80">
        <f>D6</f>
        <v>2498383.27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7" sqref="L7"/>
    </sheetView>
  </sheetViews>
  <sheetFormatPr defaultColWidth="10" defaultRowHeight="13.5" outlineLevelRow="7"/>
  <cols>
    <col min="1" max="1" width="19.25" customWidth="1"/>
    <col min="2" max="2" width="14" customWidth="1"/>
    <col min="3" max="3" width="14.925" customWidth="1"/>
    <col min="4" max="4" width="12.35" customWidth="1"/>
    <col min="5" max="5" width="15.2" customWidth="1"/>
    <col min="6" max="11" width="9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46" t="s">
        <v>170</v>
      </c>
      <c r="B4" s="46" t="s">
        <v>118</v>
      </c>
      <c r="C4" s="46" t="s">
        <v>171</v>
      </c>
      <c r="D4" s="46"/>
      <c r="E4" s="46"/>
      <c r="F4" s="46" t="s">
        <v>172</v>
      </c>
      <c r="G4" s="46"/>
      <c r="H4" s="46"/>
      <c r="I4" s="46" t="s">
        <v>173</v>
      </c>
      <c r="J4" s="46"/>
      <c r="K4" s="46"/>
    </row>
    <row r="5" ht="22.75" customHeight="1" spans="1:11">
      <c r="A5" s="46"/>
      <c r="B5" s="4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5" t="s">
        <v>118</v>
      </c>
      <c r="B6" s="70">
        <f>B7</f>
        <v>2498383.27</v>
      </c>
      <c r="C6" s="70">
        <f>C7</f>
        <v>2498383.27</v>
      </c>
      <c r="D6" s="70">
        <f>D7</f>
        <v>1839183.27</v>
      </c>
      <c r="E6" s="70">
        <f>E7</f>
        <v>659200</v>
      </c>
      <c r="F6" s="70"/>
      <c r="G6" s="70"/>
      <c r="H6" s="70"/>
      <c r="I6" s="70"/>
      <c r="J6" s="70"/>
      <c r="K6" s="70"/>
    </row>
    <row r="7" ht="22.75" customHeight="1" spans="1:11">
      <c r="A7" s="71" t="s">
        <v>2</v>
      </c>
      <c r="B7" s="70">
        <f>C7+F7+I7</f>
        <v>2498383.27</v>
      </c>
      <c r="C7" s="70">
        <f>D7+E7</f>
        <v>2498383.27</v>
      </c>
      <c r="D7" s="72">
        <v>1839183.27</v>
      </c>
      <c r="E7" s="72">
        <v>659200</v>
      </c>
      <c r="F7" s="72"/>
      <c r="G7" s="72"/>
      <c r="H7" s="72"/>
      <c r="I7" s="72"/>
      <c r="J7" s="72"/>
      <c r="K7" s="72"/>
    </row>
    <row r="8" ht="22.75" customHeight="1" spans="1:11">
      <c r="A8" s="73"/>
      <c r="B8" s="74"/>
      <c r="C8" s="74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6" workbookViewId="0">
      <selection activeCell="F17" sqref="F17"/>
    </sheetView>
  </sheetViews>
  <sheetFormatPr defaultColWidth="10" defaultRowHeight="13.5" outlineLevelCol="4"/>
  <cols>
    <col min="1" max="1" width="9.125" customWidth="1"/>
    <col min="2" max="2" width="27.125" customWidth="1"/>
    <col min="3" max="5" width="15.75" customWidth="1"/>
  </cols>
  <sheetData>
    <row r="1" ht="14.3" customHeight="1" spans="1:1">
      <c r="A1" s="62"/>
    </row>
    <row r="2" ht="36.9" customHeight="1" spans="1:5">
      <c r="A2" s="11" t="s">
        <v>174</v>
      </c>
      <c r="B2" s="11"/>
      <c r="C2" s="11"/>
      <c r="D2" s="11"/>
      <c r="E2" s="11"/>
    </row>
    <row r="3" ht="25" customHeight="1" spans="1:5">
      <c r="A3" s="12"/>
      <c r="B3" s="12"/>
      <c r="C3" s="49" t="s">
        <v>37</v>
      </c>
      <c r="D3" s="49"/>
      <c r="E3" s="49"/>
    </row>
    <row r="4" ht="38" customHeight="1" spans="1:5">
      <c r="A4" s="50" t="s">
        <v>113</v>
      </c>
      <c r="B4" s="50"/>
      <c r="C4" s="50" t="s">
        <v>171</v>
      </c>
      <c r="D4" s="50"/>
      <c r="E4" s="50"/>
    </row>
    <row r="5" ht="41" customHeight="1" spans="1:5">
      <c r="A5" s="63" t="s">
        <v>175</v>
      </c>
      <c r="B5" s="63" t="s">
        <v>176</v>
      </c>
      <c r="C5" s="64" t="s">
        <v>118</v>
      </c>
      <c r="D5" s="63" t="s">
        <v>115</v>
      </c>
      <c r="E5" s="63" t="s">
        <v>116</v>
      </c>
    </row>
    <row r="6" ht="36" customHeight="1" spans="1:5">
      <c r="A6" s="65"/>
      <c r="B6" s="66" t="s">
        <v>118</v>
      </c>
      <c r="C6" s="67">
        <v>2498383.27</v>
      </c>
      <c r="D6" s="67">
        <v>1839183.27</v>
      </c>
      <c r="E6" s="67">
        <v>659200</v>
      </c>
    </row>
    <row r="7" ht="36" customHeight="1" spans="1:5">
      <c r="A7" s="53" t="s">
        <v>177</v>
      </c>
      <c r="B7" s="32" t="s">
        <v>178</v>
      </c>
      <c r="C7" s="41">
        <f t="shared" ref="C7:C18" si="0">D7+E7</f>
        <v>2159639.77</v>
      </c>
      <c r="D7" s="41">
        <f>D8</f>
        <v>1559639.77</v>
      </c>
      <c r="E7" s="41">
        <f>E8</f>
        <v>600000</v>
      </c>
    </row>
    <row r="8" ht="36" customHeight="1" spans="1:5">
      <c r="A8" s="53" t="s">
        <v>179</v>
      </c>
      <c r="B8" s="32" t="s">
        <v>180</v>
      </c>
      <c r="C8" s="41">
        <f t="shared" si="0"/>
        <v>2159639.77</v>
      </c>
      <c r="D8" s="41">
        <f>D9</f>
        <v>1559639.77</v>
      </c>
      <c r="E8" s="41">
        <f>E9</f>
        <v>600000</v>
      </c>
    </row>
    <row r="9" ht="36" customHeight="1" spans="1:5">
      <c r="A9" s="54" t="s">
        <v>181</v>
      </c>
      <c r="B9" s="68" t="s">
        <v>182</v>
      </c>
      <c r="C9" s="36">
        <f t="shared" si="0"/>
        <v>2159639.77</v>
      </c>
      <c r="D9" s="36">
        <v>1559639.77</v>
      </c>
      <c r="E9" s="36">
        <v>600000</v>
      </c>
    </row>
    <row r="10" ht="36" customHeight="1" spans="1:5">
      <c r="A10" s="53" t="s">
        <v>183</v>
      </c>
      <c r="B10" s="32" t="s">
        <v>184</v>
      </c>
      <c r="C10" s="41">
        <f t="shared" si="0"/>
        <v>255007.14</v>
      </c>
      <c r="D10" s="41">
        <f>D11+D14</f>
        <v>195807.14</v>
      </c>
      <c r="E10" s="41">
        <f>E11+E14</f>
        <v>59200</v>
      </c>
    </row>
    <row r="11" ht="36" customHeight="1" spans="1:5">
      <c r="A11" s="53" t="s">
        <v>185</v>
      </c>
      <c r="B11" s="32" t="s">
        <v>186</v>
      </c>
      <c r="C11" s="41">
        <f t="shared" si="0"/>
        <v>189667.68</v>
      </c>
      <c r="D11" s="41">
        <f>D12+D13</f>
        <v>189667.68</v>
      </c>
      <c r="E11" s="41"/>
    </row>
    <row r="12" ht="36" customHeight="1" spans="1:5">
      <c r="A12" s="69">
        <v>2080501</v>
      </c>
      <c r="B12" s="68" t="s">
        <v>187</v>
      </c>
      <c r="C12" s="36">
        <f t="shared" si="0"/>
        <v>7500</v>
      </c>
      <c r="D12" s="36">
        <v>7500</v>
      </c>
      <c r="E12" s="36"/>
    </row>
    <row r="13" ht="36" customHeight="1" spans="1:5">
      <c r="A13" s="69">
        <v>2080505</v>
      </c>
      <c r="B13" s="68" t="s">
        <v>188</v>
      </c>
      <c r="C13" s="36">
        <f t="shared" si="0"/>
        <v>182167.68</v>
      </c>
      <c r="D13" s="36">
        <v>182167.68</v>
      </c>
      <c r="E13" s="36"/>
    </row>
    <row r="14" ht="36" customHeight="1" spans="1:5">
      <c r="A14" s="53" t="s">
        <v>189</v>
      </c>
      <c r="B14" s="32" t="s">
        <v>190</v>
      </c>
      <c r="C14" s="41">
        <f t="shared" si="0"/>
        <v>65339.46</v>
      </c>
      <c r="D14" s="41">
        <f t="shared" ref="D14:D17" si="1">D15</f>
        <v>6139.46</v>
      </c>
      <c r="E14" s="41">
        <f>E15</f>
        <v>59200</v>
      </c>
    </row>
    <row r="15" ht="36" customHeight="1" spans="1:5">
      <c r="A15" s="69">
        <v>2089999</v>
      </c>
      <c r="B15" s="68" t="s">
        <v>190</v>
      </c>
      <c r="C15" s="36">
        <f t="shared" si="0"/>
        <v>65339.46</v>
      </c>
      <c r="D15" s="36">
        <v>6139.46</v>
      </c>
      <c r="E15" s="36">
        <v>59200</v>
      </c>
    </row>
    <row r="16" ht="36" customHeight="1" spans="1:5">
      <c r="A16" s="53" t="s">
        <v>191</v>
      </c>
      <c r="B16" s="32" t="s">
        <v>192</v>
      </c>
      <c r="C16" s="41">
        <f t="shared" si="0"/>
        <v>83736.36</v>
      </c>
      <c r="D16" s="41">
        <f t="shared" si="1"/>
        <v>83736.36</v>
      </c>
      <c r="E16" s="41"/>
    </row>
    <row r="17" ht="36" customHeight="1" spans="1:5">
      <c r="A17" s="53" t="s">
        <v>193</v>
      </c>
      <c r="B17" s="32" t="s">
        <v>194</v>
      </c>
      <c r="C17" s="41">
        <f t="shared" si="0"/>
        <v>83736.36</v>
      </c>
      <c r="D17" s="41">
        <f t="shared" si="1"/>
        <v>83736.36</v>
      </c>
      <c r="E17" s="41"/>
    </row>
    <row r="18" ht="36" customHeight="1" spans="1:5">
      <c r="A18" s="69">
        <v>2101101</v>
      </c>
      <c r="B18" s="68" t="s">
        <v>195</v>
      </c>
      <c r="C18" s="36">
        <f t="shared" si="0"/>
        <v>83736.36</v>
      </c>
      <c r="D18" s="36">
        <v>83736.36</v>
      </c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2" workbookViewId="0">
      <selection activeCell="G26" sqref="G26"/>
    </sheetView>
  </sheetViews>
  <sheetFormatPr defaultColWidth="10" defaultRowHeight="13.5" outlineLevelCol="4"/>
  <cols>
    <col min="1" max="1" width="11.875" customWidth="1"/>
    <col min="2" max="2" width="21.875" customWidth="1"/>
    <col min="3" max="3" width="17.75" customWidth="1"/>
    <col min="4" max="4" width="18.375" customWidth="1"/>
    <col min="5" max="5" width="17.375" customWidth="1"/>
    <col min="6" max="6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197</v>
      </c>
      <c r="B4" s="50"/>
      <c r="C4" s="50" t="s">
        <v>198</v>
      </c>
      <c r="D4" s="50"/>
      <c r="E4" s="50"/>
    </row>
    <row r="5" ht="22.75" customHeight="1" spans="1:5">
      <c r="A5" s="50" t="s">
        <v>175</v>
      </c>
      <c r="B5" s="50" t="s">
        <v>176</v>
      </c>
      <c r="C5" s="50" t="s">
        <v>118</v>
      </c>
      <c r="D5" s="50" t="s">
        <v>199</v>
      </c>
      <c r="E5" s="50" t="s">
        <v>200</v>
      </c>
    </row>
    <row r="6" ht="24" customHeight="1" spans="1:5">
      <c r="A6" s="50"/>
      <c r="B6" s="51" t="s">
        <v>118</v>
      </c>
      <c r="C6" s="52">
        <f>D6+E6</f>
        <v>1839183.27</v>
      </c>
      <c r="D6" s="52">
        <f>D7+D15+D32</f>
        <v>1517922.9</v>
      </c>
      <c r="E6" s="52">
        <f>E7+E15+E32</f>
        <v>321260.37</v>
      </c>
    </row>
    <row r="7" ht="24" customHeight="1" spans="1:5">
      <c r="A7" s="53" t="s">
        <v>201</v>
      </c>
      <c r="B7" s="53" t="s">
        <v>202</v>
      </c>
      <c r="C7" s="52">
        <f t="shared" ref="C6:C15" si="0">D7+E7</f>
        <v>1510422.9</v>
      </c>
      <c r="D7" s="52">
        <f>D8+D9+D10+D11+D12+D13+D14</f>
        <v>1510422.9</v>
      </c>
      <c r="E7" s="52"/>
    </row>
    <row r="8" ht="24" customHeight="1" spans="1:5">
      <c r="A8" s="54" t="s">
        <v>203</v>
      </c>
      <c r="B8" s="54" t="s">
        <v>204</v>
      </c>
      <c r="C8" s="34">
        <f t="shared" si="0"/>
        <v>551464.2</v>
      </c>
      <c r="D8" s="55">
        <v>551464.2</v>
      </c>
      <c r="E8" s="34"/>
    </row>
    <row r="9" ht="24" customHeight="1" spans="1:5">
      <c r="A9" s="54" t="s">
        <v>205</v>
      </c>
      <c r="B9" s="54" t="s">
        <v>206</v>
      </c>
      <c r="C9" s="34">
        <f t="shared" si="0"/>
        <v>225540</v>
      </c>
      <c r="D9" s="55">
        <v>225540</v>
      </c>
      <c r="E9" s="34"/>
    </row>
    <row r="10" ht="24" customHeight="1" spans="1:5">
      <c r="A10" s="54" t="s">
        <v>207</v>
      </c>
      <c r="B10" s="54" t="s">
        <v>208</v>
      </c>
      <c r="C10" s="34">
        <f t="shared" si="0"/>
        <v>258834</v>
      </c>
      <c r="D10" s="55">
        <v>258834</v>
      </c>
      <c r="E10" s="34"/>
    </row>
    <row r="11" ht="24" customHeight="1" spans="1:5">
      <c r="A11" s="54" t="s">
        <v>209</v>
      </c>
      <c r="B11" s="54" t="s">
        <v>210</v>
      </c>
      <c r="C11" s="34">
        <f t="shared" si="0"/>
        <v>129943.8</v>
      </c>
      <c r="D11" s="56">
        <v>129943.8</v>
      </c>
      <c r="E11" s="34"/>
    </row>
    <row r="12" ht="24" customHeight="1" spans="1:5">
      <c r="A12" s="54" t="s">
        <v>211</v>
      </c>
      <c r="B12" s="54" t="s">
        <v>212</v>
      </c>
      <c r="C12" s="55">
        <f t="shared" si="0"/>
        <v>83736.36</v>
      </c>
      <c r="D12" s="55">
        <v>83736.36</v>
      </c>
      <c r="E12" s="34"/>
    </row>
    <row r="13" ht="24" customHeight="1" spans="1:5">
      <c r="A13" s="54" t="s">
        <v>213</v>
      </c>
      <c r="B13" s="54" t="s">
        <v>214</v>
      </c>
      <c r="C13" s="55">
        <f t="shared" si="0"/>
        <v>188307.14</v>
      </c>
      <c r="D13" s="55">
        <v>188307.14</v>
      </c>
      <c r="E13" s="34"/>
    </row>
    <row r="14" ht="24" customHeight="1" spans="1:5">
      <c r="A14" s="54" t="s">
        <v>215</v>
      </c>
      <c r="B14" s="54" t="s">
        <v>216</v>
      </c>
      <c r="C14" s="34">
        <f t="shared" si="0"/>
        <v>72597.4</v>
      </c>
      <c r="D14" s="55">
        <v>72597.4</v>
      </c>
      <c r="E14" s="57"/>
    </row>
    <row r="15" ht="24" customHeight="1" spans="1:5">
      <c r="A15" s="53" t="s">
        <v>217</v>
      </c>
      <c r="B15" s="53" t="s">
        <v>218</v>
      </c>
      <c r="C15" s="52">
        <f t="shared" si="0"/>
        <v>321260.37</v>
      </c>
      <c r="D15" s="41"/>
      <c r="E15" s="41">
        <f>E16+E17+E18+E19+E20+E21+E22+E23+E24+E25+E26+E27+E28++E30+E31+E29</f>
        <v>321260.37</v>
      </c>
    </row>
    <row r="16" ht="24" customHeight="1" spans="1:5">
      <c r="A16" s="54" t="s">
        <v>203</v>
      </c>
      <c r="B16" s="54" t="s">
        <v>219</v>
      </c>
      <c r="C16" s="34">
        <f t="shared" ref="C16:C31" si="1">D16+E16</f>
        <v>15000</v>
      </c>
      <c r="D16" s="58"/>
      <c r="E16" s="34">
        <v>15000</v>
      </c>
    </row>
    <row r="17" ht="24" customHeight="1" spans="1:5">
      <c r="A17" s="54" t="s">
        <v>205</v>
      </c>
      <c r="B17" s="54" t="s">
        <v>220</v>
      </c>
      <c r="C17" s="34">
        <f t="shared" si="1"/>
        <v>66000</v>
      </c>
      <c r="D17" s="58"/>
      <c r="E17" s="34">
        <v>66000</v>
      </c>
    </row>
    <row r="18" ht="24" customHeight="1" spans="1:5">
      <c r="A18" s="54" t="s">
        <v>221</v>
      </c>
      <c r="B18" s="54" t="s">
        <v>222</v>
      </c>
      <c r="C18" s="34">
        <f t="shared" si="1"/>
        <v>6000</v>
      </c>
      <c r="D18" s="58"/>
      <c r="E18" s="34">
        <v>6000</v>
      </c>
    </row>
    <row r="19" ht="24" customHeight="1" spans="1:5">
      <c r="A19" s="54" t="s">
        <v>209</v>
      </c>
      <c r="B19" s="54" t="s">
        <v>223</v>
      </c>
      <c r="C19" s="34">
        <f t="shared" si="1"/>
        <v>14000</v>
      </c>
      <c r="D19" s="58"/>
      <c r="E19" s="34">
        <v>14000</v>
      </c>
    </row>
    <row r="20" ht="24" customHeight="1" spans="1:5">
      <c r="A20" s="54" t="s">
        <v>224</v>
      </c>
      <c r="B20" s="54" t="s">
        <v>225</v>
      </c>
      <c r="C20" s="34">
        <f t="shared" si="1"/>
        <v>45000</v>
      </c>
      <c r="D20" s="58"/>
      <c r="E20" s="34">
        <v>45000</v>
      </c>
    </row>
    <row r="21" ht="24" customHeight="1" spans="1:5">
      <c r="A21" s="54" t="s">
        <v>226</v>
      </c>
      <c r="B21" s="54" t="s">
        <v>227</v>
      </c>
      <c r="C21" s="34">
        <f t="shared" si="1"/>
        <v>10000</v>
      </c>
      <c r="D21" s="58"/>
      <c r="E21" s="34">
        <v>10000</v>
      </c>
    </row>
    <row r="22" ht="24" customHeight="1" spans="1:5">
      <c r="A22" s="54" t="s">
        <v>228</v>
      </c>
      <c r="B22" s="54" t="s">
        <v>229</v>
      </c>
      <c r="C22" s="34">
        <f t="shared" si="1"/>
        <v>6000</v>
      </c>
      <c r="D22" s="58"/>
      <c r="E22" s="34">
        <v>6000</v>
      </c>
    </row>
    <row r="23" ht="24" customHeight="1" spans="1:5">
      <c r="A23" s="54" t="s">
        <v>230</v>
      </c>
      <c r="B23" s="54" t="s">
        <v>231</v>
      </c>
      <c r="C23" s="34">
        <f t="shared" si="1"/>
        <v>5000</v>
      </c>
      <c r="D23" s="58"/>
      <c r="E23" s="34">
        <v>5000</v>
      </c>
    </row>
    <row r="24" ht="24" customHeight="1" spans="1:5">
      <c r="A24" s="54" t="s">
        <v>232</v>
      </c>
      <c r="B24" s="54" t="s">
        <v>233</v>
      </c>
      <c r="C24" s="34">
        <f t="shared" si="1"/>
        <v>15000</v>
      </c>
      <c r="D24" s="58"/>
      <c r="E24" s="34">
        <v>15000</v>
      </c>
    </row>
    <row r="25" ht="24" customHeight="1" spans="1:5">
      <c r="A25" s="54" t="s">
        <v>234</v>
      </c>
      <c r="B25" s="54" t="s">
        <v>235</v>
      </c>
      <c r="C25" s="34">
        <f t="shared" si="1"/>
        <v>3000</v>
      </c>
      <c r="D25" s="58"/>
      <c r="E25" s="34">
        <v>3000</v>
      </c>
    </row>
    <row r="26" ht="24" customHeight="1" spans="1:5">
      <c r="A26" s="54" t="s">
        <v>236</v>
      </c>
      <c r="B26" s="54" t="s">
        <v>237</v>
      </c>
      <c r="C26" s="34">
        <f t="shared" si="1"/>
        <v>20000</v>
      </c>
      <c r="D26" s="58"/>
      <c r="E26" s="34">
        <v>20000</v>
      </c>
    </row>
    <row r="27" ht="24" customHeight="1" spans="1:5">
      <c r="A27" s="54" t="s">
        <v>238</v>
      </c>
      <c r="B27" s="54" t="s">
        <v>239</v>
      </c>
      <c r="C27" s="34">
        <f t="shared" si="1"/>
        <v>5000</v>
      </c>
      <c r="D27" s="58"/>
      <c r="E27" s="34">
        <v>5000</v>
      </c>
    </row>
    <row r="28" ht="24" customHeight="1" spans="1:5">
      <c r="A28" s="54" t="s">
        <v>240</v>
      </c>
      <c r="B28" s="54" t="s">
        <v>241</v>
      </c>
      <c r="C28" s="34">
        <f t="shared" si="1"/>
        <v>30000</v>
      </c>
      <c r="D28" s="58"/>
      <c r="E28" s="34">
        <v>30000</v>
      </c>
    </row>
    <row r="29" ht="24" customHeight="1" spans="1:5">
      <c r="A29" s="54" t="s">
        <v>242</v>
      </c>
      <c r="B29" s="54" t="s">
        <v>243</v>
      </c>
      <c r="C29" s="34">
        <f t="shared" si="1"/>
        <v>9069.48</v>
      </c>
      <c r="D29" s="40"/>
      <c r="E29" s="34">
        <v>9069.48</v>
      </c>
    </row>
    <row r="30" ht="24" customHeight="1" spans="1:5">
      <c r="A30" s="54" t="s">
        <v>244</v>
      </c>
      <c r="B30" s="54" t="s">
        <v>245</v>
      </c>
      <c r="C30" s="34">
        <f t="shared" si="1"/>
        <v>6790.89</v>
      </c>
      <c r="D30" s="40"/>
      <c r="E30" s="34">
        <v>6790.89</v>
      </c>
    </row>
    <row r="31" ht="24" customHeight="1" spans="1:5">
      <c r="A31" s="54" t="s">
        <v>246</v>
      </c>
      <c r="B31" s="54" t="s">
        <v>247</v>
      </c>
      <c r="C31" s="34">
        <f t="shared" si="1"/>
        <v>65400</v>
      </c>
      <c r="D31" s="40"/>
      <c r="E31" s="34">
        <v>65400</v>
      </c>
    </row>
    <row r="32" s="47" customFormat="1" ht="24" customHeight="1" spans="1:5">
      <c r="A32" s="53" t="s">
        <v>248</v>
      </c>
      <c r="B32" s="53" t="s">
        <v>249</v>
      </c>
      <c r="C32" s="59">
        <f>C33</f>
        <v>7500</v>
      </c>
      <c r="D32" s="59">
        <f>D33</f>
        <v>7500</v>
      </c>
      <c r="E32" s="59"/>
    </row>
    <row r="33" ht="24" customHeight="1" spans="1:5">
      <c r="A33" s="54" t="s">
        <v>221</v>
      </c>
      <c r="B33" s="54" t="s">
        <v>250</v>
      </c>
      <c r="C33" s="55">
        <f>D33+E33</f>
        <v>7500</v>
      </c>
      <c r="D33" s="34">
        <v>7500</v>
      </c>
      <c r="E33" s="60"/>
    </row>
    <row r="34" spans="3:5">
      <c r="C34" s="61"/>
      <c r="D34" s="61"/>
      <c r="E34" s="61"/>
    </row>
  </sheetData>
  <protectedRanges>
    <protectedRange sqref="D11" name="区域1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" sqref="D$1:F$1048576"/>
    </sheetView>
  </sheetViews>
  <sheetFormatPr defaultColWidth="10" defaultRowHeight="13.5" outlineLevelRow="7" outlineLevelCol="7"/>
  <cols>
    <col min="1" max="1" width="50.8083333333333" customWidth="1"/>
    <col min="2" max="2" width="9.76666666666667" customWidth="1"/>
    <col min="3" max="3" width="12.9166666666667" customWidth="1"/>
    <col min="4" max="6" width="10.625" customWidth="1"/>
    <col min="7" max="8" width="10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251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22.75" customHeight="1" spans="1:8">
      <c r="A4" s="14" t="s">
        <v>170</v>
      </c>
      <c r="B4" s="14" t="s">
        <v>252</v>
      </c>
      <c r="C4" s="14"/>
      <c r="D4" s="14"/>
      <c r="E4" s="14"/>
      <c r="F4" s="14"/>
      <c r="G4" s="14" t="s">
        <v>253</v>
      </c>
      <c r="H4" s="14" t="s">
        <v>233</v>
      </c>
    </row>
    <row r="5" ht="22.75" customHeight="1" spans="1:8">
      <c r="A5" s="14"/>
      <c r="B5" s="14" t="s">
        <v>118</v>
      </c>
      <c r="C5" s="14" t="s">
        <v>254</v>
      </c>
      <c r="D5" s="14" t="s">
        <v>255</v>
      </c>
      <c r="E5" s="14" t="s">
        <v>256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257</v>
      </c>
      <c r="F6" s="14" t="s">
        <v>258</v>
      </c>
      <c r="G6" s="14"/>
      <c r="H6" s="14"/>
    </row>
    <row r="7" ht="22.75" customHeight="1" spans="1:8">
      <c r="A7" s="45" t="s">
        <v>118</v>
      </c>
      <c r="B7" s="46">
        <f>B8</f>
        <v>3000</v>
      </c>
      <c r="C7" s="46"/>
      <c r="D7" s="46">
        <f>D8</f>
        <v>3000</v>
      </c>
      <c r="E7" s="46"/>
      <c r="F7" s="46"/>
      <c r="G7" s="46">
        <f>G8</f>
        <v>5000</v>
      </c>
      <c r="H7" s="46">
        <f>H8</f>
        <v>15000</v>
      </c>
    </row>
    <row r="8" ht="22.75" customHeight="1" spans="1:8">
      <c r="A8" s="45" t="s">
        <v>2</v>
      </c>
      <c r="B8" s="46">
        <f>C8+D8+E8+F8</f>
        <v>3000</v>
      </c>
      <c r="C8" s="46"/>
      <c r="D8" s="46">
        <v>3000</v>
      </c>
      <c r="E8" s="46"/>
      <c r="F8" s="46"/>
      <c r="G8" s="46">
        <v>5000</v>
      </c>
      <c r="H8" s="46">
        <v>15000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J24" sqref="J24"/>
    </sheetView>
  </sheetViews>
  <sheetFormatPr defaultColWidth="10" defaultRowHeight="15"/>
  <cols>
    <col min="1" max="1" width="10.5" customWidth="1"/>
    <col min="2" max="2" width="14" style="18" customWidth="1"/>
    <col min="3" max="3" width="21.125" style="18" customWidth="1"/>
    <col min="4" max="6" width="12.8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260</v>
      </c>
      <c r="B4" s="29" t="s">
        <v>261</v>
      </c>
      <c r="C4" s="30" t="s">
        <v>262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E5+F5</f>
        <v>921260.37</v>
      </c>
      <c r="E5" s="33">
        <f>E6</f>
        <v>321260.37</v>
      </c>
      <c r="F5" s="34">
        <f>F6</f>
        <v>600000</v>
      </c>
      <c r="G5" s="12"/>
      <c r="H5" s="12"/>
      <c r="I5" s="12"/>
      <c r="J5" s="12"/>
    </row>
    <row r="6" ht="33" customHeight="1" spans="1:6">
      <c r="A6" s="35">
        <v>1</v>
      </c>
      <c r="B6" s="31" t="s">
        <v>217</v>
      </c>
      <c r="C6" s="32" t="s">
        <v>218</v>
      </c>
      <c r="D6" s="36">
        <f>E6+F6</f>
        <v>921260.37</v>
      </c>
      <c r="E6" s="36">
        <f>SUM(E7:E22)</f>
        <v>321260.37</v>
      </c>
      <c r="F6" s="36">
        <f>SUM(F7:F22)</f>
        <v>600000</v>
      </c>
    </row>
    <row r="7" ht="33" customHeight="1" spans="1:6">
      <c r="A7" s="35">
        <v>2</v>
      </c>
      <c r="B7" s="37" t="s">
        <v>263</v>
      </c>
      <c r="C7" s="38" t="s">
        <v>219</v>
      </c>
      <c r="D7" s="36">
        <f t="shared" ref="D7:D24" si="0">E7+F7</f>
        <v>45000</v>
      </c>
      <c r="E7" s="36">
        <v>15000</v>
      </c>
      <c r="F7" s="36">
        <v>30000</v>
      </c>
    </row>
    <row r="8" ht="33" customHeight="1" spans="1:6">
      <c r="A8" s="35">
        <v>3</v>
      </c>
      <c r="B8" s="37" t="s">
        <v>264</v>
      </c>
      <c r="C8" s="38" t="s">
        <v>220</v>
      </c>
      <c r="D8" s="36">
        <f t="shared" si="0"/>
        <v>296000</v>
      </c>
      <c r="E8" s="36">
        <v>66000</v>
      </c>
      <c r="F8" s="36">
        <v>230000</v>
      </c>
    </row>
    <row r="9" ht="33" customHeight="1" spans="1:6">
      <c r="A9" s="35">
        <v>4</v>
      </c>
      <c r="B9" s="37" t="s">
        <v>265</v>
      </c>
      <c r="C9" s="38" t="s">
        <v>222</v>
      </c>
      <c r="D9" s="36">
        <f t="shared" si="0"/>
        <v>11000</v>
      </c>
      <c r="E9" s="36">
        <v>6000</v>
      </c>
      <c r="F9" s="36">
        <v>5000</v>
      </c>
    </row>
    <row r="10" ht="33" customHeight="1" spans="1:6">
      <c r="A10" s="35">
        <v>5</v>
      </c>
      <c r="B10" s="37" t="s">
        <v>266</v>
      </c>
      <c r="C10" s="38" t="s">
        <v>223</v>
      </c>
      <c r="D10" s="36">
        <f t="shared" si="0"/>
        <v>14000</v>
      </c>
      <c r="E10" s="36">
        <v>14000</v>
      </c>
      <c r="F10" s="36"/>
    </row>
    <row r="11" ht="33" customHeight="1" spans="1:6">
      <c r="A11" s="35">
        <v>6</v>
      </c>
      <c r="B11" s="37" t="s">
        <v>267</v>
      </c>
      <c r="C11" s="38" t="s">
        <v>225</v>
      </c>
      <c r="D11" s="36">
        <f t="shared" si="0"/>
        <v>90000</v>
      </c>
      <c r="E11" s="36">
        <v>45000</v>
      </c>
      <c r="F11" s="36">
        <v>45000</v>
      </c>
    </row>
    <row r="12" ht="33" customHeight="1" spans="1:6">
      <c r="A12" s="35">
        <v>7</v>
      </c>
      <c r="B12" s="37" t="s">
        <v>268</v>
      </c>
      <c r="C12" s="38" t="s">
        <v>227</v>
      </c>
      <c r="D12" s="36">
        <f t="shared" si="0"/>
        <v>90000</v>
      </c>
      <c r="E12" s="36">
        <v>10000</v>
      </c>
      <c r="F12" s="36">
        <v>80000</v>
      </c>
    </row>
    <row r="13" ht="33" customHeight="1" spans="1:6">
      <c r="A13" s="35">
        <v>8</v>
      </c>
      <c r="B13" s="37" t="s">
        <v>269</v>
      </c>
      <c r="C13" s="38" t="s">
        <v>229</v>
      </c>
      <c r="D13" s="36">
        <f t="shared" si="0"/>
        <v>56000</v>
      </c>
      <c r="E13" s="36">
        <v>6000</v>
      </c>
      <c r="F13" s="36">
        <v>50000</v>
      </c>
    </row>
    <row r="14" ht="33" customHeight="1" spans="1:6">
      <c r="A14" s="35">
        <v>9</v>
      </c>
      <c r="B14" s="37" t="s">
        <v>270</v>
      </c>
      <c r="C14" s="38" t="s">
        <v>231</v>
      </c>
      <c r="D14" s="36">
        <f t="shared" si="0"/>
        <v>5000</v>
      </c>
      <c r="E14" s="36">
        <v>5000</v>
      </c>
      <c r="F14" s="36"/>
    </row>
    <row r="15" ht="33" customHeight="1" spans="1:6">
      <c r="A15" s="35">
        <v>10</v>
      </c>
      <c r="B15" s="37" t="s">
        <v>271</v>
      </c>
      <c r="C15" s="38" t="s">
        <v>272</v>
      </c>
      <c r="D15" s="36">
        <f t="shared" si="0"/>
        <v>15000</v>
      </c>
      <c r="E15" s="36">
        <v>15000</v>
      </c>
      <c r="F15" s="36"/>
    </row>
    <row r="16" ht="33" customHeight="1" spans="1:6">
      <c r="A16" s="35">
        <v>11</v>
      </c>
      <c r="B16" s="37" t="s">
        <v>273</v>
      </c>
      <c r="C16" s="38" t="s">
        <v>235</v>
      </c>
      <c r="D16" s="36">
        <f t="shared" si="0"/>
        <v>3000</v>
      </c>
      <c r="E16" s="36">
        <v>3000</v>
      </c>
      <c r="F16" s="36"/>
    </row>
    <row r="17" ht="33" customHeight="1" spans="1:6">
      <c r="A17" s="35">
        <v>12</v>
      </c>
      <c r="B17" s="37" t="s">
        <v>274</v>
      </c>
      <c r="C17" s="38" t="s">
        <v>237</v>
      </c>
      <c r="D17" s="36">
        <f t="shared" si="0"/>
        <v>20000</v>
      </c>
      <c r="E17" s="36">
        <v>20000</v>
      </c>
      <c r="F17" s="36"/>
    </row>
    <row r="18" ht="33" customHeight="1" spans="1:6">
      <c r="A18" s="35">
        <v>13</v>
      </c>
      <c r="B18" s="37" t="s">
        <v>275</v>
      </c>
      <c r="C18" s="38" t="s">
        <v>239</v>
      </c>
      <c r="D18" s="36">
        <f t="shared" si="0"/>
        <v>35000</v>
      </c>
      <c r="E18" s="36">
        <v>5000</v>
      </c>
      <c r="F18" s="36">
        <v>30000</v>
      </c>
    </row>
    <row r="19" ht="33" customHeight="1" spans="1:6">
      <c r="A19" s="35">
        <v>14</v>
      </c>
      <c r="B19" s="37" t="s">
        <v>276</v>
      </c>
      <c r="C19" s="38" t="s">
        <v>241</v>
      </c>
      <c r="D19" s="36">
        <f t="shared" si="0"/>
        <v>160000</v>
      </c>
      <c r="E19" s="36">
        <v>30000</v>
      </c>
      <c r="F19" s="36">
        <v>130000</v>
      </c>
    </row>
    <row r="20" ht="33" customHeight="1" spans="1:6">
      <c r="A20" s="35">
        <v>15</v>
      </c>
      <c r="B20" s="37" t="s">
        <v>277</v>
      </c>
      <c r="C20" s="38" t="s">
        <v>243</v>
      </c>
      <c r="D20" s="36">
        <f t="shared" si="0"/>
        <v>9069.48</v>
      </c>
      <c r="E20" s="36">
        <v>9069.48</v>
      </c>
      <c r="F20" s="36"/>
    </row>
    <row r="21" ht="33" customHeight="1" spans="1:6">
      <c r="A21" s="37">
        <v>16</v>
      </c>
      <c r="B21" s="37" t="s">
        <v>278</v>
      </c>
      <c r="C21" s="37" t="s">
        <v>245</v>
      </c>
      <c r="D21" s="39">
        <f t="shared" si="0"/>
        <v>6790.89</v>
      </c>
      <c r="E21" s="39">
        <v>6790.89</v>
      </c>
      <c r="F21" s="36"/>
    </row>
    <row r="22" ht="33" customHeight="1" spans="1:6">
      <c r="A22" s="35">
        <v>17</v>
      </c>
      <c r="B22" s="37" t="s">
        <v>279</v>
      </c>
      <c r="C22" s="38" t="s">
        <v>247</v>
      </c>
      <c r="D22" s="36">
        <f t="shared" si="0"/>
        <v>65400</v>
      </c>
      <c r="E22" s="36">
        <v>65400</v>
      </c>
      <c r="F22" s="36"/>
    </row>
    <row r="23" ht="33" customHeight="1" spans="1:6">
      <c r="A23" s="40"/>
      <c r="B23" s="31" t="s">
        <v>248</v>
      </c>
      <c r="C23" s="32" t="s">
        <v>249</v>
      </c>
      <c r="D23" s="41">
        <f t="shared" si="0"/>
        <v>59200</v>
      </c>
      <c r="E23" s="42"/>
      <c r="F23" s="41">
        <f>F24</f>
        <v>59200</v>
      </c>
    </row>
    <row r="24" ht="33" customHeight="1" spans="1:6">
      <c r="A24" s="37">
        <v>18</v>
      </c>
      <c r="B24" s="37">
        <v>30305</v>
      </c>
      <c r="C24" s="37" t="s">
        <v>250</v>
      </c>
      <c r="D24" s="39">
        <f t="shared" si="0"/>
        <v>59200</v>
      </c>
      <c r="E24" s="39"/>
      <c r="F24" s="39">
        <v>59200</v>
      </c>
    </row>
    <row r="25" ht="13.5" spans="2:3">
      <c r="B25" s="17"/>
      <c r="C25" s="17"/>
    </row>
    <row r="26" ht="13.5" spans="2:3">
      <c r="B26" s="17"/>
      <c r="C26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12" sqref="I1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281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282</v>
      </c>
      <c r="B5" s="22" t="s">
        <v>283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8" sqref="I8:J8"/>
    </sheetView>
  </sheetViews>
  <sheetFormatPr defaultColWidth="10" defaultRowHeight="13.5" outlineLevelRow="4" outlineLevelCol="4"/>
  <cols>
    <col min="1" max="5" width="26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285</v>
      </c>
      <c r="D4" s="14" t="s">
        <v>286</v>
      </c>
      <c r="E4" s="14" t="s">
        <v>287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10" sqref="F10"/>
    </sheetView>
  </sheetViews>
  <sheetFormatPr defaultColWidth="9" defaultRowHeight="13.5" outlineLevelCol="1"/>
  <cols>
    <col min="1" max="1" width="38.5" customWidth="1"/>
    <col min="2" max="2" width="46" customWidth="1"/>
  </cols>
  <sheetData>
    <row r="1" ht="20.25" spans="1:2">
      <c r="A1" s="1" t="s">
        <v>288</v>
      </c>
      <c r="B1" s="1"/>
    </row>
    <row r="2" spans="1:1">
      <c r="A2" s="2" t="s">
        <v>289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290</v>
      </c>
      <c r="B5" s="4">
        <v>1</v>
      </c>
    </row>
    <row r="6" spans="1:2">
      <c r="A6" s="6" t="s">
        <v>291</v>
      </c>
      <c r="B6" s="7"/>
    </row>
    <row r="7" spans="1:2">
      <c r="A7" s="8" t="s">
        <v>292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2025-02-08T09:54:42Z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54C80BC5E32D4B2596A6365A6DA0E22A</vt:lpwstr>
  </property>
</Properties>
</file>