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 firstSheet="4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<sst xmlns="http://schemas.openxmlformats.org/spreadsheetml/2006/main" count="370" uniqueCount="272">
  <si>
    <t>单位代码：</t>
  </si>
  <si>
    <t>单位名称：</t>
  </si>
  <si>
    <t>中国共产党宁县委员会办公室</t>
  </si>
  <si>
    <t>部门预算公开表</t>
  </si>
  <si>
    <t xml:space="preserve">     </t>
  </si>
  <si>
    <t>编制日期：</t>
  </si>
  <si>
    <t>2025.2.11</t>
  </si>
  <si>
    <t>部门领导：</t>
  </si>
  <si>
    <t>武小康</t>
  </si>
  <si>
    <t>财务负责人：</t>
  </si>
  <si>
    <t>张维桢</t>
  </si>
  <si>
    <t>制表人：</t>
  </si>
  <si>
    <t>崔高飞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</si>
  <si>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</si>
  <si>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</si>
  <si>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</si>
  <si>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</si>
  <si>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</si>
  <si>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</si>
  <si>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</si>
  <si>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</si>
  <si>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</si>
  <si>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</si>
  <si>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</si>
  <si>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</si>
  <si>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</si>
  <si>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</si>
  <si>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</si>
  <si>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</si>
  <si>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</si>
  <si>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</si>
  <si>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</si>
  <si>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</si>
  <si>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</si>
  <si>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</si>
  <si>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</si>
  <si>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</si>
  <si>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</si>
  <si>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</si>
  <si>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</si>
  <si>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</si>
  <si>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</si>
  <si>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</si>
  <si>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</si>
  <si>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</si>
  <si>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</si>
  <si>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</si>
  <si>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</si>
  <si>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</si>
  <si>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</si>
  <si>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</si>
  <si>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</si>
  <si>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</si>
  <si>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</si>
  <si>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</si>
  <si>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</si>
  <si>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</si>
  <si>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</si>
  <si>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</si>
  <si>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</si>
  <si>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</si>
  <si>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</si>
  <si>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</si>
  <si>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</si>
  <si>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</si>
  <si>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</si>
  <si>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</si>
  <si>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</si>
  <si>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</si>
  <si>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</si>
  <si>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</si>
  <si>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</si>
  <si>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</si>
  <si>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</si>
  <si>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</si>
  <si>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</si>
  <si>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</si>
  <si>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</si>
  <si>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</si>
  <si>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</si>
  <si>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</si>
  <si>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</si>
  <si>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</si>
  <si>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</si>
  <si>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</si>
  <si>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</si>
  <si>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</si>
  <si>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</si>
  <si>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</si>
  <si>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</si>
  <si>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</si>
  <si>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</si>
  <si>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</si>
  <si>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</si>
  <si>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</si>
  <si>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</si>
  <si>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</si>
  <si>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</si>
  <si>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</si>
  <si>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</si>
  <si>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</si>
  <si>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</si>
  <si>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</si>
  <si>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</si>
  <si>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</si>
  <si>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</si>
  <si>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</si>
  <si>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</si>
  <si>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</si>
  <si>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</si>
  <si>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</si>
  <si>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</si>
  <si>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</si>
  <si>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</si>
  <si>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</si>
  <si>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</si>
  <si>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</si>
  <si>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</si>
  <si>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</si>
  <si>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</si>
  <si>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</si>
  <si>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20131</t>
  </si>
  <si>
    <t>党委办公厅（室）及相关机构事务支出</t>
  </si>
  <si>
    <t>行政运行</t>
  </si>
  <si>
    <t>事业运行</t>
  </si>
  <si>
    <t>社会保障和就业支出</t>
  </si>
  <si>
    <t>行政事业单位养老支出</t>
  </si>
  <si>
    <t>行政单位离退休</t>
  </si>
  <si>
    <t>事业单位离退休</t>
  </si>
  <si>
    <t>机关事业单位基本养老保险缴费支出</t>
  </si>
  <si>
    <t>抚恤</t>
  </si>
  <si>
    <t>其他优抚支出</t>
  </si>
  <si>
    <t>20899</t>
  </si>
  <si>
    <t>其他社会保障和就业支出</t>
  </si>
  <si>
    <t>2089999</t>
  </si>
  <si>
    <t>卫生健康支出</t>
  </si>
  <si>
    <t>行政事业单位医疗</t>
  </si>
  <si>
    <t>行政单位医疗</t>
  </si>
  <si>
    <t>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</si>
  <si>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</si>
  <si>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</si>
  <si>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</si>
  <si>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</si>
  <si>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</si>
  <si>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</si>
  <si>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</si>
  <si>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</si>
  <si>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</si>
  <si>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</si>
  <si>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</si>
  <si>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</si>
  <si>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</si>
  <si>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</si>
  <si>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</si>
  <si>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</si>
  <si>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</si>
  <si>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</si>
  <si>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</si>
  <si>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</si>
  <si>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</si>
  <si>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</si>
  <si>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</si>
  <si>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</si>
  <si>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</si>
  <si>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</si>
  <si>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</si>
  <si>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</si>
  <si>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</si>
  <si>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</si>
  <si>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</si>
  <si>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</si>
  <si>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</si>
  <si>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</si>
  <si>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</si>
  <si>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</si>
  <si>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</si>
  <si>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</si>
  <si>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</si>
  <si>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</si>
  <si>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</si>
  <si>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</si>
  <si>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</si>
  <si>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</si>
  <si>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</si>
  <si>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</si>
  <si>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</si>
  <si>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</si>
  <si>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</si>
  <si>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</si>
  <si>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</si>
  <si>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</si>
  <si>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</si>
  <si>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</si>
  <si>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</si>
  <si>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</si>
  <si>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</si>
  <si>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</si>
  <si>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</si>
  <si>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</si>
  <si>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</si>
  <si>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</si>
  <si>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30110</t>
  </si>
  <si>
    <t xml:space="preserve">  职工基本医疗保险缴费</t>
  </si>
  <si>
    <t>30111</t>
  </si>
  <si>
    <t xml:space="preserve">  公务员医疗补助缴费</t>
  </si>
  <si>
    <t>30112</t>
  </si>
  <si>
    <t xml:space="preserve">  其他社会保障缴费</t>
  </si>
  <si>
    <t>302</t>
  </si>
  <si>
    <t>商品和服务支出</t>
  </si>
  <si>
    <t xml:space="preserve">  办公费</t>
  </si>
  <si>
    <t xml:space="preserve">  印刷费</t>
  </si>
  <si>
    <t xml:space="preserve">  水费</t>
  </si>
  <si>
    <t xml:space="preserve">  邮电费</t>
  </si>
  <si>
    <t xml:space="preserve">  差旅费</t>
  </si>
  <si>
    <t xml:space="preserve">  维修（护）费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</si>
  <si>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</si>
  <si>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</si>
  <si>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</si>
  <si>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</si>
  <si>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</si>
  <si>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</si>
  <si>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</si>
  <si>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其他交通费用（车补）</t>
  </si>
  <si>
    <t xml:space="preserve">  其他商品和服务支出</t>
  </si>
  <si>
    <t>对个人和家庭的补助</t>
  </si>
  <si>
    <t xml:space="preserve">  退休费</t>
  </si>
  <si>
    <t xml:space="preserve">  生活补助</t>
  </si>
  <si>
    <t>资本性支出</t>
  </si>
  <si>
    <t xml:space="preserve">  办公设备购置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</si>
  <si>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</si>
  <si>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</si>
  <si>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</si>
  <si>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</si>
  <si>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</si>
  <si>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</si>
  <si>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</si>
  <si>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</si>
  <si>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</si>
  <si>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</si>
  <si>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</si>
  <si>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</si>
  <si>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</si>
  <si>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</si>
  <si>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30201</t>
  </si>
  <si>
    <t>30202</t>
  </si>
  <si>
    <t>30205</t>
  </si>
  <si>
    <t>30207</t>
  </si>
  <si>
    <t>30211</t>
  </si>
  <si>
    <t>30213</t>
  </si>
  <si>
    <t>30215</t>
  </si>
  <si>
    <t>30216</t>
  </si>
  <si>
    <t>30217</t>
  </si>
  <si>
    <t>30226</t>
  </si>
  <si>
    <t>30228</t>
  </si>
  <si>
    <t>30229</t>
  </si>
  <si>
    <t>30231</t>
  </si>
  <si>
    <t>30239</t>
  </si>
  <si>
    <t>30299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</si>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</sst>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66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仿宋_GB2312"/>
      <charset val="1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1"/>
      <name val="仿宋_GB2312"/>
      <charset val="134"/>
    </font>
    <font>
      <b/>
      <sz val="11"/>
      <color indexed="8"/>
      <name val="仿宋_GB2312"/>
      <charset val="134"/>
    </font>
    <font>
      <b/>
      <sz val="11"/>
      <color indexed="8"/>
      <name val="宋体"/>
      <charset val="134"/>
      <scheme val="minor"/>
    </font>
    <font>
      <b/>
      <sz val="11"/>
      <color indexed="8"/>
      <name val="宋体"/>
      <charset val="1"/>
      <scheme val="minor"/>
    </font>
    <font>
      <sz val="11"/>
      <name val="宋体"/>
      <charset val="134"/>
      <scheme val="minor"/>
    </font>
    <font>
      <sz val="19"/>
      <name val="SimSun"/>
      <charset val="134"/>
    </font>
    <font>
      <b/>
      <sz val="10"/>
      <name val="SimSun"/>
      <charset val="134"/>
    </font>
    <font>
      <sz val="12"/>
      <color indexed="8"/>
      <name val="宋体"/>
      <charset val="1"/>
      <scheme val="minor"/>
    </font>
    <font>
      <sz val="12"/>
      <name val="SimSun"/>
      <charset val="134"/>
    </font>
    <font>
      <b/>
      <sz val="12"/>
      <name val="SimSun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b/>
      <sz val="10"/>
      <name val="宋体"/>
      <charset val="134"/>
    </font>
    <font>
      <b/>
      <sz val="12"/>
      <color indexed="8"/>
      <name val="宋体"/>
      <charset val="1"/>
      <scheme val="minor"/>
    </font>
    <font>
      <b/>
      <sz val="10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0"/>
      <name val="Hiragino Sans GB"/>
      <charset val="134"/>
    </font>
    <font>
      <sz val="11"/>
      <color indexed="8"/>
      <name val="黑体"/>
      <charset val="1"/>
    </font>
    <font>
      <sz val="10"/>
      <name val="黑体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42" fontId="45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4" borderId="7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5" borderId="10" applyNumberFormat="0" applyAlignment="0" applyProtection="0">
      <alignment vertical="center"/>
    </xf>
    <xf numFmtId="0" fontId="55" fillId="6" borderId="11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7" fillId="7" borderId="12" applyNumberFormat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10" fillId="0" borderId="0"/>
  </cellStyleXfs>
  <cellXfs count="14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>
      <alignment vertical="center"/>
    </xf>
    <xf numFmtId="0" fontId="11" fillId="0" borderId="0" xfId="0" applyFont="1" applyFill="1" applyBorder="1" applyAlignment="1" applyProtection="1">
      <alignment horizontal="center"/>
    </xf>
    <xf numFmtId="0" fontId="0" fillId="0" borderId="0" xfId="0" applyFont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/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1" fillId="0" borderId="1" xfId="0" applyNumberFormat="1" applyFont="1" applyFill="1" applyBorder="1" applyAlignment="1" applyProtection="1">
      <alignment horizontal="center" vertical="center" wrapText="1"/>
    </xf>
    <xf numFmtId="49" fontId="21" fillId="0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0" fontId="23" fillId="0" borderId="1" xfId="0" applyFont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6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3" fillId="0" borderId="0" xfId="0" applyFont="1">
      <alignment vertical="center"/>
    </xf>
    <xf numFmtId="0" fontId="0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4" fontId="26" fillId="0" borderId="4" xfId="0" applyNumberFormat="1" applyFont="1" applyBorder="1" applyAlignment="1">
      <alignment horizontal="center" vertical="center" wrapText="1"/>
    </xf>
    <xf numFmtId="49" fontId="30" fillId="0" borderId="1" xfId="0" applyNumberFormat="1" applyFont="1" applyFill="1" applyBorder="1" applyAlignment="1" applyProtection="1">
      <alignment horizontal="center" vertical="center"/>
    </xf>
    <xf numFmtId="49" fontId="31" fillId="0" borderId="1" xfId="0" applyNumberFormat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 wrapText="1"/>
    </xf>
    <xf numFmtId="4" fontId="31" fillId="0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 applyProtection="1">
      <alignment horizontal="center" vertical="center"/>
    </xf>
    <xf numFmtId="49" fontId="33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4" fillId="0" borderId="1" xfId="0" applyFont="1" applyBorder="1" applyAlignment="1">
      <alignment horizontal="center" vertical="center"/>
    </xf>
    <xf numFmtId="0" fontId="23" fillId="0" borderId="1" xfId="0" applyFont="1" applyBorder="1">
      <alignment vertical="center"/>
    </xf>
    <xf numFmtId="0" fontId="26" fillId="0" borderId="0" xfId="0" applyFont="1" applyBorder="1" applyAlignment="1">
      <alignment horizontal="right" vertical="center" wrapText="1"/>
    </xf>
    <xf numFmtId="0" fontId="26" fillId="3" borderId="1" xfId="0" applyFon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0" fontId="31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1" xfId="0" applyFont="1" applyFill="1" applyBorder="1" applyAlignment="1" applyProtection="1">
      <alignment horizontal="left" vertical="center" wrapText="1"/>
      <protection locked="0"/>
    </xf>
    <xf numFmtId="49" fontId="16" fillId="0" borderId="1" xfId="0" applyNumberFormat="1" applyFont="1" applyFill="1" applyBorder="1" applyAlignment="1" applyProtection="1">
      <alignment horizontal="left" vertical="center" wrapText="1"/>
    </xf>
    <xf numFmtId="0" fontId="35" fillId="0" borderId="1" xfId="0" applyFont="1" applyBorder="1" applyAlignment="1">
      <alignment horizontal="left" vertical="center"/>
    </xf>
    <xf numFmtId="0" fontId="35" fillId="0" borderId="1" xfId="0" applyFont="1" applyBorder="1">
      <alignment vertical="center"/>
    </xf>
    <xf numFmtId="0" fontId="36" fillId="0" borderId="1" xfId="0" applyFont="1" applyBorder="1" applyAlignment="1">
      <alignment horizontal="left" vertical="center"/>
    </xf>
    <xf numFmtId="0" fontId="36" fillId="0" borderId="1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0" fontId="26" fillId="0" borderId="2" xfId="0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horizontal="right" vertical="center" wrapText="1"/>
    </xf>
    <xf numFmtId="0" fontId="26" fillId="0" borderId="2" xfId="0" applyFont="1" applyBorder="1" applyAlignment="1">
      <alignment horizontal="left" vertical="center" wrapText="1"/>
    </xf>
    <xf numFmtId="4" fontId="26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26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37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26" fillId="0" borderId="2" xfId="0" applyNumberFormat="1" applyFont="1" applyBorder="1" applyAlignment="1">
      <alignment vertical="center" wrapText="1"/>
    </xf>
    <xf numFmtId="0" fontId="38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0" fontId="18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40" fillId="0" borderId="1" xfId="0" applyNumberFormat="1" applyFont="1" applyFill="1" applyBorder="1" applyAlignment="1">
      <alignment horizontal="right" vertical="center"/>
    </xf>
    <xf numFmtId="0" fontId="19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9" fillId="0" borderId="1" xfId="49" applyFont="1" applyFill="1" applyBorder="1" applyAlignment="1" applyProtection="1">
      <alignment horizontal="center" vertical="center"/>
    </xf>
    <xf numFmtId="178" fontId="19" fillId="0" borderId="1" xfId="0" applyNumberFormat="1" applyFont="1" applyFill="1" applyBorder="1" applyAlignment="1" applyProtection="1">
      <alignment horizontal="right" vertical="center"/>
    </xf>
    <xf numFmtId="0" fontId="41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37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42" fillId="0" borderId="2" xfId="0" applyFont="1" applyBorder="1" applyAlignment="1">
      <alignment vertical="center" wrapText="1"/>
    </xf>
    <xf numFmtId="4" fontId="42" fillId="0" borderId="2" xfId="0" applyNumberFormat="1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44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31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6" workbookViewId="0">
      <selection activeCell="C12" sqref="C12"/>
    </sheetView>
  </sheetViews>
  <sheetFormatPr defaultColWidth="10" defaultRowHeight="14.4"/>
  <cols>
    <col min="1" max="1" width="2.5462962962963" customWidth="1"/>
    <col min="2" max="2" width="11.4444444444444" customWidth="1"/>
    <col min="3" max="4" width="9.76851851851852" customWidth="1"/>
    <col min="5" max="5" width="14" customWidth="1"/>
    <col min="6" max="6" width="11.8888888888889" customWidth="1"/>
    <col min="7" max="7" width="11.5092592592593" customWidth="1"/>
    <col min="8" max="11" width="9.76851851851852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12">
        <v>621026102</v>
      </c>
      <c r="D3" s="112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37" t="s">
        <v>3</v>
      </c>
      <c r="C6" s="137"/>
      <c r="D6" s="137"/>
      <c r="E6" s="137"/>
      <c r="F6" s="137"/>
      <c r="G6" s="137"/>
      <c r="H6" s="137"/>
      <c r="I6" s="137"/>
      <c r="J6" s="137"/>
      <c r="K6" s="137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38" t="s">
        <v>5</v>
      </c>
      <c r="G10" s="139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40" t="s">
        <v>7</v>
      </c>
      <c r="C12" s="140" t="s">
        <v>8</v>
      </c>
      <c r="D12" s="12"/>
      <c r="E12" s="138" t="s">
        <v>9</v>
      </c>
      <c r="F12" s="10" t="s">
        <v>10</v>
      </c>
      <c r="G12" s="12"/>
      <c r="H12" s="138" t="s">
        <v>11</v>
      </c>
      <c r="I12" s="10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opLeftCell="A2" workbookViewId="0">
      <selection activeCell="A7" sqref="$A7:$XFD9"/>
    </sheetView>
  </sheetViews>
  <sheetFormatPr defaultColWidth="10" defaultRowHeight="14.4" outlineLevelCol="7"/>
  <cols>
    <col min="1" max="1" width="29" customWidth="1"/>
    <col min="2" max="8" width="13.7777777777778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6" t="s">
        <v>229</v>
      </c>
      <c r="B2" s="46"/>
      <c r="C2" s="46"/>
      <c r="D2" s="46"/>
      <c r="E2" s="46"/>
      <c r="F2" s="46"/>
      <c r="G2" s="46"/>
      <c r="H2" s="46"/>
    </row>
    <row r="3" ht="22.75" customHeight="1" spans="1:8">
      <c r="A3" s="10"/>
      <c r="B3" s="10"/>
      <c r="C3" s="10"/>
      <c r="D3" s="10"/>
      <c r="E3" s="10"/>
      <c r="F3" s="10"/>
      <c r="G3" s="10"/>
      <c r="H3" s="47" t="s">
        <v>37</v>
      </c>
    </row>
    <row r="4" ht="22.75" customHeight="1" spans="1:8">
      <c r="A4" s="14" t="s">
        <v>178</v>
      </c>
      <c r="B4" s="14" t="s">
        <v>230</v>
      </c>
      <c r="C4" s="14"/>
      <c r="D4" s="14"/>
      <c r="E4" s="14"/>
      <c r="F4" s="14"/>
      <c r="G4" s="14" t="s">
        <v>231</v>
      </c>
      <c r="H4" s="14" t="s">
        <v>232</v>
      </c>
    </row>
    <row r="5" ht="30" customHeight="1" spans="1:8">
      <c r="A5" s="14"/>
      <c r="B5" s="14" t="s">
        <v>118</v>
      </c>
      <c r="C5" s="14" t="s">
        <v>233</v>
      </c>
      <c r="D5" s="14" t="s">
        <v>234</v>
      </c>
      <c r="E5" s="14" t="s">
        <v>235</v>
      </c>
      <c r="F5" s="14"/>
      <c r="G5" s="14"/>
      <c r="H5" s="14"/>
    </row>
    <row r="6" ht="33" customHeight="1" spans="1:8">
      <c r="A6" s="14"/>
      <c r="B6" s="14"/>
      <c r="C6" s="14"/>
      <c r="D6" s="14"/>
      <c r="E6" s="14" t="s">
        <v>236</v>
      </c>
      <c r="F6" s="14" t="s">
        <v>237</v>
      </c>
      <c r="G6" s="14"/>
      <c r="H6" s="14"/>
    </row>
    <row r="7" ht="38" customHeight="1" spans="1:8">
      <c r="A7" s="48" t="s">
        <v>118</v>
      </c>
      <c r="B7" s="49">
        <f>B8</f>
        <v>145000</v>
      </c>
      <c r="C7" s="49"/>
      <c r="D7" s="49">
        <f t="shared" ref="C7:H7" si="0">D8</f>
        <v>25000</v>
      </c>
      <c r="E7" s="49"/>
      <c r="F7" s="49">
        <f t="shared" si="0"/>
        <v>120000</v>
      </c>
      <c r="G7" s="49">
        <f t="shared" si="0"/>
        <v>200000</v>
      </c>
      <c r="H7" s="49">
        <f t="shared" si="0"/>
        <v>45000</v>
      </c>
    </row>
    <row r="8" ht="38" customHeight="1" spans="1:8">
      <c r="A8" s="48" t="s">
        <v>2</v>
      </c>
      <c r="B8" s="49">
        <f>D8+F8</f>
        <v>145000</v>
      </c>
      <c r="C8" s="49"/>
      <c r="D8" s="49">
        <f>表7!E25</f>
        <v>25000</v>
      </c>
      <c r="E8" s="49"/>
      <c r="F8" s="49">
        <f>表7!E29</f>
        <v>120000</v>
      </c>
      <c r="G8" s="49">
        <f>表7!E23</f>
        <v>200000</v>
      </c>
      <c r="H8" s="49">
        <f>表7!E24</f>
        <v>45000</v>
      </c>
    </row>
    <row r="9" ht="38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opLeftCell="A15" workbookViewId="0">
      <selection activeCell="A5" sqref="$A5:$XFD21"/>
    </sheetView>
  </sheetViews>
  <sheetFormatPr defaultColWidth="10" defaultRowHeight="14.4"/>
  <cols>
    <col min="1" max="1" width="9.76851851851852" customWidth="1"/>
    <col min="2" max="2" width="12" style="27" customWidth="1"/>
    <col min="3" max="3" width="26.5555555555556" style="18" customWidth="1"/>
    <col min="4" max="6" width="13" style="28" customWidth="1"/>
    <col min="7" max="10" width="9.76851851851852" customWidth="1"/>
  </cols>
  <sheetData>
    <row r="1" ht="14.3" customHeight="1" spans="1:10">
      <c r="A1" s="10"/>
      <c r="B1" s="29"/>
      <c r="C1" s="30"/>
      <c r="D1" s="31"/>
      <c r="E1" s="31"/>
      <c r="F1" s="31"/>
      <c r="G1" s="10"/>
      <c r="H1" s="10"/>
      <c r="I1" s="10"/>
      <c r="J1" s="10"/>
    </row>
    <row r="2" ht="39.85" customHeight="1" spans="1:10">
      <c r="A2" s="11" t="s">
        <v>238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32"/>
      <c r="E3" s="32"/>
      <c r="F3" s="32" t="s">
        <v>37</v>
      </c>
      <c r="G3" s="10"/>
      <c r="H3" s="10"/>
      <c r="I3" s="10"/>
      <c r="J3" s="10"/>
    </row>
    <row r="4" ht="22.75" customHeight="1" spans="1:10">
      <c r="A4" s="33" t="s">
        <v>239</v>
      </c>
      <c r="B4" s="34" t="s">
        <v>240</v>
      </c>
      <c r="C4" s="35" t="s">
        <v>241</v>
      </c>
      <c r="D4" s="33" t="s">
        <v>118</v>
      </c>
      <c r="E4" s="33" t="s">
        <v>115</v>
      </c>
      <c r="F4" s="33" t="s">
        <v>116</v>
      </c>
      <c r="G4" s="10"/>
      <c r="H4" s="10"/>
      <c r="I4" s="10"/>
      <c r="J4" s="10"/>
    </row>
    <row r="5" s="26" customFormat="1" ht="41" customHeight="1" spans="1:10">
      <c r="A5" s="36"/>
      <c r="B5" s="37"/>
      <c r="C5" s="38" t="s">
        <v>118</v>
      </c>
      <c r="D5" s="36">
        <f t="shared" ref="D5:D21" si="0">E5+F5</f>
        <v>1394056.26</v>
      </c>
      <c r="E5" s="36">
        <f>E6</f>
        <v>905056.26</v>
      </c>
      <c r="F5" s="36">
        <f>F6</f>
        <v>489000</v>
      </c>
      <c r="G5" s="39"/>
      <c r="H5" s="39"/>
      <c r="I5" s="39"/>
      <c r="J5" s="39"/>
    </row>
    <row r="6" customFormat="1" ht="41" customHeight="1" spans="1:6">
      <c r="A6" s="40">
        <v>1</v>
      </c>
      <c r="B6" s="41" t="s">
        <v>207</v>
      </c>
      <c r="C6" s="42" t="s">
        <v>242</v>
      </c>
      <c r="D6" s="43">
        <f t="shared" si="0"/>
        <v>1394056.26</v>
      </c>
      <c r="E6" s="43">
        <f>SUM(E7:E21)</f>
        <v>905056.26</v>
      </c>
      <c r="F6" s="43">
        <f>SUM(F7:F21)</f>
        <v>489000</v>
      </c>
    </row>
    <row r="7" customFormat="1" ht="41" customHeight="1" spans="1:6">
      <c r="A7" s="40">
        <v>2</v>
      </c>
      <c r="B7" s="44" t="s">
        <v>243</v>
      </c>
      <c r="C7" s="45" t="s">
        <v>209</v>
      </c>
      <c r="D7" s="40">
        <f t="shared" si="0"/>
        <v>439000</v>
      </c>
      <c r="E7" s="40">
        <v>139000</v>
      </c>
      <c r="F7" s="40">
        <v>300000</v>
      </c>
    </row>
    <row r="8" customFormat="1" ht="41" customHeight="1" spans="1:6">
      <c r="A8" s="40">
        <v>3</v>
      </c>
      <c r="B8" s="44" t="s">
        <v>244</v>
      </c>
      <c r="C8" s="45" t="s">
        <v>210</v>
      </c>
      <c r="D8" s="40">
        <f t="shared" si="0"/>
        <v>210000</v>
      </c>
      <c r="E8" s="40">
        <v>110000</v>
      </c>
      <c r="F8" s="40">
        <v>100000</v>
      </c>
    </row>
    <row r="9" customFormat="1" ht="41" customHeight="1" spans="1:6">
      <c r="A9" s="40">
        <v>4</v>
      </c>
      <c r="B9" s="44" t="s">
        <v>245</v>
      </c>
      <c r="C9" s="45" t="s">
        <v>211</v>
      </c>
      <c r="D9" s="40">
        <f t="shared" si="0"/>
        <v>5000</v>
      </c>
      <c r="E9" s="40">
        <v>5000</v>
      </c>
      <c r="F9" s="40"/>
    </row>
    <row r="10" customFormat="1" ht="41" customHeight="1" spans="1:6">
      <c r="A10" s="40">
        <v>5</v>
      </c>
      <c r="B10" s="44" t="s">
        <v>246</v>
      </c>
      <c r="C10" s="45" t="s">
        <v>212</v>
      </c>
      <c r="D10" s="40">
        <f t="shared" si="0"/>
        <v>83000</v>
      </c>
      <c r="E10" s="40">
        <v>3000</v>
      </c>
      <c r="F10" s="40">
        <v>80000</v>
      </c>
    </row>
    <row r="11" customFormat="1" ht="41" customHeight="1" spans="1:6">
      <c r="A11" s="40">
        <v>6</v>
      </c>
      <c r="B11" s="44" t="s">
        <v>247</v>
      </c>
      <c r="C11" s="45" t="s">
        <v>213</v>
      </c>
      <c r="D11" s="40">
        <f t="shared" si="0"/>
        <v>80000</v>
      </c>
      <c r="E11" s="40">
        <v>80000</v>
      </c>
      <c r="F11" s="40"/>
    </row>
    <row r="12" customFormat="1" ht="41" customHeight="1" spans="1:6">
      <c r="A12" s="40">
        <v>7</v>
      </c>
      <c r="B12" s="44" t="s">
        <v>248</v>
      </c>
      <c r="C12" s="45" t="s">
        <v>214</v>
      </c>
      <c r="D12" s="40">
        <f t="shared" si="0"/>
        <v>9000</v>
      </c>
      <c r="E12" s="40"/>
      <c r="F12" s="40">
        <v>9000</v>
      </c>
    </row>
    <row r="13" customFormat="1" ht="41" customHeight="1" spans="1:6">
      <c r="A13" s="40">
        <v>8</v>
      </c>
      <c r="B13" s="44" t="s">
        <v>249</v>
      </c>
      <c r="C13" s="45" t="s">
        <v>215</v>
      </c>
      <c r="D13" s="40">
        <f t="shared" si="0"/>
        <v>200000</v>
      </c>
      <c r="E13" s="40">
        <v>200000</v>
      </c>
      <c r="F13" s="40"/>
    </row>
    <row r="14" customFormat="1" ht="41" customHeight="1" spans="1:6">
      <c r="A14" s="40">
        <v>9</v>
      </c>
      <c r="B14" s="44" t="s">
        <v>250</v>
      </c>
      <c r="C14" s="45" t="s">
        <v>216</v>
      </c>
      <c r="D14" s="40">
        <f t="shared" si="0"/>
        <v>45000</v>
      </c>
      <c r="E14" s="40">
        <v>45000</v>
      </c>
      <c r="F14" s="40"/>
    </row>
    <row r="15" customFormat="1" ht="41" customHeight="1" spans="1:6">
      <c r="A15" s="40">
        <v>10</v>
      </c>
      <c r="B15" s="44" t="s">
        <v>251</v>
      </c>
      <c r="C15" s="45" t="s">
        <v>217</v>
      </c>
      <c r="D15" s="40">
        <f t="shared" si="0"/>
        <v>25000</v>
      </c>
      <c r="E15" s="40">
        <v>25000</v>
      </c>
      <c r="F15" s="40"/>
    </row>
    <row r="16" customFormat="1" ht="41" customHeight="1" spans="1:6">
      <c r="A16" s="40">
        <v>11</v>
      </c>
      <c r="B16" s="44" t="s">
        <v>252</v>
      </c>
      <c r="C16" s="45" t="s">
        <v>218</v>
      </c>
      <c r="D16" s="40">
        <f t="shared" si="0"/>
        <v>10000</v>
      </c>
      <c r="E16" s="40">
        <v>10000</v>
      </c>
      <c r="F16" s="40"/>
    </row>
    <row r="17" customFormat="1" ht="41" customHeight="1" spans="1:6">
      <c r="A17" s="40">
        <v>12</v>
      </c>
      <c r="B17" s="44" t="s">
        <v>253</v>
      </c>
      <c r="C17" s="45" t="s">
        <v>219</v>
      </c>
      <c r="D17" s="40">
        <f t="shared" si="0"/>
        <v>23752.19</v>
      </c>
      <c r="E17" s="40">
        <v>23752.19</v>
      </c>
      <c r="F17" s="40"/>
    </row>
    <row r="18" customFormat="1" ht="41" customHeight="1" spans="1:6">
      <c r="A18" s="40">
        <v>13</v>
      </c>
      <c r="B18" s="44" t="s">
        <v>254</v>
      </c>
      <c r="C18" s="45" t="s">
        <v>220</v>
      </c>
      <c r="D18" s="40">
        <f t="shared" si="0"/>
        <v>21104.07</v>
      </c>
      <c r="E18" s="40">
        <v>21104.07</v>
      </c>
      <c r="F18" s="40"/>
    </row>
    <row r="19" customFormat="1" ht="41" customHeight="1" spans="1:6">
      <c r="A19" s="40">
        <v>14</v>
      </c>
      <c r="B19" s="44" t="s">
        <v>255</v>
      </c>
      <c r="C19" s="45" t="s">
        <v>221</v>
      </c>
      <c r="D19" s="40">
        <f t="shared" si="0"/>
        <v>120000</v>
      </c>
      <c r="E19" s="40">
        <v>120000</v>
      </c>
      <c r="F19" s="40"/>
    </row>
    <row r="20" customFormat="1" ht="41" customHeight="1" spans="1:6">
      <c r="A20" s="40">
        <v>15</v>
      </c>
      <c r="B20" s="44" t="s">
        <v>256</v>
      </c>
      <c r="C20" s="45" t="s">
        <v>222</v>
      </c>
      <c r="D20" s="40">
        <f t="shared" si="0"/>
        <v>118200</v>
      </c>
      <c r="E20" s="40">
        <v>118200</v>
      </c>
      <c r="F20" s="40"/>
    </row>
    <row r="21" customFormat="1" ht="41" customHeight="1" spans="1:6">
      <c r="A21" s="40">
        <v>16</v>
      </c>
      <c r="B21" s="44" t="s">
        <v>257</v>
      </c>
      <c r="C21" s="45" t="s">
        <v>223</v>
      </c>
      <c r="D21" s="40">
        <f t="shared" si="0"/>
        <v>5000</v>
      </c>
      <c r="E21" s="40">
        <v>5000</v>
      </c>
      <c r="F21" s="40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topLeftCell="A9" workbookViewId="0">
      <selection activeCell="A4" sqref="$A4:$XFD12"/>
    </sheetView>
  </sheetViews>
  <sheetFormatPr defaultColWidth="7.87962962962963" defaultRowHeight="12.75" customHeight="1"/>
  <cols>
    <col min="1" max="1" width="17" style="18" customWidth="1"/>
    <col min="2" max="2" width="41.3796296296296" style="18" customWidth="1"/>
    <col min="3" max="3" width="29.3796296296296" style="18" customWidth="1"/>
    <col min="4" max="4" width="2.5" style="18" customWidth="1"/>
    <col min="5" max="16" width="8" style="18"/>
    <col min="17" max="16384" width="7.8796296296296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258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33" customHeight="1" spans="1:16">
      <c r="A4" s="22" t="s">
        <v>259</v>
      </c>
      <c r="B4" s="22"/>
      <c r="C4" s="23" t="s">
        <v>41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33" customHeight="1" spans="1:16">
      <c r="A5" s="22" t="s">
        <v>260</v>
      </c>
      <c r="B5" s="22" t="s">
        <v>261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33" customHeight="1" spans="1:3">
      <c r="A6" s="22" t="s">
        <v>118</v>
      </c>
      <c r="B6" s="22"/>
      <c r="C6" s="23"/>
    </row>
    <row r="7" s="17" customFormat="1" ht="33" customHeight="1" spans="1:4">
      <c r="A7" s="24"/>
      <c r="B7" s="24"/>
      <c r="C7" s="25">
        <v>0</v>
      </c>
      <c r="D7" s="18"/>
    </row>
    <row r="8" ht="33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33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33" customHeight="1" spans="1:3">
      <c r="A10" s="24"/>
      <c r="B10" s="24"/>
      <c r="C10" s="25"/>
    </row>
    <row r="11" ht="33" customHeight="1" spans="1:3">
      <c r="A11" s="24"/>
      <c r="B11" s="24"/>
      <c r="C11" s="25"/>
    </row>
    <row r="12" ht="33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4" sqref="$A4:$XFD5"/>
    </sheetView>
  </sheetViews>
  <sheetFormatPr defaultColWidth="10" defaultRowHeight="14.4" outlineLevelRow="4" outlineLevelCol="4"/>
  <cols>
    <col min="1" max="1" width="19.3240740740741" customWidth="1"/>
    <col min="2" max="2" width="18.2407407407407" customWidth="1"/>
    <col min="3" max="3" width="20.1944444444444" customWidth="1"/>
    <col min="4" max="4" width="24.212962962963" customWidth="1"/>
    <col min="5" max="5" width="29.3148148148148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262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30" customHeight="1" spans="1:5">
      <c r="A4" s="14" t="s">
        <v>178</v>
      </c>
      <c r="B4" s="14" t="s">
        <v>118</v>
      </c>
      <c r="C4" s="14" t="s">
        <v>263</v>
      </c>
      <c r="D4" s="14" t="s">
        <v>264</v>
      </c>
      <c r="E4" s="14" t="s">
        <v>265</v>
      </c>
    </row>
    <row r="5" ht="30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A5" sqref="$A5:$XFD15"/>
    </sheetView>
  </sheetViews>
  <sheetFormatPr defaultColWidth="9" defaultRowHeight="14.4" outlineLevelCol="1"/>
  <cols>
    <col min="1" max="1" width="39.7777777777778" customWidth="1"/>
    <col min="2" max="2" width="46" customWidth="1"/>
  </cols>
  <sheetData>
    <row r="1" ht="20.4" spans="1:2">
      <c r="A1" s="1" t="s">
        <v>266</v>
      </c>
      <c r="B1" s="1"/>
    </row>
    <row r="2" spans="1:1">
      <c r="A2" s="2" t="s">
        <v>267</v>
      </c>
    </row>
    <row r="3" ht="22" customHeight="1" spans="1:2">
      <c r="A3" s="3" t="s">
        <v>40</v>
      </c>
      <c r="B3" s="4" t="s">
        <v>41</v>
      </c>
    </row>
    <row r="4" ht="22" customHeight="1" spans="1:2">
      <c r="A4" s="3"/>
      <c r="B4" s="4"/>
    </row>
    <row r="5" ht="35" customHeight="1" spans="1:2">
      <c r="A5" s="5" t="s">
        <v>268</v>
      </c>
      <c r="B5" s="4">
        <v>1</v>
      </c>
    </row>
    <row r="6" ht="35" customHeight="1" spans="1:2">
      <c r="A6" s="6" t="s">
        <v>269</v>
      </c>
      <c r="B6" s="7"/>
    </row>
    <row r="7" ht="35" customHeight="1" spans="1:2">
      <c r="A7" s="8" t="s">
        <v>270</v>
      </c>
      <c r="B7" s="7"/>
    </row>
    <row r="8" ht="35" customHeight="1" spans="1:2">
      <c r="A8" s="8"/>
      <c r="B8" s="7"/>
    </row>
    <row r="9" ht="35" customHeight="1" spans="1:2">
      <c r="A9" s="8"/>
      <c r="B9" s="7"/>
    </row>
    <row r="10" ht="35" customHeight="1" spans="1:2">
      <c r="A10" s="8"/>
      <c r="B10" s="7"/>
    </row>
    <row r="11" ht="35" customHeight="1" spans="1:2">
      <c r="A11" s="8"/>
      <c r="B11" s="7"/>
    </row>
    <row r="12" ht="35" customHeight="1" spans="1:2">
      <c r="A12" s="8"/>
      <c r="B12" s="7"/>
    </row>
    <row r="13" ht="35" customHeight="1" spans="1:2">
      <c r="A13" s="8"/>
      <c r="B13" s="7"/>
    </row>
    <row r="14" ht="35" customHeight="1" spans="1:2">
      <c r="A14" s="8"/>
      <c r="B14" s="7"/>
    </row>
    <row r="15" ht="35" customHeight="1" spans="1:2">
      <c r="A15" s="8"/>
      <c r="B15" s="7"/>
    </row>
    <row r="16" spans="1:1">
      <c r="A16" s="9" t="s">
        <v>271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G7" sqref="G7"/>
    </sheetView>
  </sheetViews>
  <sheetFormatPr defaultColWidth="10" defaultRowHeight="14.4" outlineLevelCol="2"/>
  <cols>
    <col min="1" max="1" width="5.01851851851852" customWidth="1"/>
    <col min="2" max="2" width="56.3796296296296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33" t="s">
        <v>14</v>
      </c>
      <c r="C2" s="133"/>
    </row>
    <row r="3" ht="29.35" customHeight="1" spans="1:3">
      <c r="A3" s="134"/>
      <c r="B3" s="66" t="s">
        <v>15</v>
      </c>
      <c r="C3" s="66" t="s">
        <v>16</v>
      </c>
    </row>
    <row r="4" ht="28.45" customHeight="1" spans="1:3">
      <c r="A4" s="126"/>
      <c r="B4" s="135" t="s">
        <v>17</v>
      </c>
      <c r="C4" s="136" t="s">
        <v>18</v>
      </c>
    </row>
    <row r="5" ht="28.45" customHeight="1" spans="1:3">
      <c r="A5" s="126"/>
      <c r="B5" s="135" t="s">
        <v>19</v>
      </c>
      <c r="C5" s="136" t="s">
        <v>20</v>
      </c>
    </row>
    <row r="6" ht="28.45" customHeight="1" spans="1:3">
      <c r="A6" s="126"/>
      <c r="B6" s="135" t="s">
        <v>21</v>
      </c>
      <c r="C6" s="136" t="s">
        <v>22</v>
      </c>
    </row>
    <row r="7" ht="28.45" customHeight="1" spans="1:3">
      <c r="A7" s="126"/>
      <c r="B7" s="135" t="s">
        <v>23</v>
      </c>
      <c r="C7" s="136"/>
    </row>
    <row r="8" ht="28.45" customHeight="1" spans="1:3">
      <c r="A8" s="126"/>
      <c r="B8" s="135" t="s">
        <v>24</v>
      </c>
      <c r="C8" s="136" t="s">
        <v>25</v>
      </c>
    </row>
    <row r="9" ht="28.45" customHeight="1" spans="1:3">
      <c r="A9" s="126"/>
      <c r="B9" s="135" t="s">
        <v>26</v>
      </c>
      <c r="C9" s="136" t="s">
        <v>27</v>
      </c>
    </row>
    <row r="10" ht="28.45" customHeight="1" spans="1:3">
      <c r="A10" s="126"/>
      <c r="B10" s="135" t="s">
        <v>28</v>
      </c>
      <c r="C10" s="136" t="s">
        <v>29</v>
      </c>
    </row>
    <row r="11" ht="28.45" customHeight="1" spans="1:3">
      <c r="A11" s="126"/>
      <c r="B11" s="135" t="s">
        <v>30</v>
      </c>
      <c r="C11" s="136" t="s">
        <v>31</v>
      </c>
    </row>
    <row r="12" ht="28.45" customHeight="1" spans="1:3">
      <c r="A12" s="126"/>
      <c r="B12" s="135" t="s">
        <v>32</v>
      </c>
      <c r="C12" s="136"/>
    </row>
    <row r="13" ht="28.45" customHeight="1" spans="1:3">
      <c r="A13" s="10"/>
      <c r="B13" s="135" t="s">
        <v>33</v>
      </c>
      <c r="C13" s="136"/>
    </row>
    <row r="14" ht="28.45" customHeight="1" spans="1:3">
      <c r="A14" s="10"/>
      <c r="B14" s="135" t="s">
        <v>34</v>
      </c>
      <c r="C14" s="136" t="s">
        <v>18</v>
      </c>
    </row>
    <row r="15" ht="36" customHeight="1" spans="2:3">
      <c r="B15" s="135" t="s">
        <v>35</v>
      </c>
      <c r="C15" s="80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A4" sqref="$A4:$XFD39"/>
    </sheetView>
  </sheetViews>
  <sheetFormatPr defaultColWidth="10" defaultRowHeight="14.4" outlineLevelCol="3"/>
  <cols>
    <col min="1" max="1" width="26.3333333333333" customWidth="1"/>
    <col min="2" max="2" width="16.6944444444444" customWidth="1"/>
    <col min="3" max="3" width="27.3333333333333" customWidth="1"/>
    <col min="4" max="4" width="17.3333333333333" customWidth="1"/>
  </cols>
  <sheetData>
    <row r="1" ht="14.3" customHeight="1" spans="1:4">
      <c r="A1" s="10"/>
      <c r="B1" s="10"/>
      <c r="C1" s="10"/>
      <c r="D1" s="10"/>
    </row>
    <row r="2" ht="31" customHeight="1" spans="1:4">
      <c r="A2" s="11" t="s">
        <v>36</v>
      </c>
      <c r="B2" s="11"/>
      <c r="C2" s="11"/>
      <c r="D2" s="11"/>
    </row>
    <row r="3" ht="13" customHeight="1" spans="1:4">
      <c r="A3" s="126"/>
      <c r="B3" s="126"/>
      <c r="C3" s="126"/>
      <c r="D3" s="127" t="s">
        <v>37</v>
      </c>
    </row>
    <row r="4" ht="19" customHeight="1" spans="1:4">
      <c r="A4" s="97" t="s">
        <v>38</v>
      </c>
      <c r="B4" s="97"/>
      <c r="C4" s="97" t="s">
        <v>39</v>
      </c>
      <c r="D4" s="97"/>
    </row>
    <row r="5" ht="19" customHeight="1" spans="1:4">
      <c r="A5" s="97" t="s">
        <v>40</v>
      </c>
      <c r="B5" s="97" t="s">
        <v>41</v>
      </c>
      <c r="C5" s="97" t="s">
        <v>40</v>
      </c>
      <c r="D5" s="97" t="s">
        <v>41</v>
      </c>
    </row>
    <row r="6" ht="19" customHeight="1" spans="1:4">
      <c r="A6" s="128" t="s">
        <v>42</v>
      </c>
      <c r="B6" s="105">
        <f>D36</f>
        <v>5474730.93</v>
      </c>
      <c r="C6" s="128" t="s">
        <v>43</v>
      </c>
      <c r="D6" s="105">
        <f>表3!C6+表3!D6</f>
        <v>4676117.95</v>
      </c>
    </row>
    <row r="7" ht="19" customHeight="1" spans="1:4">
      <c r="A7" s="128" t="s">
        <v>44</v>
      </c>
      <c r="B7" s="105"/>
      <c r="C7" s="128" t="s">
        <v>45</v>
      </c>
      <c r="D7" s="129"/>
    </row>
    <row r="8" ht="19" customHeight="1" spans="1:4">
      <c r="A8" s="128" t="s">
        <v>46</v>
      </c>
      <c r="B8" s="105"/>
      <c r="C8" s="128" t="s">
        <v>47</v>
      </c>
      <c r="D8" s="129"/>
    </row>
    <row r="9" ht="19" customHeight="1" spans="1:4">
      <c r="A9" s="128" t="s">
        <v>48</v>
      </c>
      <c r="B9" s="105"/>
      <c r="C9" s="128" t="s">
        <v>49</v>
      </c>
      <c r="D9" s="129"/>
    </row>
    <row r="10" ht="19" customHeight="1" spans="1:4">
      <c r="A10" s="128" t="s">
        <v>50</v>
      </c>
      <c r="B10" s="105"/>
      <c r="C10" s="128" t="s">
        <v>51</v>
      </c>
      <c r="D10" s="129"/>
    </row>
    <row r="11" ht="19" customHeight="1" spans="1:4">
      <c r="A11" s="128" t="s">
        <v>52</v>
      </c>
      <c r="B11" s="105"/>
      <c r="C11" s="128" t="s">
        <v>53</v>
      </c>
      <c r="D11" s="129"/>
    </row>
    <row r="12" ht="19" customHeight="1" spans="1:4">
      <c r="A12" s="128" t="s">
        <v>54</v>
      </c>
      <c r="B12" s="105"/>
      <c r="C12" s="128" t="s">
        <v>55</v>
      </c>
      <c r="D12" s="129"/>
    </row>
    <row r="13" ht="19" customHeight="1" spans="1:4">
      <c r="A13" s="128" t="s">
        <v>56</v>
      </c>
      <c r="B13" s="105"/>
      <c r="C13" s="128" t="s">
        <v>57</v>
      </c>
      <c r="D13" s="129">
        <f>表3!C10</f>
        <v>564847.6</v>
      </c>
    </row>
    <row r="14" ht="19" customHeight="1" spans="1:4">
      <c r="A14" s="128" t="s">
        <v>58</v>
      </c>
      <c r="B14" s="105"/>
      <c r="C14" s="128" t="s">
        <v>59</v>
      </c>
      <c r="D14" s="129"/>
    </row>
    <row r="15" ht="19" customHeight="1" spans="1:4">
      <c r="A15" s="128"/>
      <c r="B15" s="130"/>
      <c r="C15" s="128" t="s">
        <v>60</v>
      </c>
      <c r="D15" s="129">
        <f>表3!C19</f>
        <v>233765.38</v>
      </c>
    </row>
    <row r="16" ht="19" customHeight="1" spans="1:4">
      <c r="A16" s="128"/>
      <c r="B16" s="130"/>
      <c r="C16" s="128" t="s">
        <v>61</v>
      </c>
      <c r="D16" s="129"/>
    </row>
    <row r="17" ht="19" customHeight="1" spans="1:4">
      <c r="A17" s="128"/>
      <c r="B17" s="130"/>
      <c r="C17" s="128" t="s">
        <v>62</v>
      </c>
      <c r="D17" s="129"/>
    </row>
    <row r="18" ht="19" customHeight="1" spans="1:4">
      <c r="A18" s="128"/>
      <c r="B18" s="130"/>
      <c r="C18" s="128" t="s">
        <v>63</v>
      </c>
      <c r="D18" s="129"/>
    </row>
    <row r="19" ht="19" customHeight="1" spans="1:4">
      <c r="A19" s="128"/>
      <c r="B19" s="130"/>
      <c r="C19" s="128" t="s">
        <v>64</v>
      </c>
      <c r="D19" s="129"/>
    </row>
    <row r="20" ht="19" customHeight="1" spans="1:4">
      <c r="A20" s="131"/>
      <c r="B20" s="132"/>
      <c r="C20" s="128" t="s">
        <v>65</v>
      </c>
      <c r="D20" s="129"/>
    </row>
    <row r="21" ht="19" customHeight="1" spans="1:4">
      <c r="A21" s="131"/>
      <c r="B21" s="132"/>
      <c r="C21" s="128" t="s">
        <v>66</v>
      </c>
      <c r="D21" s="129"/>
    </row>
    <row r="22" ht="19" customHeight="1" spans="1:4">
      <c r="A22" s="131"/>
      <c r="B22" s="132"/>
      <c r="C22" s="128" t="s">
        <v>67</v>
      </c>
      <c r="D22" s="129"/>
    </row>
    <row r="23" ht="19" customHeight="1" spans="1:4">
      <c r="A23" s="131"/>
      <c r="B23" s="132"/>
      <c r="C23" s="128" t="s">
        <v>68</v>
      </c>
      <c r="D23" s="129"/>
    </row>
    <row r="24" ht="19" customHeight="1" spans="1:4">
      <c r="A24" s="131"/>
      <c r="B24" s="132"/>
      <c r="C24" s="128" t="s">
        <v>69</v>
      </c>
      <c r="D24" s="129"/>
    </row>
    <row r="25" ht="19" customHeight="1" spans="1:4">
      <c r="A25" s="128"/>
      <c r="B25" s="130"/>
      <c r="C25" s="128" t="s">
        <v>70</v>
      </c>
      <c r="D25" s="129"/>
    </row>
    <row r="26" ht="19" customHeight="1" spans="1:4">
      <c r="A26" s="128"/>
      <c r="B26" s="130"/>
      <c r="C26" s="128" t="s">
        <v>71</v>
      </c>
      <c r="D26" s="129"/>
    </row>
    <row r="27" ht="19" customHeight="1" spans="1:4">
      <c r="A27" s="128"/>
      <c r="B27" s="130"/>
      <c r="C27" s="128" t="s">
        <v>72</v>
      </c>
      <c r="D27" s="129"/>
    </row>
    <row r="28" ht="19" customHeight="1" spans="1:4">
      <c r="A28" s="131"/>
      <c r="B28" s="132"/>
      <c r="C28" s="128" t="s">
        <v>73</v>
      </c>
      <c r="D28" s="129"/>
    </row>
    <row r="29" ht="19" customHeight="1" spans="1:4">
      <c r="A29" s="131"/>
      <c r="B29" s="132"/>
      <c r="C29" s="128" t="s">
        <v>74</v>
      </c>
      <c r="D29" s="129"/>
    </row>
    <row r="30" ht="19" customHeight="1" spans="1:4">
      <c r="A30" s="131"/>
      <c r="B30" s="132"/>
      <c r="C30" s="128" t="s">
        <v>75</v>
      </c>
      <c r="D30" s="129"/>
    </row>
    <row r="31" ht="19" customHeight="1" spans="1:4">
      <c r="A31" s="131"/>
      <c r="B31" s="132"/>
      <c r="C31" s="128" t="s">
        <v>76</v>
      </c>
      <c r="D31" s="129"/>
    </row>
    <row r="32" ht="19" customHeight="1" spans="1:4">
      <c r="A32" s="131"/>
      <c r="B32" s="132"/>
      <c r="C32" s="128" t="s">
        <v>77</v>
      </c>
      <c r="D32" s="129"/>
    </row>
    <row r="33" ht="19" customHeight="1" spans="1:4">
      <c r="A33" s="128"/>
      <c r="B33" s="128"/>
      <c r="C33" s="128" t="s">
        <v>78</v>
      </c>
      <c r="D33" s="129"/>
    </row>
    <row r="34" ht="19" customHeight="1" spans="1:4">
      <c r="A34" s="128"/>
      <c r="B34" s="128"/>
      <c r="C34" s="128" t="s">
        <v>79</v>
      </c>
      <c r="D34" s="129"/>
    </row>
    <row r="35" ht="19" customHeight="1" spans="1:4">
      <c r="A35" s="128"/>
      <c r="B35" s="128"/>
      <c r="C35" s="128" t="s">
        <v>80</v>
      </c>
      <c r="D35" s="129"/>
    </row>
    <row r="36" ht="19" customHeight="1" spans="1:4">
      <c r="A36" s="131" t="s">
        <v>81</v>
      </c>
      <c r="B36" s="132">
        <f>SUM(B6:B14)</f>
        <v>5474730.93</v>
      </c>
      <c r="C36" s="131" t="s">
        <v>82</v>
      </c>
      <c r="D36" s="132">
        <f>SUM(D6:D35)</f>
        <v>5474730.93</v>
      </c>
    </row>
    <row r="37" ht="19" customHeight="1" spans="1:4">
      <c r="A37" s="131" t="s">
        <v>83</v>
      </c>
      <c r="B37" s="132"/>
      <c r="C37" s="131" t="s">
        <v>84</v>
      </c>
      <c r="D37" s="132"/>
    </row>
    <row r="38" ht="19" customHeight="1" spans="1:4">
      <c r="A38" s="131" t="s">
        <v>85</v>
      </c>
      <c r="B38" s="130"/>
      <c r="C38" s="128"/>
      <c r="D38" s="130"/>
    </row>
    <row r="39" ht="19" customHeight="1" spans="1:4">
      <c r="A39" s="131" t="s">
        <v>86</v>
      </c>
      <c r="B39" s="132">
        <f>B36+B37</f>
        <v>5474730.93</v>
      </c>
      <c r="C39" s="131" t="s">
        <v>87</v>
      </c>
      <c r="D39" s="132">
        <f>D36+D37</f>
        <v>5474730.93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23" workbookViewId="0">
      <selection activeCell="B23" sqref="B$1:B$1048576"/>
    </sheetView>
  </sheetViews>
  <sheetFormatPr defaultColWidth="7.87962962962963" defaultRowHeight="12.75" customHeight="1" outlineLevelCol="2"/>
  <cols>
    <col min="1" max="1" width="41.7777777777778" style="18" customWidth="1"/>
    <col min="2" max="2" width="37.7777777777778" style="18" customWidth="1"/>
    <col min="3" max="3" width="27.3796296296296" style="18" customWidth="1"/>
    <col min="4" max="16384" width="7.87962962962963" style="17"/>
  </cols>
  <sheetData>
    <row r="1" ht="10" customHeight="1" spans="1:1">
      <c r="A1" s="116"/>
    </row>
    <row r="2" ht="24.75" customHeight="1" spans="1:2">
      <c r="A2" s="20" t="s">
        <v>88</v>
      </c>
      <c r="B2" s="20"/>
    </row>
    <row r="3" ht="15" customHeight="1" spans="1:2">
      <c r="A3" s="117"/>
      <c r="B3" s="21" t="s">
        <v>37</v>
      </c>
    </row>
    <row r="4" ht="24" customHeight="1" spans="1:2">
      <c r="A4" s="35" t="s">
        <v>40</v>
      </c>
      <c r="B4" s="35" t="s">
        <v>41</v>
      </c>
    </row>
    <row r="5" s="17" customFormat="1" ht="25" customHeight="1" spans="1:3">
      <c r="A5" s="118" t="s">
        <v>89</v>
      </c>
      <c r="B5" s="119">
        <f>B6+B7</f>
        <v>5474730.93</v>
      </c>
      <c r="C5" s="18"/>
    </row>
    <row r="6" s="17" customFormat="1" ht="25" customHeight="1" spans="1:3">
      <c r="A6" s="120" t="s">
        <v>90</v>
      </c>
      <c r="B6" s="121">
        <f>表1!B6</f>
        <v>5474730.93</v>
      </c>
      <c r="C6" s="18"/>
    </row>
    <row r="7" s="17" customFormat="1" ht="25" customHeight="1" spans="1:3">
      <c r="A7" s="120" t="s">
        <v>91</v>
      </c>
      <c r="B7" s="121"/>
      <c r="C7" s="18"/>
    </row>
    <row r="8" s="17" customFormat="1" ht="25" customHeight="1" spans="1:3">
      <c r="A8" s="118" t="s">
        <v>92</v>
      </c>
      <c r="B8" s="121">
        <f>B9+B10</f>
        <v>0</v>
      </c>
      <c r="C8" s="18"/>
    </row>
    <row r="9" s="17" customFormat="1" ht="25" customHeight="1" spans="1:3">
      <c r="A9" s="120" t="s">
        <v>90</v>
      </c>
      <c r="B9" s="121"/>
      <c r="C9" s="18"/>
    </row>
    <row r="10" s="17" customFormat="1" ht="25" customHeight="1" spans="1:3">
      <c r="A10" s="120" t="s">
        <v>91</v>
      </c>
      <c r="B10" s="121"/>
      <c r="C10" s="18"/>
    </row>
    <row r="11" s="17" customFormat="1" ht="25" customHeight="1" spans="1:3">
      <c r="A11" s="118" t="s">
        <v>93</v>
      </c>
      <c r="B11" s="121"/>
      <c r="C11" s="18"/>
    </row>
    <row r="12" s="17" customFormat="1" ht="25" customHeight="1" spans="1:3">
      <c r="A12" s="120" t="s">
        <v>90</v>
      </c>
      <c r="B12" s="121"/>
      <c r="C12" s="18"/>
    </row>
    <row r="13" s="17" customFormat="1" ht="25" customHeight="1" spans="1:3">
      <c r="A13" s="120" t="s">
        <v>91</v>
      </c>
      <c r="B13" s="121"/>
      <c r="C13" s="18"/>
    </row>
    <row r="14" s="17" customFormat="1" ht="25" customHeight="1" spans="1:3">
      <c r="A14" s="122" t="s">
        <v>94</v>
      </c>
      <c r="B14" s="121">
        <f>SUM(B15:B17)</f>
        <v>0</v>
      </c>
      <c r="C14" s="18"/>
    </row>
    <row r="15" s="17" customFormat="1" ht="25" customHeight="1" spans="1:3">
      <c r="A15" s="120" t="s">
        <v>95</v>
      </c>
      <c r="B15" s="121"/>
      <c r="C15" s="18"/>
    </row>
    <row r="16" s="17" customFormat="1" ht="25" customHeight="1" spans="1:3">
      <c r="A16" s="120" t="s">
        <v>96</v>
      </c>
      <c r="B16" s="121"/>
      <c r="C16" s="18"/>
    </row>
    <row r="17" s="17" customFormat="1" ht="25" customHeight="1" spans="1:3">
      <c r="A17" s="120" t="s">
        <v>97</v>
      </c>
      <c r="B17" s="121"/>
      <c r="C17" s="18"/>
    </row>
    <row r="18" s="17" customFormat="1" ht="25" customHeight="1" spans="1:3">
      <c r="A18" s="122" t="s">
        <v>98</v>
      </c>
      <c r="B18" s="121"/>
      <c r="C18" s="18"/>
    </row>
    <row r="19" s="17" customFormat="1" ht="25" customHeight="1" spans="1:3">
      <c r="A19" s="122" t="s">
        <v>99</v>
      </c>
      <c r="B19" s="121"/>
      <c r="C19" s="18"/>
    </row>
    <row r="20" s="17" customFormat="1" ht="25" customHeight="1" spans="1:3">
      <c r="A20" s="122" t="s">
        <v>100</v>
      </c>
      <c r="B20" s="121"/>
      <c r="C20" s="18"/>
    </row>
    <row r="21" s="17" customFormat="1" ht="25" customHeight="1" spans="1:3">
      <c r="A21" s="122" t="s">
        <v>101</v>
      </c>
      <c r="B21" s="121"/>
      <c r="C21" s="18"/>
    </row>
    <row r="22" s="17" customFormat="1" ht="25" customHeight="1" spans="1:3">
      <c r="A22" s="122" t="s">
        <v>102</v>
      </c>
      <c r="B22" s="119">
        <f>B23+B26+B29+B30</f>
        <v>0</v>
      </c>
      <c r="C22" s="18"/>
    </row>
    <row r="23" s="17" customFormat="1" ht="25" customHeight="1" spans="1:3">
      <c r="A23" s="120" t="s">
        <v>103</v>
      </c>
      <c r="B23" s="119">
        <f>B24+B25</f>
        <v>0</v>
      </c>
      <c r="C23" s="18"/>
    </row>
    <row r="24" s="17" customFormat="1" ht="25" customHeight="1" spans="1:3">
      <c r="A24" s="120" t="s">
        <v>104</v>
      </c>
      <c r="B24" s="119"/>
      <c r="C24" s="18"/>
    </row>
    <row r="25" s="17" customFormat="1" ht="25" customHeight="1" spans="1:3">
      <c r="A25" s="120" t="s">
        <v>105</v>
      </c>
      <c r="B25" s="119"/>
      <c r="C25" s="18"/>
    </row>
    <row r="26" s="17" customFormat="1" ht="25" customHeight="1" spans="1:3">
      <c r="A26" s="120" t="s">
        <v>106</v>
      </c>
      <c r="B26" s="119">
        <f>B27+B28</f>
        <v>0</v>
      </c>
      <c r="C26" s="18"/>
    </row>
    <row r="27" s="17" customFormat="1" ht="25" customHeight="1" spans="1:3">
      <c r="A27" s="120" t="s">
        <v>107</v>
      </c>
      <c r="B27" s="119"/>
      <c r="C27" s="18"/>
    </row>
    <row r="28" s="17" customFormat="1" ht="25" customHeight="1" spans="1:3">
      <c r="A28" s="120" t="s">
        <v>108</v>
      </c>
      <c r="B28" s="119"/>
      <c r="C28" s="18"/>
    </row>
    <row r="29" s="17" customFormat="1" ht="25" customHeight="1" spans="1:3">
      <c r="A29" s="120" t="s">
        <v>109</v>
      </c>
      <c r="B29" s="119"/>
      <c r="C29" s="18"/>
    </row>
    <row r="30" s="17" customFormat="1" ht="25" customHeight="1" spans="1:3">
      <c r="A30" s="120" t="s">
        <v>110</v>
      </c>
      <c r="B30" s="119"/>
      <c r="C30" s="18"/>
    </row>
    <row r="31" ht="25" customHeight="1" spans="1:2">
      <c r="A31" s="123"/>
      <c r="B31" s="119"/>
    </row>
    <row r="32" s="17" customFormat="1" ht="25" customHeight="1" spans="1:3">
      <c r="A32" s="124" t="s">
        <v>111</v>
      </c>
      <c r="B32" s="125">
        <f>B5+B8+B14+B18+B19+B20+B21+B22</f>
        <v>5474730.93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18" workbookViewId="0">
      <selection activeCell="A4" sqref="$A4:$XFD22"/>
    </sheetView>
  </sheetViews>
  <sheetFormatPr defaultColWidth="10" defaultRowHeight="14.4" outlineLevelCol="4"/>
  <cols>
    <col min="1" max="1" width="13.7777777777778" style="110" customWidth="1"/>
    <col min="2" max="2" width="36" style="110" customWidth="1"/>
    <col min="3" max="3" width="13.7037037037037" style="110" customWidth="1"/>
    <col min="4" max="4" width="13.2962962962963" style="110" customWidth="1"/>
    <col min="5" max="5" width="9.77777777777778" style="110" customWidth="1"/>
    <col min="6" max="16384" width="10" style="110"/>
  </cols>
  <sheetData>
    <row r="1" ht="14.3" customHeight="1" spans="1:5">
      <c r="A1" s="111"/>
      <c r="B1" s="111"/>
      <c r="C1" s="111"/>
      <c r="D1" s="111"/>
      <c r="E1" s="111"/>
    </row>
    <row r="2" ht="39.85" customHeight="1" spans="1:5">
      <c r="A2" s="11" t="s">
        <v>112</v>
      </c>
      <c r="B2" s="11"/>
      <c r="C2" s="11"/>
      <c r="D2" s="11"/>
      <c r="E2" s="11"/>
    </row>
    <row r="3" ht="22.75" customHeight="1" spans="1:5">
      <c r="A3" s="112"/>
      <c r="B3" s="112"/>
      <c r="C3" s="112"/>
      <c r="D3" s="112"/>
      <c r="E3" s="112" t="s">
        <v>37</v>
      </c>
    </row>
    <row r="4" s="108" customFormat="1" ht="37" customHeight="1" spans="1:5">
      <c r="A4" s="113" t="s">
        <v>113</v>
      </c>
      <c r="B4" s="113" t="s">
        <v>114</v>
      </c>
      <c r="C4" s="113" t="s">
        <v>115</v>
      </c>
      <c r="D4" s="113" t="s">
        <v>116</v>
      </c>
      <c r="E4" s="113" t="s">
        <v>117</v>
      </c>
    </row>
    <row r="5" ht="37" customHeight="1" spans="1:5">
      <c r="A5" s="62" t="s">
        <v>118</v>
      </c>
      <c r="B5" s="63">
        <f>C5+D5</f>
        <v>5474730.93</v>
      </c>
      <c r="C5" s="62">
        <f>C6+C10+C19</f>
        <v>4985730.93</v>
      </c>
      <c r="D5" s="62">
        <f>D6</f>
        <v>489000</v>
      </c>
      <c r="E5" s="62"/>
    </row>
    <row r="6" s="109" customFormat="1" ht="37" customHeight="1" spans="1:5">
      <c r="A6" s="88" t="s">
        <v>119</v>
      </c>
      <c r="B6" s="88" t="s">
        <v>120</v>
      </c>
      <c r="C6" s="62">
        <f>C7</f>
        <v>4187117.95</v>
      </c>
      <c r="D6" s="62">
        <f>D7</f>
        <v>489000</v>
      </c>
      <c r="E6" s="62"/>
    </row>
    <row r="7" s="110" customFormat="1" ht="37" customHeight="1" spans="1:5">
      <c r="A7" s="24" t="s">
        <v>121</v>
      </c>
      <c r="B7" s="24" t="s">
        <v>122</v>
      </c>
      <c r="C7" s="114">
        <f>C8+C9</f>
        <v>4187117.95</v>
      </c>
      <c r="D7" s="114">
        <f>D8</f>
        <v>489000</v>
      </c>
      <c r="E7" s="114"/>
    </row>
    <row r="8" s="110" customFormat="1" ht="37" customHeight="1" spans="1:5">
      <c r="A8" s="89">
        <v>2013101</v>
      </c>
      <c r="B8" s="24" t="s">
        <v>123</v>
      </c>
      <c r="C8" s="114">
        <v>3364720.9</v>
      </c>
      <c r="D8" s="114">
        <v>489000</v>
      </c>
      <c r="E8" s="114"/>
    </row>
    <row r="9" s="110" customFormat="1" ht="37" customHeight="1" spans="1:5">
      <c r="A9" s="89">
        <v>2013150</v>
      </c>
      <c r="B9" s="24" t="s">
        <v>124</v>
      </c>
      <c r="C9" s="96">
        <v>822397.05</v>
      </c>
      <c r="D9" s="96"/>
      <c r="E9" s="96"/>
    </row>
    <row r="10" s="109" customFormat="1" ht="37" customHeight="1" spans="1:5">
      <c r="A10" s="90">
        <v>208</v>
      </c>
      <c r="B10" s="88" t="s">
        <v>125</v>
      </c>
      <c r="C10" s="115">
        <f>C11+C15+C17</f>
        <v>564847.6</v>
      </c>
      <c r="D10" s="115"/>
      <c r="E10" s="115"/>
    </row>
    <row r="11" s="110" customFormat="1" ht="37" customHeight="1" spans="1:5">
      <c r="A11" s="89">
        <v>20805</v>
      </c>
      <c r="B11" s="91" t="s">
        <v>126</v>
      </c>
      <c r="C11" s="96">
        <f>C12+C13+C14</f>
        <v>523101.15</v>
      </c>
      <c r="D11" s="96"/>
      <c r="E11" s="96"/>
    </row>
    <row r="12" s="110" customFormat="1" ht="37" customHeight="1" spans="1:5">
      <c r="A12" s="89">
        <v>2080501</v>
      </c>
      <c r="B12" s="91" t="s">
        <v>127</v>
      </c>
      <c r="C12" s="96">
        <v>38250</v>
      </c>
      <c r="D12" s="96"/>
      <c r="E12" s="96"/>
    </row>
    <row r="13" s="110" customFormat="1" ht="37" customHeight="1" spans="1:5">
      <c r="A13" s="89">
        <v>2080502</v>
      </c>
      <c r="B13" s="91" t="s">
        <v>128</v>
      </c>
      <c r="C13" s="96">
        <v>6000</v>
      </c>
      <c r="D13" s="96"/>
      <c r="E13" s="96"/>
    </row>
    <row r="14" s="110" customFormat="1" ht="37" customHeight="1" spans="1:5">
      <c r="A14" s="89">
        <v>2080505</v>
      </c>
      <c r="B14" s="91" t="s">
        <v>129</v>
      </c>
      <c r="C14" s="96">
        <v>478851.15</v>
      </c>
      <c r="D14" s="96"/>
      <c r="E14" s="96"/>
    </row>
    <row r="15" s="110" customFormat="1" ht="37" customHeight="1" spans="1:5">
      <c r="A15" s="89">
        <v>20808</v>
      </c>
      <c r="B15" s="91" t="s">
        <v>130</v>
      </c>
      <c r="C15" s="96">
        <f>C16</f>
        <v>23160</v>
      </c>
      <c r="D15" s="96"/>
      <c r="E15" s="96"/>
    </row>
    <row r="16" s="110" customFormat="1" ht="37" customHeight="1" spans="1:5">
      <c r="A16" s="89">
        <v>2080899</v>
      </c>
      <c r="B16" s="91" t="s">
        <v>131</v>
      </c>
      <c r="C16" s="96">
        <v>23160</v>
      </c>
      <c r="D16" s="96"/>
      <c r="E16" s="96"/>
    </row>
    <row r="17" s="110" customFormat="1" ht="37" customHeight="1" spans="1:5">
      <c r="A17" s="24" t="s">
        <v>132</v>
      </c>
      <c r="B17" s="24" t="s">
        <v>133</v>
      </c>
      <c r="C17" s="96">
        <f>C18</f>
        <v>18586.45</v>
      </c>
      <c r="D17" s="96"/>
      <c r="E17" s="96"/>
    </row>
    <row r="18" s="110" customFormat="1" ht="37" customHeight="1" spans="1:5">
      <c r="A18" s="24" t="s">
        <v>134</v>
      </c>
      <c r="B18" s="24" t="s">
        <v>133</v>
      </c>
      <c r="C18" s="96">
        <v>18586.45</v>
      </c>
      <c r="D18" s="96"/>
      <c r="E18" s="96"/>
    </row>
    <row r="19" s="109" customFormat="1" ht="37" customHeight="1" spans="1:5">
      <c r="A19" s="92">
        <v>210</v>
      </c>
      <c r="B19" s="92" t="s">
        <v>135</v>
      </c>
      <c r="C19" s="115">
        <f>C20</f>
        <v>233765.38</v>
      </c>
      <c r="D19" s="115"/>
      <c r="E19" s="115"/>
    </row>
    <row r="20" s="110" customFormat="1" ht="37" customHeight="1" spans="1:5">
      <c r="A20" s="94">
        <v>21011</v>
      </c>
      <c r="B20" s="94" t="s">
        <v>136</v>
      </c>
      <c r="C20" s="96">
        <f>C21+C22</f>
        <v>233765.38</v>
      </c>
      <c r="D20" s="96"/>
      <c r="E20" s="96"/>
    </row>
    <row r="21" s="110" customFormat="1" ht="37" customHeight="1" spans="1:5">
      <c r="A21" s="94">
        <v>2101101</v>
      </c>
      <c r="B21" s="94" t="s">
        <v>137</v>
      </c>
      <c r="C21" s="96">
        <v>183234.71</v>
      </c>
      <c r="D21" s="96"/>
      <c r="E21" s="96"/>
    </row>
    <row r="22" s="110" customFormat="1" ht="37" customHeight="1" spans="1:5">
      <c r="A22" s="96">
        <v>2101102</v>
      </c>
      <c r="B22" s="94" t="s">
        <v>138</v>
      </c>
      <c r="C22" s="96">
        <v>50530.67</v>
      </c>
      <c r="D22" s="96"/>
      <c r="E22" s="96"/>
    </row>
  </sheetData>
  <protectedRanges>
    <protectedRange sqref="C22" name="区域1_6_2"/>
  </protectedRanges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D6" sqref="D6"/>
    </sheetView>
  </sheetViews>
  <sheetFormatPr defaultColWidth="10" defaultRowHeight="14.4" outlineLevelCol="6"/>
  <cols>
    <col min="1" max="1" width="24.5648148148148" customWidth="1"/>
    <col min="2" max="2" width="12.5555555555556" customWidth="1"/>
    <col min="3" max="3" width="36.6388888888889" customWidth="1"/>
    <col min="4" max="4" width="13.1111111111111" customWidth="1"/>
    <col min="5" max="5" width="18.7222222222222" customWidth="1"/>
    <col min="6" max="8" width="9.76851851851852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22" customHeight="1" spans="1:7">
      <c r="A2" s="11" t="s">
        <v>139</v>
      </c>
      <c r="B2" s="11"/>
      <c r="C2" s="11"/>
      <c r="D2" s="11"/>
      <c r="E2" s="10"/>
      <c r="F2" s="10"/>
      <c r="G2" s="10"/>
    </row>
    <row r="3" ht="13" customHeight="1" spans="1:7">
      <c r="A3" s="12"/>
      <c r="B3" s="12"/>
      <c r="C3" s="83" t="s">
        <v>37</v>
      </c>
      <c r="D3" s="83"/>
      <c r="E3" s="12"/>
      <c r="F3" s="12"/>
      <c r="G3" s="12"/>
    </row>
    <row r="4" ht="22.75" customHeight="1" spans="1:7">
      <c r="A4" s="97" t="s">
        <v>38</v>
      </c>
      <c r="B4" s="97"/>
      <c r="C4" s="97" t="s">
        <v>39</v>
      </c>
      <c r="D4" s="97"/>
      <c r="E4" s="12"/>
      <c r="F4" s="12"/>
      <c r="G4" s="12"/>
    </row>
    <row r="5" ht="22.75" customHeight="1" spans="1:7">
      <c r="A5" s="97" t="s">
        <v>40</v>
      </c>
      <c r="B5" s="97" t="s">
        <v>41</v>
      </c>
      <c r="C5" s="97" t="s">
        <v>40</v>
      </c>
      <c r="D5" s="97" t="s">
        <v>118</v>
      </c>
      <c r="E5" s="12"/>
      <c r="F5" s="12"/>
      <c r="G5" s="12"/>
    </row>
    <row r="6" ht="22.75" customHeight="1" spans="1:7">
      <c r="A6" s="15" t="s">
        <v>140</v>
      </c>
      <c r="B6" s="103">
        <f>D6</f>
        <v>5474730.93</v>
      </c>
      <c r="C6" s="15" t="s">
        <v>141</v>
      </c>
      <c r="D6" s="103">
        <f>D7+D14+D16</f>
        <v>5474730.93</v>
      </c>
      <c r="E6" s="12"/>
      <c r="F6" s="12"/>
      <c r="G6" s="12"/>
    </row>
    <row r="7" ht="22.75" customHeight="1" spans="1:7">
      <c r="A7" s="15" t="s">
        <v>142</v>
      </c>
      <c r="B7" s="104">
        <f>B6</f>
        <v>5474730.93</v>
      </c>
      <c r="C7" s="15" t="s">
        <v>143</v>
      </c>
      <c r="D7" s="104">
        <f>表1!D6</f>
        <v>4676117.95</v>
      </c>
      <c r="E7" s="12"/>
      <c r="F7" s="12"/>
      <c r="G7" s="12"/>
    </row>
    <row r="8" ht="22.75" customHeight="1" spans="1:7">
      <c r="A8" s="15" t="s">
        <v>144</v>
      </c>
      <c r="B8" s="105"/>
      <c r="C8" s="15" t="s">
        <v>145</v>
      </c>
      <c r="D8" s="105"/>
      <c r="E8" s="12"/>
      <c r="F8" s="12"/>
      <c r="G8" s="12"/>
    </row>
    <row r="9" ht="22.75" customHeight="1" spans="1:7">
      <c r="A9" s="15" t="s">
        <v>146</v>
      </c>
      <c r="B9" s="105"/>
      <c r="C9" s="15" t="s">
        <v>147</v>
      </c>
      <c r="D9" s="105"/>
      <c r="E9" s="12"/>
      <c r="F9" s="12"/>
      <c r="G9" s="12"/>
    </row>
    <row r="10" ht="22.75" customHeight="1" spans="1:7">
      <c r="A10" s="15"/>
      <c r="B10" s="106"/>
      <c r="C10" s="15" t="s">
        <v>148</v>
      </c>
      <c r="D10" s="105"/>
      <c r="E10" s="12"/>
      <c r="F10" s="12"/>
      <c r="G10" s="12"/>
    </row>
    <row r="11" ht="22.75" customHeight="1" spans="1:7">
      <c r="A11" s="15"/>
      <c r="B11" s="106"/>
      <c r="C11" s="15" t="s">
        <v>149</v>
      </c>
      <c r="D11" s="105"/>
      <c r="E11" s="12"/>
      <c r="F11" s="12"/>
      <c r="G11" s="12"/>
    </row>
    <row r="12" ht="22.75" customHeight="1" spans="1:7">
      <c r="A12" s="15"/>
      <c r="B12" s="106"/>
      <c r="C12" s="15" t="s">
        <v>150</v>
      </c>
      <c r="D12" s="105"/>
      <c r="E12" s="12"/>
      <c r="F12" s="12"/>
      <c r="G12" s="12"/>
    </row>
    <row r="13" ht="22.75" customHeight="1" spans="1:7">
      <c r="A13" s="48"/>
      <c r="B13" s="100"/>
      <c r="C13" s="15" t="s">
        <v>151</v>
      </c>
      <c r="D13" s="105"/>
      <c r="E13" s="12"/>
      <c r="F13" s="12"/>
      <c r="G13" s="12"/>
    </row>
    <row r="14" ht="22.75" customHeight="1" spans="1:7">
      <c r="A14" s="15"/>
      <c r="B14" s="106"/>
      <c r="C14" s="15" t="s">
        <v>152</v>
      </c>
      <c r="D14" s="104">
        <f>表1!D13</f>
        <v>564847.6</v>
      </c>
      <c r="E14" s="12"/>
      <c r="F14" s="12"/>
      <c r="G14" s="58"/>
    </row>
    <row r="15" ht="22.75" customHeight="1" spans="1:7">
      <c r="A15" s="15"/>
      <c r="B15" s="106"/>
      <c r="C15" s="15" t="s">
        <v>153</v>
      </c>
      <c r="D15" s="105"/>
      <c r="E15" s="12"/>
      <c r="F15" s="12"/>
      <c r="G15" s="12"/>
    </row>
    <row r="16" ht="22.75" customHeight="1" spans="1:7">
      <c r="A16" s="15"/>
      <c r="B16" s="106"/>
      <c r="C16" s="15" t="s">
        <v>154</v>
      </c>
      <c r="D16" s="104">
        <f>表1!D15</f>
        <v>233765.38</v>
      </c>
      <c r="E16" s="12"/>
      <c r="F16" s="12"/>
      <c r="G16" s="12"/>
    </row>
    <row r="17" ht="22.75" customHeight="1" spans="1:7">
      <c r="A17" s="15"/>
      <c r="B17" s="106"/>
      <c r="C17" s="15" t="s">
        <v>155</v>
      </c>
      <c r="D17" s="105"/>
      <c r="E17" s="12"/>
      <c r="F17" s="12"/>
      <c r="G17" s="12"/>
    </row>
    <row r="18" ht="22.75" customHeight="1" spans="1:7">
      <c r="A18" s="15"/>
      <c r="B18" s="106"/>
      <c r="C18" s="15" t="s">
        <v>156</v>
      </c>
      <c r="D18" s="105"/>
      <c r="E18" s="12"/>
      <c r="F18" s="12"/>
      <c r="G18" s="12"/>
    </row>
    <row r="19" ht="22.75" customHeight="1" spans="1:7">
      <c r="A19" s="15"/>
      <c r="B19" s="15"/>
      <c r="C19" s="15" t="s">
        <v>157</v>
      </c>
      <c r="D19" s="105"/>
      <c r="E19" s="12"/>
      <c r="F19" s="12"/>
      <c r="G19" s="12"/>
    </row>
    <row r="20" ht="22.75" customHeight="1" spans="1:7">
      <c r="A20" s="15"/>
      <c r="B20" s="15"/>
      <c r="C20" s="15" t="s">
        <v>158</v>
      </c>
      <c r="D20" s="105"/>
      <c r="E20" s="12"/>
      <c r="F20" s="12"/>
      <c r="G20" s="12"/>
    </row>
    <row r="21" ht="22.75" customHeight="1" spans="1:7">
      <c r="A21" s="15"/>
      <c r="B21" s="15"/>
      <c r="C21" s="15" t="s">
        <v>159</v>
      </c>
      <c r="D21" s="105"/>
      <c r="E21" s="12"/>
      <c r="F21" s="12"/>
      <c r="G21" s="12"/>
    </row>
    <row r="22" ht="22.75" customHeight="1" spans="1:7">
      <c r="A22" s="15"/>
      <c r="B22" s="15"/>
      <c r="C22" s="15" t="s">
        <v>160</v>
      </c>
      <c r="D22" s="105"/>
      <c r="E22" s="12"/>
      <c r="F22" s="12"/>
      <c r="G22" s="12"/>
    </row>
    <row r="23" ht="22.75" customHeight="1" spans="1:7">
      <c r="A23" s="15"/>
      <c r="B23" s="15"/>
      <c r="C23" s="15" t="s">
        <v>161</v>
      </c>
      <c r="D23" s="105"/>
      <c r="E23" s="12"/>
      <c r="F23" s="12"/>
      <c r="G23" s="12"/>
    </row>
    <row r="24" ht="22.75" customHeight="1" spans="1:7">
      <c r="A24" s="15"/>
      <c r="B24" s="15"/>
      <c r="C24" s="15" t="s">
        <v>162</v>
      </c>
      <c r="D24" s="105"/>
      <c r="E24" s="12"/>
      <c r="F24" s="12"/>
      <c r="G24" s="12"/>
    </row>
    <row r="25" ht="22.75" customHeight="1" spans="1:7">
      <c r="A25" s="15"/>
      <c r="B25" s="15"/>
      <c r="C25" s="15" t="s">
        <v>163</v>
      </c>
      <c r="D25" s="105"/>
      <c r="E25" s="12"/>
      <c r="F25" s="12"/>
      <c r="G25" s="12"/>
    </row>
    <row r="26" ht="22.75" customHeight="1" spans="1:7">
      <c r="A26" s="15"/>
      <c r="B26" s="15"/>
      <c r="C26" s="15" t="s">
        <v>164</v>
      </c>
      <c r="D26" s="105"/>
      <c r="E26" s="12"/>
      <c r="F26" s="12"/>
      <c r="G26" s="12"/>
    </row>
    <row r="27" ht="22.75" customHeight="1" spans="1:7">
      <c r="A27" s="15"/>
      <c r="B27" s="15"/>
      <c r="C27" s="15" t="s">
        <v>165</v>
      </c>
      <c r="D27" s="105"/>
      <c r="E27" s="12"/>
      <c r="F27" s="12"/>
      <c r="G27" s="12"/>
    </row>
    <row r="28" ht="22.75" customHeight="1" spans="1:7">
      <c r="A28" s="15"/>
      <c r="B28" s="15"/>
      <c r="C28" s="15" t="s">
        <v>166</v>
      </c>
      <c r="D28" s="105"/>
      <c r="E28" s="12"/>
      <c r="F28" s="12"/>
      <c r="G28" s="12"/>
    </row>
    <row r="29" ht="22.75" customHeight="1" spans="1:7">
      <c r="A29" s="15"/>
      <c r="B29" s="15"/>
      <c r="C29" s="15" t="s">
        <v>167</v>
      </c>
      <c r="D29" s="105"/>
      <c r="E29" s="12"/>
      <c r="F29" s="12"/>
      <c r="G29" s="12"/>
    </row>
    <row r="30" ht="22.75" customHeight="1" spans="1:7">
      <c r="A30" s="15"/>
      <c r="B30" s="15"/>
      <c r="C30" s="15" t="s">
        <v>168</v>
      </c>
      <c r="D30" s="105"/>
      <c r="E30" s="12"/>
      <c r="F30" s="12"/>
      <c r="G30" s="12"/>
    </row>
    <row r="31" ht="22.75" customHeight="1" spans="1:7">
      <c r="A31" s="15"/>
      <c r="B31" s="15"/>
      <c r="C31" s="15" t="s">
        <v>169</v>
      </c>
      <c r="D31" s="105"/>
      <c r="E31" s="12"/>
      <c r="F31" s="12"/>
      <c r="G31" s="12"/>
    </row>
    <row r="32" ht="22.75" customHeight="1" spans="1:7">
      <c r="A32" s="15"/>
      <c r="B32" s="15"/>
      <c r="C32" s="15" t="s">
        <v>170</v>
      </c>
      <c r="D32" s="105"/>
      <c r="E32" s="12"/>
      <c r="F32" s="12"/>
      <c r="G32" s="12"/>
    </row>
    <row r="33" ht="22.75" customHeight="1" spans="1:7">
      <c r="A33" s="15"/>
      <c r="B33" s="15"/>
      <c r="C33" s="15" t="s">
        <v>171</v>
      </c>
      <c r="D33" s="105"/>
      <c r="E33" s="12"/>
      <c r="F33" s="12"/>
      <c r="G33" s="12"/>
    </row>
    <row r="34" ht="22.75" customHeight="1" spans="1:7">
      <c r="A34" s="15"/>
      <c r="B34" s="15"/>
      <c r="C34" s="15" t="s">
        <v>172</v>
      </c>
      <c r="D34" s="105"/>
      <c r="E34" s="12"/>
      <c r="F34" s="12"/>
      <c r="G34" s="12"/>
    </row>
    <row r="35" ht="22.75" customHeight="1" spans="1:7">
      <c r="A35" s="15"/>
      <c r="B35" s="15"/>
      <c r="C35" s="15" t="s">
        <v>173</v>
      </c>
      <c r="D35" s="105"/>
      <c r="E35" s="12"/>
      <c r="F35" s="12"/>
      <c r="G35" s="12"/>
    </row>
    <row r="36" ht="22.75" customHeight="1" spans="1:7">
      <c r="A36" s="15"/>
      <c r="B36" s="15"/>
      <c r="C36" s="15" t="s">
        <v>174</v>
      </c>
      <c r="D36" s="104"/>
      <c r="E36" s="12"/>
      <c r="F36" s="12"/>
      <c r="G36" s="12"/>
    </row>
    <row r="37" ht="22.75" customHeight="1" spans="1:7">
      <c r="A37" s="97" t="s">
        <v>175</v>
      </c>
      <c r="B37" s="107">
        <f>B6</f>
        <v>5474730.93</v>
      </c>
      <c r="C37" s="97" t="s">
        <v>176</v>
      </c>
      <c r="D37" s="103">
        <f>D6</f>
        <v>5474730.93</v>
      </c>
      <c r="E37" s="58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4" sqref="$A4:$XFD5"/>
    </sheetView>
  </sheetViews>
  <sheetFormatPr defaultColWidth="10" defaultRowHeight="14.4" outlineLevelRow="7"/>
  <cols>
    <col min="1" max="1" width="16.8888888888889" customWidth="1"/>
    <col min="2" max="2" width="18.0462962962963" customWidth="1"/>
    <col min="3" max="3" width="14.9259259259259" customWidth="1"/>
    <col min="4" max="4" width="14.7777777777778" customWidth="1"/>
    <col min="5" max="5" width="13" customWidth="1"/>
    <col min="6" max="6" width="7.88888888888889" customWidth="1"/>
    <col min="7" max="7" width="8.44444444444444" customWidth="1"/>
    <col min="8" max="8" width="10.3333333333333" customWidth="1"/>
    <col min="9" max="9" width="7.11111111111111" customWidth="1"/>
    <col min="10" max="11" width="9.55555555555556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83" t="s">
        <v>37</v>
      </c>
      <c r="K3" s="83"/>
    </row>
    <row r="4" ht="37" customHeight="1" spans="1:11">
      <c r="A4" s="97" t="s">
        <v>178</v>
      </c>
      <c r="B4" s="97" t="s">
        <v>118</v>
      </c>
      <c r="C4" s="97" t="s">
        <v>179</v>
      </c>
      <c r="D4" s="97"/>
      <c r="E4" s="97"/>
      <c r="F4" s="97" t="s">
        <v>180</v>
      </c>
      <c r="G4" s="97"/>
      <c r="H4" s="97"/>
      <c r="I4" s="97" t="s">
        <v>181</v>
      </c>
      <c r="J4" s="97"/>
      <c r="K4" s="97"/>
    </row>
    <row r="5" ht="37" customHeight="1" spans="1:11">
      <c r="A5" s="97"/>
      <c r="B5" s="97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33" customHeight="1" spans="1:11">
      <c r="A6" s="48" t="s">
        <v>118</v>
      </c>
      <c r="B6" s="98">
        <f>C6</f>
        <v>5474730.93</v>
      </c>
      <c r="C6" s="98">
        <f>D6+E6</f>
        <v>5474730.93</v>
      </c>
      <c r="D6" s="98">
        <f>D7</f>
        <v>4985730.93</v>
      </c>
      <c r="E6" s="98">
        <f>E7</f>
        <v>489000</v>
      </c>
      <c r="F6" s="98"/>
      <c r="G6" s="98"/>
      <c r="H6" s="98"/>
      <c r="I6" s="98"/>
      <c r="J6" s="98"/>
      <c r="K6" s="98"/>
    </row>
    <row r="7" ht="33" customHeight="1" spans="1:11">
      <c r="A7" s="99" t="s">
        <v>2</v>
      </c>
      <c r="B7" s="98">
        <f>C7</f>
        <v>5474730.93</v>
      </c>
      <c r="C7" s="98">
        <f>D7+E7</f>
        <v>5474730.93</v>
      </c>
      <c r="D7" s="100">
        <v>4985730.93</v>
      </c>
      <c r="E7" s="100">
        <v>489000</v>
      </c>
      <c r="F7" s="100"/>
      <c r="G7" s="100"/>
      <c r="H7" s="100"/>
      <c r="I7" s="100"/>
      <c r="J7" s="100"/>
      <c r="K7" s="100"/>
    </row>
    <row r="8" ht="33" customHeight="1" spans="1:11">
      <c r="A8" s="101"/>
      <c r="B8" s="102"/>
      <c r="C8" s="102"/>
      <c r="D8" s="100"/>
      <c r="E8" s="100"/>
      <c r="F8" s="100"/>
      <c r="G8" s="100"/>
      <c r="H8" s="100"/>
      <c r="I8" s="100"/>
      <c r="J8" s="100"/>
      <c r="K8" s="100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opLeftCell="A2" workbookViewId="0">
      <selection activeCell="C3" sqref="C3:E3"/>
    </sheetView>
  </sheetViews>
  <sheetFormatPr defaultColWidth="10" defaultRowHeight="14.4" outlineLevelCol="4"/>
  <cols>
    <col min="1" max="1" width="9.55555555555556" customWidth="1"/>
    <col min="2" max="2" width="33.6666666666667" customWidth="1"/>
    <col min="3" max="3" width="14.8888888888889" style="28" customWidth="1"/>
    <col min="4" max="4" width="15.7777777777778" style="28" customWidth="1"/>
    <col min="5" max="5" width="11.7777777777778" style="28" customWidth="1"/>
  </cols>
  <sheetData>
    <row r="1" ht="14.3" customHeight="1" spans="1:1">
      <c r="A1" s="31"/>
    </row>
    <row r="2" ht="36.9" customHeight="1" spans="1:5">
      <c r="A2" s="11" t="s">
        <v>182</v>
      </c>
      <c r="B2" s="11"/>
      <c r="C2" s="11"/>
      <c r="D2" s="11"/>
      <c r="E2" s="11"/>
    </row>
    <row r="3" ht="21.85" customHeight="1" spans="1:5">
      <c r="A3" s="12"/>
      <c r="B3" s="12"/>
      <c r="C3" s="83" t="s">
        <v>37</v>
      </c>
      <c r="D3" s="83"/>
      <c r="E3" s="83"/>
    </row>
    <row r="4" ht="37" customHeight="1" spans="1:5">
      <c r="A4" s="63" t="s">
        <v>113</v>
      </c>
      <c r="B4" s="63"/>
      <c r="C4" s="63" t="s">
        <v>179</v>
      </c>
      <c r="D4" s="63"/>
      <c r="E4" s="63"/>
    </row>
    <row r="5" ht="37" customHeight="1" spans="1:5">
      <c r="A5" s="84" t="s">
        <v>183</v>
      </c>
      <c r="B5" s="84" t="s">
        <v>184</v>
      </c>
      <c r="C5" s="85" t="s">
        <v>118</v>
      </c>
      <c r="D5" s="84" t="s">
        <v>115</v>
      </c>
      <c r="E5" s="84" t="s">
        <v>116</v>
      </c>
    </row>
    <row r="6" ht="37" customHeight="1" spans="1:5">
      <c r="A6" s="86"/>
      <c r="B6" s="87" t="s">
        <v>118</v>
      </c>
      <c r="C6" s="85">
        <f>D6+E6</f>
        <v>5474730.93</v>
      </c>
      <c r="D6" s="84">
        <f>D7+D11+D20</f>
        <v>4985730.93</v>
      </c>
      <c r="E6" s="84">
        <f>E7</f>
        <v>489000</v>
      </c>
    </row>
    <row r="7" s="52" customFormat="1" ht="37" customHeight="1" spans="1:5">
      <c r="A7" s="88" t="s">
        <v>119</v>
      </c>
      <c r="B7" s="88" t="s">
        <v>120</v>
      </c>
      <c r="C7" s="43">
        <f>D7+E7</f>
        <v>4676117.95</v>
      </c>
      <c r="D7" s="63">
        <f>D8</f>
        <v>4187117.95</v>
      </c>
      <c r="E7" s="63">
        <f>E8</f>
        <v>489000</v>
      </c>
    </row>
    <row r="8" customFormat="1" ht="37" customHeight="1" spans="1:5">
      <c r="A8" s="24" t="s">
        <v>121</v>
      </c>
      <c r="B8" s="24" t="s">
        <v>122</v>
      </c>
      <c r="C8" s="40">
        <f>D8+E8</f>
        <v>4676117.95</v>
      </c>
      <c r="D8" s="33">
        <f>D9+D10</f>
        <v>4187117.95</v>
      </c>
      <c r="E8" s="33">
        <f>E9</f>
        <v>489000</v>
      </c>
    </row>
    <row r="9" customFormat="1" ht="37" customHeight="1" spans="1:5">
      <c r="A9" s="89">
        <v>2013101</v>
      </c>
      <c r="B9" s="24" t="s">
        <v>123</v>
      </c>
      <c r="C9" s="40">
        <f t="shared" ref="C8:C23" si="0">D9+E9</f>
        <v>3853720.9</v>
      </c>
      <c r="D9" s="33">
        <v>3364720.9</v>
      </c>
      <c r="E9" s="33">
        <v>489000</v>
      </c>
    </row>
    <row r="10" customFormat="1" ht="37" customHeight="1" spans="1:5">
      <c r="A10" s="89">
        <v>2013150</v>
      </c>
      <c r="B10" s="24" t="s">
        <v>124</v>
      </c>
      <c r="C10" s="40">
        <f t="shared" si="0"/>
        <v>822397.05</v>
      </c>
      <c r="D10" s="40">
        <v>822397.05</v>
      </c>
      <c r="E10" s="40"/>
    </row>
    <row r="11" s="52" customFormat="1" ht="37" customHeight="1" spans="1:5">
      <c r="A11" s="90">
        <v>208</v>
      </c>
      <c r="B11" s="88" t="s">
        <v>125</v>
      </c>
      <c r="C11" s="43">
        <f t="shared" si="0"/>
        <v>564847.6</v>
      </c>
      <c r="D11" s="43">
        <f>D12+D16+D18</f>
        <v>564847.6</v>
      </c>
      <c r="E11" s="43"/>
    </row>
    <row r="12" ht="37" customHeight="1" spans="1:5">
      <c r="A12" s="89">
        <v>20805</v>
      </c>
      <c r="B12" s="91" t="s">
        <v>126</v>
      </c>
      <c r="C12" s="40">
        <f t="shared" si="0"/>
        <v>523101.15</v>
      </c>
      <c r="D12" s="40">
        <f>D13+D14+D15</f>
        <v>523101.15</v>
      </c>
      <c r="E12" s="40"/>
    </row>
    <row r="13" ht="37" customHeight="1" spans="1:5">
      <c r="A13" s="89">
        <v>2080501</v>
      </c>
      <c r="B13" s="91" t="s">
        <v>127</v>
      </c>
      <c r="C13" s="40">
        <f t="shared" si="0"/>
        <v>38250</v>
      </c>
      <c r="D13" s="40">
        <v>38250</v>
      </c>
      <c r="E13" s="40"/>
    </row>
    <row r="14" ht="37" customHeight="1" spans="1:5">
      <c r="A14" s="89">
        <v>2080502</v>
      </c>
      <c r="B14" s="91" t="s">
        <v>128</v>
      </c>
      <c r="C14" s="40">
        <f t="shared" si="0"/>
        <v>6000</v>
      </c>
      <c r="D14" s="40">
        <v>6000</v>
      </c>
      <c r="E14" s="40"/>
    </row>
    <row r="15" ht="37" customHeight="1" spans="1:5">
      <c r="A15" s="89">
        <v>2080505</v>
      </c>
      <c r="B15" s="91" t="s">
        <v>129</v>
      </c>
      <c r="C15" s="40">
        <f t="shared" si="0"/>
        <v>478851.15</v>
      </c>
      <c r="D15" s="40">
        <v>478851.15</v>
      </c>
      <c r="E15" s="40"/>
    </row>
    <row r="16" ht="37" customHeight="1" spans="1:5">
      <c r="A16" s="89">
        <v>20808</v>
      </c>
      <c r="B16" s="91" t="s">
        <v>130</v>
      </c>
      <c r="C16" s="40">
        <f t="shared" si="0"/>
        <v>23160</v>
      </c>
      <c r="D16" s="40">
        <f t="shared" ref="D16:D20" si="1">D17</f>
        <v>23160</v>
      </c>
      <c r="E16" s="40"/>
    </row>
    <row r="17" ht="37" customHeight="1" spans="1:5">
      <c r="A17" s="89">
        <v>2080899</v>
      </c>
      <c r="B17" s="91" t="s">
        <v>131</v>
      </c>
      <c r="C17" s="40">
        <f t="shared" si="0"/>
        <v>23160</v>
      </c>
      <c r="D17" s="40">
        <v>23160</v>
      </c>
      <c r="E17" s="40"/>
    </row>
    <row r="18" ht="37" customHeight="1" spans="1:5">
      <c r="A18" s="24" t="s">
        <v>132</v>
      </c>
      <c r="B18" s="24" t="s">
        <v>133</v>
      </c>
      <c r="C18" s="40">
        <f t="shared" si="0"/>
        <v>18586.45</v>
      </c>
      <c r="D18" s="40">
        <f t="shared" si="1"/>
        <v>18586.45</v>
      </c>
      <c r="E18" s="40"/>
    </row>
    <row r="19" ht="37" customHeight="1" spans="1:5">
      <c r="A19" s="24" t="s">
        <v>134</v>
      </c>
      <c r="B19" s="24" t="s">
        <v>133</v>
      </c>
      <c r="C19" s="40">
        <f t="shared" si="0"/>
        <v>18586.45</v>
      </c>
      <c r="D19" s="40">
        <v>18586.45</v>
      </c>
      <c r="E19" s="40"/>
    </row>
    <row r="20" s="52" customFormat="1" ht="37" customHeight="1" spans="1:5">
      <c r="A20" s="92">
        <v>210</v>
      </c>
      <c r="B20" s="93" t="s">
        <v>135</v>
      </c>
      <c r="C20" s="43">
        <f t="shared" si="0"/>
        <v>233765.38</v>
      </c>
      <c r="D20" s="43">
        <f t="shared" si="1"/>
        <v>233765.38</v>
      </c>
      <c r="E20" s="43"/>
    </row>
    <row r="21" ht="37" customHeight="1" spans="1:5">
      <c r="A21" s="94">
        <v>21011</v>
      </c>
      <c r="B21" s="95" t="s">
        <v>136</v>
      </c>
      <c r="C21" s="40">
        <f t="shared" si="0"/>
        <v>233765.38</v>
      </c>
      <c r="D21" s="40">
        <f>D22+D23</f>
        <v>233765.38</v>
      </c>
      <c r="E21" s="40"/>
    </row>
    <row r="22" ht="37" customHeight="1" spans="1:5">
      <c r="A22" s="94">
        <v>2101101</v>
      </c>
      <c r="B22" s="95" t="s">
        <v>137</v>
      </c>
      <c r="C22" s="40">
        <f t="shared" si="0"/>
        <v>183234.71</v>
      </c>
      <c r="D22" s="40">
        <v>183234.71</v>
      </c>
      <c r="E22" s="40"/>
    </row>
    <row r="23" ht="37" customHeight="1" spans="1:5">
      <c r="A23" s="96">
        <v>2101102</v>
      </c>
      <c r="B23" s="95" t="s">
        <v>138</v>
      </c>
      <c r="C23" s="40">
        <f t="shared" si="0"/>
        <v>50530.67</v>
      </c>
      <c r="D23" s="40">
        <v>50530.67</v>
      </c>
      <c r="E23" s="40"/>
    </row>
  </sheetData>
  <protectedRanges>
    <protectedRange sqref="D23" name="区域1_6_2"/>
  </protectedRanges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opLeftCell="A28" workbookViewId="0">
      <selection activeCell="A4" sqref="$A4:$XFD36"/>
    </sheetView>
  </sheetViews>
  <sheetFormatPr defaultColWidth="10" defaultRowHeight="15.6" outlineLevelCol="4"/>
  <cols>
    <col min="1" max="1" width="9.55555555555556" style="55" customWidth="1"/>
    <col min="2" max="2" width="29" customWidth="1"/>
    <col min="3" max="3" width="15.2222222222222" customWidth="1"/>
    <col min="4" max="4" width="17.3333333333333" style="28" customWidth="1"/>
    <col min="5" max="5" width="15.4444444444444" style="28" customWidth="1"/>
  </cols>
  <sheetData>
    <row r="1" ht="18.05" customHeight="1" spans="1:5">
      <c r="A1" s="56"/>
      <c r="B1" s="10"/>
      <c r="C1" s="10"/>
      <c r="D1" s="31"/>
      <c r="E1" s="31"/>
    </row>
    <row r="2" ht="39.85" customHeight="1" spans="1:5">
      <c r="A2" s="57" t="s">
        <v>185</v>
      </c>
      <c r="B2" s="11"/>
      <c r="C2" s="11"/>
      <c r="D2" s="11"/>
      <c r="E2" s="11"/>
    </row>
    <row r="3" ht="22.75" customHeight="1" spans="1:5">
      <c r="A3" s="57"/>
      <c r="B3" s="58"/>
      <c r="C3" s="12"/>
      <c r="D3" s="32"/>
      <c r="E3" s="59" t="s">
        <v>37</v>
      </c>
    </row>
    <row r="4" ht="23" customHeight="1" spans="1:5">
      <c r="A4" s="60" t="s">
        <v>186</v>
      </c>
      <c r="B4" s="61"/>
      <c r="C4" s="61" t="s">
        <v>187</v>
      </c>
      <c r="D4" s="61"/>
      <c r="E4" s="61"/>
    </row>
    <row r="5" s="50" customFormat="1" ht="23" customHeight="1" spans="1:5">
      <c r="A5" s="62" t="s">
        <v>183</v>
      </c>
      <c r="B5" s="62" t="s">
        <v>184</v>
      </c>
      <c r="C5" s="62" t="s">
        <v>118</v>
      </c>
      <c r="D5" s="63" t="s">
        <v>188</v>
      </c>
      <c r="E5" s="63" t="s">
        <v>189</v>
      </c>
    </row>
    <row r="6" s="51" customFormat="1" ht="23" customHeight="1" spans="1:5">
      <c r="A6" s="64"/>
      <c r="B6" s="64"/>
      <c r="C6" s="65">
        <f>D6+E6</f>
        <v>5474730.93</v>
      </c>
      <c r="D6" s="65">
        <f>D7+D32</f>
        <v>4030674.67</v>
      </c>
      <c r="E6" s="65">
        <f>E16+E35</f>
        <v>1444056.26</v>
      </c>
    </row>
    <row r="7" s="52" customFormat="1" ht="23" customHeight="1" spans="1:5">
      <c r="A7" s="66">
        <v>301</v>
      </c>
      <c r="B7" s="64" t="s">
        <v>190</v>
      </c>
      <c r="C7" s="65">
        <f t="shared" ref="C7:C36" si="0">D7+E7</f>
        <v>3963264.67</v>
      </c>
      <c r="D7" s="67">
        <v>3963264.67</v>
      </c>
      <c r="E7" s="67"/>
    </row>
    <row r="8" s="53" customFormat="1" ht="23" customHeight="1" spans="1:5">
      <c r="A8" s="68" t="s">
        <v>191</v>
      </c>
      <c r="B8" s="69" t="s">
        <v>192</v>
      </c>
      <c r="C8" s="70">
        <f t="shared" si="0"/>
        <v>1499903.99</v>
      </c>
      <c r="D8" s="71">
        <v>1499903.99</v>
      </c>
      <c r="E8" s="71"/>
    </row>
    <row r="9" s="53" customFormat="1" ht="23" customHeight="1" spans="1:5">
      <c r="A9" s="68" t="s">
        <v>193</v>
      </c>
      <c r="B9" s="69" t="s">
        <v>194</v>
      </c>
      <c r="C9" s="70">
        <f t="shared" si="0"/>
        <v>582599.7</v>
      </c>
      <c r="D9" s="71">
        <v>582599.7</v>
      </c>
      <c r="E9" s="71"/>
    </row>
    <row r="10" s="53" customFormat="1" ht="23" customHeight="1" spans="1:5">
      <c r="A10" s="68" t="s">
        <v>195</v>
      </c>
      <c r="B10" s="69" t="s">
        <v>196</v>
      </c>
      <c r="C10" s="70">
        <f t="shared" si="0"/>
        <v>668931</v>
      </c>
      <c r="D10" s="72">
        <v>668931</v>
      </c>
      <c r="E10" s="72"/>
    </row>
    <row r="11" s="53" customFormat="1" ht="23" customHeight="1" spans="1:5">
      <c r="A11" s="68" t="s">
        <v>197</v>
      </c>
      <c r="B11" s="69" t="s">
        <v>198</v>
      </c>
      <c r="C11" s="70">
        <f t="shared" si="0"/>
        <v>480627</v>
      </c>
      <c r="D11" s="72">
        <v>480627</v>
      </c>
      <c r="E11" s="72"/>
    </row>
    <row r="12" s="53" customFormat="1" ht="23" customHeight="1" spans="1:5">
      <c r="A12" s="68" t="s">
        <v>199</v>
      </c>
      <c r="B12" s="69" t="s">
        <v>200</v>
      </c>
      <c r="C12" s="70">
        <f t="shared" si="0"/>
        <v>478851.15</v>
      </c>
      <c r="D12" s="72">
        <v>478851.15</v>
      </c>
      <c r="E12" s="73"/>
    </row>
    <row r="13" s="53" customFormat="1" ht="23" customHeight="1" spans="1:5">
      <c r="A13" s="68" t="s">
        <v>201</v>
      </c>
      <c r="B13" s="69" t="s">
        <v>202</v>
      </c>
      <c r="C13" s="70">
        <f t="shared" si="0"/>
        <v>166265.38</v>
      </c>
      <c r="D13" s="72">
        <v>166265.38</v>
      </c>
      <c r="E13" s="74"/>
    </row>
    <row r="14" s="53" customFormat="1" ht="23" customHeight="1" spans="1:5">
      <c r="A14" s="68" t="s">
        <v>203</v>
      </c>
      <c r="B14" s="69" t="s">
        <v>204</v>
      </c>
      <c r="C14" s="70">
        <f t="shared" si="0"/>
        <v>67500</v>
      </c>
      <c r="D14" s="72">
        <v>67500</v>
      </c>
      <c r="E14" s="74"/>
    </row>
    <row r="15" s="53" customFormat="1" ht="23" customHeight="1" spans="1:5">
      <c r="A15" s="68" t="s">
        <v>205</v>
      </c>
      <c r="B15" s="69" t="s">
        <v>206</v>
      </c>
      <c r="C15" s="70">
        <f t="shared" si="0"/>
        <v>18586.45</v>
      </c>
      <c r="D15" s="72">
        <v>18586.45</v>
      </c>
      <c r="E15" s="74"/>
    </row>
    <row r="16" s="54" customFormat="1" ht="23" customHeight="1" spans="1:5">
      <c r="A16" s="75" t="s">
        <v>207</v>
      </c>
      <c r="B16" s="76" t="s">
        <v>208</v>
      </c>
      <c r="C16" s="65">
        <f t="shared" si="0"/>
        <v>1394056.26</v>
      </c>
      <c r="D16" s="77"/>
      <c r="E16" s="77">
        <v>1394056.26</v>
      </c>
    </row>
    <row r="17" s="53" customFormat="1" ht="23" customHeight="1" spans="1:5">
      <c r="A17" s="78">
        <v>30201</v>
      </c>
      <c r="B17" s="69" t="s">
        <v>209</v>
      </c>
      <c r="C17" s="70">
        <f t="shared" si="0"/>
        <v>439000</v>
      </c>
      <c r="D17" s="72"/>
      <c r="E17" s="72">
        <v>439000</v>
      </c>
    </row>
    <row r="18" s="53" customFormat="1" ht="23" customHeight="1" spans="1:5">
      <c r="A18" s="78">
        <v>30202</v>
      </c>
      <c r="B18" s="69" t="s">
        <v>210</v>
      </c>
      <c r="C18" s="70">
        <f t="shared" si="0"/>
        <v>210000</v>
      </c>
      <c r="D18" s="72"/>
      <c r="E18" s="72">
        <v>210000</v>
      </c>
    </row>
    <row r="19" s="53" customFormat="1" ht="23" customHeight="1" spans="1:5">
      <c r="A19" s="78">
        <v>30205</v>
      </c>
      <c r="B19" s="69" t="s">
        <v>211</v>
      </c>
      <c r="C19" s="70">
        <f t="shared" si="0"/>
        <v>5000</v>
      </c>
      <c r="D19" s="72"/>
      <c r="E19" s="72">
        <v>5000</v>
      </c>
    </row>
    <row r="20" s="53" customFormat="1" ht="23" customHeight="1" spans="1:5">
      <c r="A20" s="78">
        <v>30207</v>
      </c>
      <c r="B20" s="69" t="s">
        <v>212</v>
      </c>
      <c r="C20" s="70">
        <f t="shared" si="0"/>
        <v>83000</v>
      </c>
      <c r="D20" s="72"/>
      <c r="E20" s="72">
        <v>83000</v>
      </c>
    </row>
    <row r="21" s="53" customFormat="1" ht="23" customHeight="1" spans="1:5">
      <c r="A21" s="78">
        <v>30211</v>
      </c>
      <c r="B21" s="69" t="s">
        <v>213</v>
      </c>
      <c r="C21" s="70">
        <f t="shared" si="0"/>
        <v>80000</v>
      </c>
      <c r="D21" s="73"/>
      <c r="E21" s="72">
        <v>80000</v>
      </c>
    </row>
    <row r="22" s="53" customFormat="1" ht="23" customHeight="1" spans="1:5">
      <c r="A22" s="78">
        <v>30213</v>
      </c>
      <c r="B22" s="69" t="s">
        <v>214</v>
      </c>
      <c r="C22" s="70">
        <f t="shared" si="0"/>
        <v>9000</v>
      </c>
      <c r="D22" s="74"/>
      <c r="E22" s="72">
        <v>9000</v>
      </c>
    </row>
    <row r="23" ht="23" customHeight="1" spans="1:5">
      <c r="A23" s="79">
        <v>30215</v>
      </c>
      <c r="B23" s="80" t="s">
        <v>215</v>
      </c>
      <c r="C23" s="70">
        <f t="shared" si="0"/>
        <v>200000</v>
      </c>
      <c r="D23" s="40"/>
      <c r="E23" s="40">
        <v>200000</v>
      </c>
    </row>
    <row r="24" ht="23" customHeight="1" spans="1:5">
      <c r="A24" s="79">
        <v>30216</v>
      </c>
      <c r="B24" s="80" t="s">
        <v>216</v>
      </c>
      <c r="C24" s="70">
        <f t="shared" si="0"/>
        <v>45000</v>
      </c>
      <c r="D24" s="40"/>
      <c r="E24" s="40">
        <v>45000</v>
      </c>
    </row>
    <row r="25" ht="23" customHeight="1" spans="1:5">
      <c r="A25" s="79">
        <v>30217</v>
      </c>
      <c r="B25" s="80" t="s">
        <v>217</v>
      </c>
      <c r="C25" s="70">
        <f t="shared" si="0"/>
        <v>25000</v>
      </c>
      <c r="D25" s="40"/>
      <c r="E25" s="40">
        <v>25000</v>
      </c>
    </row>
    <row r="26" ht="23" customHeight="1" spans="1:5">
      <c r="A26" s="79">
        <v>30226</v>
      </c>
      <c r="B26" s="80" t="s">
        <v>218</v>
      </c>
      <c r="C26" s="70">
        <f t="shared" si="0"/>
        <v>10000</v>
      </c>
      <c r="D26" s="40"/>
      <c r="E26" s="40">
        <v>10000</v>
      </c>
    </row>
    <row r="27" ht="23" customHeight="1" spans="1:5">
      <c r="A27" s="79">
        <v>30228</v>
      </c>
      <c r="B27" s="80" t="s">
        <v>219</v>
      </c>
      <c r="C27" s="70">
        <f t="shared" si="0"/>
        <v>23752.19</v>
      </c>
      <c r="D27" s="40"/>
      <c r="E27" s="40">
        <v>23752.19</v>
      </c>
    </row>
    <row r="28" ht="23" customHeight="1" spans="1:5">
      <c r="A28" s="79">
        <v>30229</v>
      </c>
      <c r="B28" s="80" t="s">
        <v>220</v>
      </c>
      <c r="C28" s="70">
        <f t="shared" si="0"/>
        <v>21104.07</v>
      </c>
      <c r="D28" s="40"/>
      <c r="E28" s="40">
        <v>21104.07</v>
      </c>
    </row>
    <row r="29" ht="23" customHeight="1" spans="1:5">
      <c r="A29" s="79">
        <v>30231</v>
      </c>
      <c r="B29" s="80" t="s">
        <v>221</v>
      </c>
      <c r="C29" s="70">
        <f t="shared" si="0"/>
        <v>120000</v>
      </c>
      <c r="D29" s="40"/>
      <c r="E29" s="40">
        <v>120000</v>
      </c>
    </row>
    <row r="30" ht="23" customHeight="1" spans="1:5">
      <c r="A30" s="79">
        <v>30239</v>
      </c>
      <c r="B30" s="80" t="s">
        <v>222</v>
      </c>
      <c r="C30" s="70">
        <f t="shared" si="0"/>
        <v>118200</v>
      </c>
      <c r="D30" s="40"/>
      <c r="E30" s="40">
        <v>118200</v>
      </c>
    </row>
    <row r="31" ht="23" customHeight="1" spans="1:5">
      <c r="A31" s="79">
        <v>30299</v>
      </c>
      <c r="B31" s="80" t="s">
        <v>223</v>
      </c>
      <c r="C31" s="70">
        <f t="shared" si="0"/>
        <v>5000</v>
      </c>
      <c r="D31" s="40"/>
      <c r="E31" s="40">
        <v>5000</v>
      </c>
    </row>
    <row r="32" s="52" customFormat="1" ht="23" customHeight="1" spans="1:5">
      <c r="A32" s="81">
        <v>303</v>
      </c>
      <c r="B32" s="82" t="s">
        <v>224</v>
      </c>
      <c r="C32" s="65">
        <f t="shared" si="0"/>
        <v>67410</v>
      </c>
      <c r="D32" s="43">
        <v>67410</v>
      </c>
      <c r="E32" s="43"/>
    </row>
    <row r="33" ht="23" customHeight="1" spans="1:5">
      <c r="A33" s="79">
        <v>30302</v>
      </c>
      <c r="B33" s="80" t="s">
        <v>225</v>
      </c>
      <c r="C33" s="70">
        <f t="shared" si="0"/>
        <v>44250</v>
      </c>
      <c r="D33" s="40">
        <v>44250</v>
      </c>
      <c r="E33" s="40"/>
    </row>
    <row r="34" ht="23" customHeight="1" spans="1:5">
      <c r="A34" s="79">
        <v>30305</v>
      </c>
      <c r="B34" s="80" t="s">
        <v>226</v>
      </c>
      <c r="C34" s="70">
        <f t="shared" si="0"/>
        <v>23160</v>
      </c>
      <c r="D34" s="40">
        <v>23160</v>
      </c>
      <c r="E34" s="40"/>
    </row>
    <row r="35" s="52" customFormat="1" ht="23" customHeight="1" spans="1:5">
      <c r="A35" s="81">
        <v>310</v>
      </c>
      <c r="B35" s="82" t="s">
        <v>227</v>
      </c>
      <c r="C35" s="65">
        <f t="shared" si="0"/>
        <v>50000</v>
      </c>
      <c r="D35" s="43"/>
      <c r="E35" s="43">
        <v>50000</v>
      </c>
    </row>
    <row r="36" ht="23" customHeight="1" spans="1:5">
      <c r="A36" s="79">
        <v>31002</v>
      </c>
      <c r="B36" s="80" t="s">
        <v>228</v>
      </c>
      <c r="C36" s="70">
        <f t="shared" si="0"/>
        <v>50000</v>
      </c>
      <c r="D36" s="40"/>
      <c r="E36" s="40">
        <v>50000</v>
      </c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15" master="" otherUserPermission="visible"/>
  <rangeList sheetStid="5" master="" otherUserPermission="visible">
    <arrUserId title="区域1_6_2" rangeCreator="" othersAccessPermission="edit"/>
  </rangeList>
  <rangeList sheetStid="6" master="" otherUserPermission="visible"/>
  <rangeList sheetStid="7" master="" otherUserPermission="visible"/>
  <rangeList sheetStid="8" master="" otherUserPermission="visible">
    <arrUserId title="区域1_6_2" rangeCreator="" othersAccessPermission="edit"/>
  </rangeList>
  <rangeList sheetStid="9" master="" otherUserPermission="visible"/>
  <rangeList sheetStid="10" master="" otherUserPermission="visible"/>
  <rangeList sheetStid="11" master="" otherUserPermission="visible"/>
  <rangeList sheetStid="14" master="" otherUserPermission="visible"/>
  <rangeList sheetStid="13" master="" otherUserPermission="visible"/>
  <rangeList sheetStid="1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智慧树</cp:lastModifiedBy>
  <dcterms:created xsi:type="dcterms:W3CDTF">2023-01-31T08:53:00Z</dcterms:created>
  <dcterms:modified xsi:type="dcterms:W3CDTF">2025-02-12T07:20:49Z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