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firstSheet="6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<sst xmlns="http://schemas.openxmlformats.org/spreadsheetml/2006/main" count="363" uniqueCount="315">
  <si>
    <t>单位代码：</t>
  </si>
  <si>
    <t>单位名称：</t>
  </si>
  <si>
    <t>中国共产党宁县委员会办公室</t>
  </si>
  <si>
    <t>单位预算公开表</t>
  </si>
  <si>
    <t xml:space="preserve">     </t>
  </si>
  <si>
    <t>编制日期：2025.2.11</t>
  </si>
  <si>
    <t>部门领导：武小康</t>
  </si>
  <si>
    <t>财务负责人：张维桢</t>
  </si>
  <si>
    <t>制表人：崔高飞</t>
  </si>
  <si>
    <t xml:space="preserve">      </t>
  </si>
  <si>
    <t>目录</t>
  </si>
  <si>
    <t>表  名</t>
  </si>
  <si>
    <t xml:space="preserve">备  注
</t>
  </si>
  <si>
    <t>（１）单位收支总体情况表</t>
  </si>
  <si>
    <t xml:space="preserve">
</t>
  </si>
  <si>
    <t>（２）单位收入总体情况表</t>
  </si>
  <si>
    <t xml:space="preserve">财务预算口径
</t>
  </si>
  <si>
    <t>（３）单位支出总体情况表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</si>
  <si>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</si>
  <si>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</si>
  <si>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</si>
  <si>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</si>
  <si>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</si>
  <si>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</si>
  <si>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</si>
  <si>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</si>
  <si>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</si>
  <si>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</si>
  <si>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</si>
  <si>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</si>
  <si>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（１１）单位管理转移支付表</t>
  </si>
  <si>
    <t>（12）国有资本经营预算支出情况表</t>
  </si>
  <si>
    <t>单位收支总体情况表</t>
  </si>
  <si>
    <r>
      <rPr>
        <b/>
        <sz val="9"/>
        <rFont val="SimSun"/>
        <charset val="134"/>
      </rPr>
      <t>单位：元</t>
    </r>
  </si>
  <si>
    <r>
      <rPr>
        <b/>
        <sz val="10"/>
        <rFont val="SimSun"/>
        <charset val="134"/>
      </rPr>
      <t>收入</t>
    </r>
  </si>
  <si>
    <r>
      <rPr>
        <b/>
        <sz val="10"/>
        <rFont val="SimSun"/>
        <charset val="134"/>
      </rPr>
      <t>支出</t>
    </r>
  </si>
  <si>
    <r>
      <rPr>
        <b/>
        <sz val="10"/>
        <rFont val="SimSun"/>
        <charset val="134"/>
      </rPr>
      <t>项目</t>
    </r>
  </si>
  <si>
    <r>
      <rPr>
        <b/>
        <sz val="10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</si>
  <si>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</si>
  <si>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</si>
  <si>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</si>
  <si>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</si>
  <si>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</si>
  <si>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</si>
  <si>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</si>
  <si>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</si>
  <si>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</si>
  <si>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</si>
  <si>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</si>
  <si>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</si>
  <si>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七、附属单位上级收入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</si>
  <si>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</si>
  <si>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</si>
  <si>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</si>
  <si>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</si>
  <si>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</si>
  <si>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</si>
  <si>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</si>
  <si>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</si>
  <si>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</si>
  <si>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</si>
  <si>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十五、资源勘探工业信息等支出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</si>
  <si>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</si>
  <si>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</si>
  <si>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</si>
  <si>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</si>
  <si>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</si>
  <si>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二十一、粮油物资储备支出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</si>
  <si>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</si>
  <si>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</si>
  <si>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</si>
  <si>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</si>
  <si>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</si>
  <si>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</si>
  <si>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</si>
  <si>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</si>
  <si>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三十、抗疫特别国债安排的支出</t>
    </r>
  </si>
  <si>
    <r>
      <rPr>
        <b/>
        <sz val="9"/>
        <rFont val="SimSun"/>
        <charset val="134"/>
      </rPr>
      <t>本</t>
    </r>
    <r>
      <rPr>
        <b/>
        <sz val="9"/>
        <rFont val="Times New Roman"/>
        <charset val="134"/>
      </rPr>
      <t xml:space="preserve"> </t>
    </r>
    <r>
      <rPr>
        <b/>
        <sz val="9"/>
        <rFont val="SimSun"/>
        <charset val="134"/>
      </rPr>
      <t>年</t>
    </r>
    <r>
      <rPr>
        <b/>
        <sz val="9"/>
        <rFont val="Times New Roman"/>
        <charset val="134"/>
      </rPr>
      <t xml:space="preserve"> </t>
    </r>
    <r>
      <rPr>
        <b/>
        <sz val="9"/>
        <rFont val="SimSun"/>
        <charset val="134"/>
      </rPr>
      <t>收</t>
    </r>
    <r>
      <rPr>
        <b/>
        <sz val="9"/>
        <rFont val="Times New Roman"/>
        <charset val="134"/>
      </rPr>
      <t xml:space="preserve"> </t>
    </r>
    <r>
      <rPr>
        <b/>
        <sz val="9"/>
        <rFont val="SimSun"/>
        <charset val="134"/>
      </rPr>
      <t>入</t>
    </r>
    <r>
      <rPr>
        <b/>
        <sz val="9"/>
        <rFont val="Times New Roman"/>
        <charset val="134"/>
      </rPr>
      <t xml:space="preserve"> </t>
    </r>
    <r>
      <rPr>
        <b/>
        <sz val="9"/>
        <rFont val="SimSun"/>
        <charset val="134"/>
      </rPr>
      <t>合</t>
    </r>
    <r>
      <rPr>
        <b/>
        <sz val="9"/>
        <rFont val="Times New Roman"/>
        <charset val="134"/>
      </rPr>
      <t xml:space="preserve">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</si>
  <si>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本　年　支　出　合　计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</si>
  <si>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</si>
  <si>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三十一、结转下年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</si>
  <si>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</si>
  <si>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入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总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</si>
  <si>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出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总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计</t>
    </r>
  </si>
  <si>
    <t>单位收入总体情况表</t>
  </si>
  <si>
    <r>
      <rPr>
        <sz val="9"/>
        <color indexed="8"/>
        <rFont val="宋体"/>
        <charset val="134"/>
      </rPr>
      <t>单位：元</t>
    </r>
  </si>
  <si>
    <t>项目</t>
  </si>
  <si>
    <r>
      <rPr>
        <b/>
        <sz val="9"/>
        <color indexed="8"/>
        <rFont val="宋体"/>
        <charset val="134"/>
      </rPr>
      <t>预算数</t>
    </r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</si>
  <si>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</si>
  <si>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</si>
  <si>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</si>
  <si>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</si>
  <si>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</si>
  <si>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</si>
  <si>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</si>
  <si>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</si>
  <si>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</si>
  <si>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</si>
  <si>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</si>
  <si>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</si>
  <si>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</si>
  <si>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</si>
  <si>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</si>
  <si>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</si>
  <si>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</si>
  <si>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</si>
  <si>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</si>
  <si>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</si>
  <si>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</si>
  <si>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</si>
  <si>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</si>
  <si>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</si>
  <si>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r>
      <rPr>
        <sz val="10"/>
        <rFont val="SimSun"/>
        <charset val="134"/>
      </rPr>
      <t>单位：元</t>
    </r>
  </si>
  <si>
    <r>
      <rPr>
        <sz val="10"/>
        <rFont val="黑体"/>
        <charset val="134"/>
      </rPr>
      <t>功能分类科目</t>
    </r>
  </si>
  <si>
    <r>
      <rPr>
        <sz val="10"/>
        <rFont val="黑体"/>
        <charset val="134"/>
      </rPr>
      <t>支出合计</t>
    </r>
  </si>
  <si>
    <r>
      <rPr>
        <sz val="10"/>
        <rFont val="黑体"/>
        <charset val="134"/>
      </rPr>
      <t>基本支出</t>
    </r>
  </si>
  <si>
    <r>
      <rPr>
        <sz val="10"/>
        <rFont val="黑体"/>
        <charset val="134"/>
      </rPr>
      <t>项目支出</t>
    </r>
  </si>
  <si>
    <r>
      <rPr>
        <sz val="10"/>
        <rFont val="黑体"/>
        <charset val="134"/>
      </rPr>
      <t>上年结转</t>
    </r>
  </si>
  <si>
    <r>
      <rPr>
        <b/>
        <sz val="10"/>
        <rFont val="SimSun"/>
        <charset val="134"/>
      </rPr>
      <t>合计</t>
    </r>
  </si>
  <si>
    <t>201</t>
  </si>
  <si>
    <r>
      <rPr>
        <b/>
        <sz val="10"/>
        <color indexed="8"/>
        <rFont val="宋体"/>
        <charset val="134"/>
      </rPr>
      <t>一般公共服务支出</t>
    </r>
  </si>
  <si>
    <t>20131</t>
  </si>
  <si>
    <r>
      <rPr>
        <sz val="10"/>
        <color indexed="8"/>
        <rFont val="宋体"/>
        <charset val="134"/>
      </rPr>
      <t>党委办公厅（室）及相关机构事务支出</t>
    </r>
  </si>
  <si>
    <r>
      <rPr>
        <sz val="10"/>
        <color indexed="8"/>
        <rFont val="宋体"/>
        <charset val="134"/>
      </rPr>
      <t>行政运行</t>
    </r>
  </si>
  <si>
    <r>
      <rPr>
        <b/>
        <sz val="10"/>
        <color indexed="8"/>
        <rFont val="宋体"/>
        <charset val="134"/>
      </rPr>
      <t>社会保障和就业支出</t>
    </r>
  </si>
  <si>
    <r>
      <rPr>
        <sz val="10"/>
        <color indexed="8"/>
        <rFont val="宋体"/>
        <charset val="134"/>
      </rPr>
      <t>行政事业单位养老支出</t>
    </r>
  </si>
  <si>
    <r>
      <rPr>
        <sz val="10"/>
        <color indexed="8"/>
        <rFont val="宋体"/>
        <charset val="134"/>
      </rPr>
      <t>行政单位离退休</t>
    </r>
  </si>
  <si>
    <r>
      <rPr>
        <sz val="10"/>
        <color indexed="8"/>
        <rFont val="宋体"/>
        <charset val="134"/>
      </rPr>
      <t>机关事业单位基本养老保险缴费支出</t>
    </r>
  </si>
  <si>
    <r>
      <rPr>
        <sz val="10"/>
        <color indexed="8"/>
        <rFont val="宋体"/>
        <charset val="134"/>
      </rPr>
      <t>抚恤</t>
    </r>
  </si>
  <si>
    <r>
      <rPr>
        <sz val="10"/>
        <color indexed="8"/>
        <rFont val="宋体"/>
        <charset val="134"/>
      </rPr>
      <t>其他优抚支出</t>
    </r>
  </si>
  <si>
    <t>20899</t>
  </si>
  <si>
    <r>
      <rPr>
        <sz val="10"/>
        <color indexed="8"/>
        <rFont val="宋体"/>
        <charset val="134"/>
      </rPr>
      <t>其他社会保障和就业支出</t>
    </r>
  </si>
  <si>
    <t>2089999</t>
  </si>
  <si>
    <r>
      <rPr>
        <b/>
        <sz val="10"/>
        <color indexed="8"/>
        <rFont val="宋体"/>
        <charset val="1"/>
      </rPr>
      <t>卫生健康支出</t>
    </r>
  </si>
  <si>
    <r>
      <rPr>
        <sz val="10"/>
        <color indexed="8"/>
        <rFont val="宋体"/>
        <charset val="1"/>
      </rPr>
      <t>行政事业单位医疗</t>
    </r>
  </si>
  <si>
    <r>
      <rPr>
        <sz val="10"/>
        <color indexed="8"/>
        <rFont val="宋体"/>
        <charset val="1"/>
      </rPr>
      <t>行政单位医疗</t>
    </r>
  </si>
  <si>
    <t>财政拨款收支总体情况表</t>
  </si>
  <si>
    <r>
      <rPr>
        <b/>
        <sz val="10"/>
        <rFont val="SimSun"/>
        <charset val="134"/>
      </rPr>
      <t>单位：元</t>
    </r>
  </si>
  <si>
    <t>收入</t>
  </si>
  <si>
    <t>一、本年收入</t>
  </si>
  <si>
    <r>
      <rPr>
        <sz val="10"/>
        <rFont val="SimSun"/>
        <charset val="134"/>
      </rPr>
      <t>一、本年支出</t>
    </r>
  </si>
  <si>
    <t>（一）一般公共预算拨款</t>
  </si>
  <si>
    <r>
      <rPr>
        <sz val="10"/>
        <rFont val="SimSun"/>
        <charset val="134"/>
      </rPr>
      <t>（一）一般公共服务支出</t>
    </r>
  </si>
  <si>
    <t>（二）政府性基金预算拨款</t>
  </si>
  <si>
    <r>
      <rPr>
        <sz val="10"/>
        <rFont val="SimSun"/>
        <charset val="134"/>
      </rPr>
      <t>（二）外交支出</t>
    </r>
  </si>
  <si>
    <t>（三）国有资本经营预算拨款</t>
  </si>
  <si>
    <r>
      <rPr>
        <sz val="10"/>
        <rFont val="SimSun"/>
        <charset val="134"/>
      </rPr>
      <t>（三）国防支出</t>
    </r>
  </si>
  <si>
    <r>
      <rPr>
        <sz val="10"/>
        <rFont val="SimSun"/>
        <charset val="134"/>
      </rPr>
      <t>（四）公共安全支出</t>
    </r>
  </si>
  <si>
    <r>
      <rPr>
        <sz val="10"/>
        <rFont val="SimSun"/>
        <charset val="134"/>
      </rPr>
      <t>（五）教育支出</t>
    </r>
  </si>
  <si>
    <r>
      <rPr>
        <sz val="10"/>
        <rFont val="SimSun"/>
        <charset val="134"/>
      </rPr>
      <t>（六）科学技术支出</t>
    </r>
  </si>
  <si>
    <r>
      <rPr>
        <sz val="10"/>
        <rFont val="SimSun"/>
        <charset val="134"/>
      </rPr>
      <t>（七）文化旅游体育与传媒支出</t>
    </r>
  </si>
  <si>
    <r>
      <rPr>
        <sz val="10"/>
        <rFont val="SimSun"/>
        <charset val="134"/>
      </rPr>
      <t>（八）社会保障和就业支出</t>
    </r>
  </si>
  <si>
    <r>
      <rPr>
        <sz val="10"/>
        <rFont val="SimSun"/>
        <charset val="134"/>
      </rPr>
      <t>（九）社会保险基金支出</t>
    </r>
  </si>
  <si>
    <r>
      <rPr>
        <sz val="10"/>
        <rFont val="SimSun"/>
        <charset val="134"/>
      </rPr>
      <t>（十）卫生健康支出</t>
    </r>
  </si>
  <si>
    <r>
      <rPr>
        <sz val="10"/>
        <rFont val="SimSun"/>
        <charset val="134"/>
      </rPr>
      <t>（十一）节能环保支出</t>
    </r>
  </si>
  <si>
    <r>
      <rPr>
        <sz val="10"/>
        <rFont val="SimSun"/>
        <charset val="134"/>
      </rPr>
      <t>（十二）城乡社区支出</t>
    </r>
  </si>
  <si>
    <r>
      <rPr>
        <sz val="10"/>
        <rFont val="SimSun"/>
        <charset val="134"/>
      </rPr>
      <t>（十三）农林水支出</t>
    </r>
  </si>
  <si>
    <r>
      <rPr>
        <sz val="10"/>
        <rFont val="SimSun"/>
        <charset val="134"/>
      </rPr>
      <t>（十四）交通运输支出</t>
    </r>
  </si>
  <si>
    <r>
      <rPr>
        <sz val="10"/>
        <rFont val="SimSun"/>
        <charset val="134"/>
      </rPr>
      <t>（十五）资源勘探工业信息等支出</t>
    </r>
  </si>
  <si>
    <r>
      <rPr>
        <sz val="10"/>
        <rFont val="SimSun"/>
        <charset val="134"/>
      </rPr>
      <t>（十六）商业服务业等支出</t>
    </r>
  </si>
  <si>
    <r>
      <rPr>
        <sz val="10"/>
        <rFont val="SimSun"/>
        <charset val="134"/>
      </rPr>
      <t>（十七）金融支出</t>
    </r>
  </si>
  <si>
    <r>
      <rPr>
        <sz val="10"/>
        <rFont val="SimSun"/>
        <charset val="134"/>
      </rPr>
      <t>（十八）援助其他地区支出</t>
    </r>
  </si>
  <si>
    <r>
      <rPr>
        <sz val="10"/>
        <rFont val="SimSun"/>
        <charset val="134"/>
      </rPr>
      <t>（十九）自然资源海洋气象等支出</t>
    </r>
  </si>
  <si>
    <r>
      <rPr>
        <sz val="10"/>
        <rFont val="SimSun"/>
        <charset val="134"/>
      </rPr>
      <t>（二十）住房保障支出</t>
    </r>
  </si>
  <si>
    <r>
      <rPr>
        <sz val="10"/>
        <rFont val="SimSun"/>
        <charset val="134"/>
      </rPr>
      <t>（二十一）粮油物资储备支出</t>
    </r>
  </si>
  <si>
    <r>
      <rPr>
        <sz val="10"/>
        <rFont val="SimSun"/>
        <charset val="134"/>
      </rPr>
      <t>（二十二）国有资本经营预算支出</t>
    </r>
  </si>
  <si>
    <r>
      <rPr>
        <sz val="10"/>
        <rFont val="SimSun"/>
        <charset val="134"/>
      </rPr>
      <t>（二十三）灾害防治及应急管理支出</t>
    </r>
  </si>
  <si>
    <r>
      <rPr>
        <sz val="10"/>
        <rFont val="SimSun"/>
        <charset val="134"/>
      </rPr>
      <t>（二十四）预备费</t>
    </r>
  </si>
  <si>
    <r>
      <rPr>
        <sz val="10"/>
        <rFont val="SimSun"/>
        <charset val="134"/>
      </rPr>
      <t>（二十五）其他支出</t>
    </r>
  </si>
  <si>
    <r>
      <rPr>
        <sz val="10"/>
        <rFont val="SimSun"/>
        <charset val="134"/>
      </rPr>
      <t>（二十六）转移性支出</t>
    </r>
  </si>
  <si>
    <r>
      <rPr>
        <sz val="10"/>
        <rFont val="SimSun"/>
        <charset val="134"/>
      </rPr>
      <t>（二十七）债务还本支出</t>
    </r>
  </si>
  <si>
    <r>
      <rPr>
        <sz val="10"/>
        <rFont val="SimSun"/>
        <charset val="134"/>
      </rPr>
      <t>（二十八）债务付息支出</t>
    </r>
  </si>
  <si>
    <r>
      <rPr>
        <sz val="10"/>
        <rFont val="SimSun"/>
        <charset val="134"/>
      </rPr>
      <t>（二十九）债务发行费用支出</t>
    </r>
  </si>
  <si>
    <r>
      <rPr>
        <sz val="10"/>
        <rFont val="SimSun"/>
        <charset val="134"/>
      </rPr>
      <t>（三十）抗疫特别国债安排的支出</t>
    </r>
  </si>
  <si>
    <t>收    入    总    计</t>
  </si>
  <si>
    <r>
      <rPr>
        <b/>
        <sz val="10"/>
        <rFont val="SimSun"/>
        <charset val="134"/>
      </rPr>
      <t>支</t>
    </r>
    <r>
      <rPr>
        <b/>
        <sz val="10"/>
        <rFont val="Times New Roman"/>
        <charset val="134"/>
      </rPr>
      <t xml:space="preserve">    </t>
    </r>
    <r>
      <rPr>
        <b/>
        <sz val="10"/>
        <rFont val="SimSun"/>
        <charset val="134"/>
      </rPr>
      <t>出</t>
    </r>
    <r>
      <rPr>
        <b/>
        <sz val="10"/>
        <rFont val="Times New Roman"/>
        <charset val="134"/>
      </rPr>
      <t xml:space="preserve">    </t>
    </r>
    <r>
      <rPr>
        <b/>
        <sz val="10"/>
        <rFont val="SimSun"/>
        <charset val="134"/>
      </rPr>
      <t>总</t>
    </r>
    <r>
      <rPr>
        <b/>
        <sz val="10"/>
        <rFont val="Times New Roman"/>
        <charset val="134"/>
      </rPr>
      <t xml:space="preserve">    </t>
    </r>
    <r>
      <rPr>
        <b/>
        <sz val="10"/>
        <rFont val="SimSun"/>
        <charset val="134"/>
      </rPr>
      <t>计</t>
    </r>
  </si>
  <si>
    <t>财政拨款支出表</t>
  </si>
  <si>
    <t>单位：元</t>
  </si>
  <si>
    <t>单位名称</t>
  </si>
  <si>
    <t>合计</t>
  </si>
  <si>
    <t>一般公共预算支出</t>
  </si>
  <si>
    <t>政府性基金预算支出</t>
  </si>
  <si>
    <t>国有资本经营预算支出</t>
  </si>
  <si>
    <t>基本支出</t>
  </si>
  <si>
    <t>项目支出</t>
  </si>
  <si>
    <r>
      <rPr>
        <b/>
        <sz val="10"/>
        <rFont val="SimSun"/>
        <charset val="134"/>
      </rPr>
      <t>中国共产党宁县委员会办公室</t>
    </r>
  </si>
  <si>
    <t>一般公共预算支出情况表</t>
  </si>
  <si>
    <t>功能分类科目</t>
  </si>
  <si>
    <r>
      <rPr>
        <b/>
        <sz val="10"/>
        <rFont val="SimSun"/>
        <charset val="134"/>
      </rPr>
      <t>一般公共预算支出</t>
    </r>
  </si>
  <si>
    <t>科目编码</t>
  </si>
  <si>
    <t>科目名称</t>
  </si>
  <si>
    <r>
      <rPr>
        <b/>
        <sz val="10"/>
        <rFont val="SimSun"/>
        <charset val="134"/>
      </rPr>
      <t>基本支出</t>
    </r>
  </si>
  <si>
    <r>
      <rPr>
        <b/>
        <sz val="10"/>
        <rFont val="SimSun"/>
        <charset val="134"/>
      </rPr>
      <t>项目支出</t>
    </r>
  </si>
  <si>
    <t>一般公共服务支出</t>
  </si>
  <si>
    <t>党委办公厅（室）及相关机构事务支出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</si>
  <si>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</si>
  <si>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</si>
  <si>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</si>
  <si>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</si>
  <si>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</si>
  <si>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抚恤</t>
  </si>
  <si>
    <t>其他优抚支出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</si>
  <si>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</si>
  <si>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</si>
  <si>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</si>
  <si>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</si>
  <si>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</si>
  <si>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</si>
  <si>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</si>
  <si>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</si>
  <si>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</si>
  <si>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</si>
  <si>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</si>
  <si>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</si>
  <si>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</si>
  <si>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</si>
  <si>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</si>
  <si>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</si>
  <si>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</si>
  <si>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</si>
  <si>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</si>
  <si>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</si>
  <si>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</si>
  <si>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</si>
  <si>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</si>
  <si>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</si>
  <si>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</si>
  <si>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</si>
  <si>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302</t>
  </si>
  <si>
    <t>商品和服务支出</t>
  </si>
  <si>
    <t xml:space="preserve">  办公费</t>
  </si>
  <si>
    <t xml:space="preserve">  印刷费</t>
  </si>
  <si>
    <t xml:space="preserve">  水费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</si>
  <si>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</si>
  <si>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</si>
  <si>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</si>
  <si>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</si>
  <si>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</si>
  <si>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</si>
  <si>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</si>
  <si>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</si>
  <si>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</si>
  <si>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</si>
  <si>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其他交通费用（车补）</t>
  </si>
  <si>
    <t xml:space="preserve">  其他商品和服务支出</t>
  </si>
  <si>
    <t>对个人和家庭的补助</t>
  </si>
  <si>
    <t xml:space="preserve">  退休费</t>
  </si>
  <si>
    <t xml:space="preserve">  生活补助</t>
  </si>
  <si>
    <t>资本性支出</t>
  </si>
  <si>
    <t xml:space="preserve">  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</si>
  <si>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</si>
  <si>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</si>
  <si>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</si>
  <si>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</si>
  <si>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</si>
  <si>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</si>
  <si>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</si>
  <si>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</si>
  <si>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</si>
  <si>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r>
      <rPr>
        <b/>
        <sz val="19"/>
        <rFont val="SimSun"/>
        <charset val="134"/>
      </rPr>
      <t>一般公共预算机关运行经费</t>
    </r>
  </si>
  <si>
    <r>
      <rPr>
        <sz val="10"/>
        <rFont val="SimSun"/>
        <charset val="134"/>
      </rPr>
      <t>序号</t>
    </r>
  </si>
  <si>
    <r>
      <rPr>
        <b/>
        <sz val="9"/>
        <color indexed="8"/>
        <rFont val="宋体"/>
        <charset val="134"/>
      </rPr>
      <t>经济科目编码</t>
    </r>
  </si>
  <si>
    <r>
      <rPr>
        <b/>
        <sz val="9"/>
        <color indexed="8"/>
        <rFont val="宋体"/>
        <charset val="134"/>
      </rPr>
      <t>经济科目名称</t>
    </r>
  </si>
  <si>
    <r>
      <rPr>
        <sz val="10"/>
        <rFont val="SimSun"/>
        <charset val="134"/>
      </rPr>
      <t>合计</t>
    </r>
  </si>
  <si>
    <r>
      <rPr>
        <sz val="10"/>
        <rFont val="SimSun"/>
        <charset val="134"/>
      </rPr>
      <t>基本支出</t>
    </r>
  </si>
  <si>
    <r>
      <rPr>
        <sz val="10"/>
        <rFont val="SimSun"/>
        <charset val="134"/>
      </rPr>
      <t>项目支出</t>
    </r>
  </si>
  <si>
    <r>
      <rPr>
        <b/>
        <sz val="11"/>
        <color indexed="8"/>
        <rFont val="仿宋_GB2312"/>
        <charset val="134"/>
      </rPr>
      <t>合计</t>
    </r>
  </si>
  <si>
    <r>
      <rPr>
        <b/>
        <sz val="11"/>
        <color indexed="8"/>
        <rFont val="宋体"/>
        <charset val="134"/>
      </rPr>
      <t>商品服务支出</t>
    </r>
  </si>
  <si>
    <t>30201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</si>
  <si>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办公费</t>
    </r>
  </si>
  <si>
    <t>30202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</si>
  <si>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印刷费</t>
    </r>
  </si>
  <si>
    <t>30205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</si>
  <si>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水费</t>
    </r>
  </si>
  <si>
    <t>30207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</si>
  <si>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邮电费</t>
    </r>
  </si>
  <si>
    <t>30211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</si>
  <si>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差旅费</t>
    </r>
  </si>
  <si>
    <t>30213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</si>
  <si>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维修（护）费</t>
    </r>
  </si>
  <si>
    <t>30215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</si>
  <si>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会议费</t>
    </r>
  </si>
  <si>
    <t>30216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</si>
  <si>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培训费</t>
    </r>
  </si>
  <si>
    <t>30217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</si>
  <si>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公务接待费</t>
    </r>
  </si>
  <si>
    <t>30226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</si>
  <si>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劳务费</t>
    </r>
  </si>
  <si>
    <t>30228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</si>
  <si>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工会经费</t>
    </r>
  </si>
  <si>
    <t>30229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</si>
  <si>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福利费</t>
    </r>
  </si>
  <si>
    <t>30231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</si>
  <si>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公务用车运行维护费</t>
    </r>
  </si>
  <si>
    <t>30239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</si>
  <si>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其他交通费用（车补）</t>
    </r>
  </si>
  <si>
    <t>30299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</si>
  <si>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其他商品和服务支出</t>
    </r>
  </si>
  <si>
    <r>
      <rPr>
        <b/>
        <sz val="11"/>
        <color indexed="8"/>
        <rFont val="宋体"/>
        <charset val="1"/>
      </rPr>
      <t>资本性支出</t>
    </r>
  </si>
  <si>
    <r>
      <rPr>
        <sz val="11"/>
        <color indexed="8"/>
        <rFont val="Times New Roman"/>
        <charset val="1"/>
      </rPr>
      <t xml:space="preserve">  </t>
    </r>
    <r>
      <rPr>
        <sz val="11"/>
        <color indexed="8"/>
        <rFont val="宋体"/>
        <charset val="1"/>
      </rPr>
      <t>办公设备购置</t>
    </r>
  </si>
  <si>
    <t>政府性基金预算支出情况表</t>
  </si>
  <si>
    <t>项        目</t>
  </si>
  <si>
    <t>预算数</t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</si>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</sst>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9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仿宋_GB2312"/>
      <charset val="1"/>
    </font>
    <font>
      <sz val="11"/>
      <color indexed="8"/>
      <name val="Times New Roman"/>
      <charset val="1"/>
    </font>
    <font>
      <sz val="11"/>
      <color indexed="8"/>
      <name val="Times New Roman"/>
      <charset val="134"/>
    </font>
    <font>
      <sz val="9"/>
      <name val="Times New Roman"/>
      <charset val="134"/>
    </font>
    <font>
      <u/>
      <sz val="9"/>
      <color indexed="12"/>
      <name val="Times New Roman"/>
      <charset val="134"/>
    </font>
    <font>
      <b/>
      <sz val="19"/>
      <name val="Times New Roman"/>
      <charset val="134"/>
    </font>
    <font>
      <b/>
      <sz val="18"/>
      <color indexed="8"/>
      <name val="Times New Roman"/>
      <charset val="134"/>
    </font>
    <font>
      <sz val="10"/>
      <name val="Times New Roman"/>
      <charset val="134"/>
    </font>
    <font>
      <b/>
      <sz val="9"/>
      <color indexed="8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b/>
      <sz val="11"/>
      <name val="仿宋_GB2312"/>
      <charset val="134"/>
    </font>
    <font>
      <b/>
      <sz val="11"/>
      <color indexed="8"/>
      <name val="Times New Roman"/>
      <charset val="1"/>
    </font>
    <font>
      <sz val="11"/>
      <name val="Times New Roman"/>
      <charset val="134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Times New Roman"/>
      <charset val="134"/>
    </font>
    <font>
      <b/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b/>
      <sz val="12"/>
      <name val="SimSun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u/>
      <sz val="9"/>
      <color indexed="12"/>
      <name val="宋体"/>
      <charset val="134"/>
    </font>
    <font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9"/>
      <name val="Times New Roma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4"/>
      <color indexed="8"/>
      <name val="宋体"/>
      <charset val="1"/>
      <scheme val="minor"/>
    </font>
    <font>
      <b/>
      <sz val="22"/>
      <name val="宋体"/>
      <charset val="134"/>
    </font>
    <font>
      <sz val="14"/>
      <name val="SimSu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  <font>
      <sz val="11"/>
      <name val="宋体"/>
      <charset val="134"/>
    </font>
    <font>
      <b/>
      <sz val="9"/>
      <name val="SimSun"/>
      <charset val="134"/>
    </font>
    <font>
      <b/>
      <sz val="9"/>
      <color rgb="FF000000"/>
      <name val="宋体"/>
      <charset val="1"/>
    </font>
    <font>
      <b/>
      <sz val="11"/>
      <color indexed="8"/>
      <name val="宋体"/>
      <charset val="134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b/>
      <sz val="10"/>
      <color indexed="8"/>
      <name val="宋体"/>
      <charset val="1"/>
    </font>
    <font>
      <b/>
      <sz val="11"/>
      <color indexed="8"/>
      <name val="仿宋_GB2312"/>
      <charset val="134"/>
    </font>
    <font>
      <b/>
      <sz val="11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41" fontId="62" fillId="0" borderId="0" applyFont="0" applyFill="0" applyBorder="0" applyAlignment="0" applyProtection="0">
      <alignment vertical="center"/>
    </xf>
    <xf numFmtId="42" fontId="62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" borderId="7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5" borderId="10" applyNumberFormat="0" applyAlignment="0" applyProtection="0">
      <alignment vertical="center"/>
    </xf>
    <xf numFmtId="0" fontId="72" fillId="6" borderId="11" applyNumberFormat="0" applyAlignment="0" applyProtection="0">
      <alignment vertical="center"/>
    </xf>
    <xf numFmtId="0" fontId="73" fillId="6" borderId="10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10" fillId="0" borderId="0"/>
  </cellStyleXfs>
  <cellXfs count="17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/>
    </xf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177" fontId="29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177" fontId="18" fillId="0" borderId="1" xfId="0" applyNumberFormat="1" applyFont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34" fillId="0" borderId="2" xfId="0" applyFont="1" applyBorder="1" applyAlignment="1">
      <alignment vertical="center" wrapText="1"/>
    </xf>
    <xf numFmtId="177" fontId="35" fillId="0" borderId="2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6" fillId="0" borderId="0" xfId="0" applyFont="1">
      <alignment vertical="center"/>
    </xf>
    <xf numFmtId="0" fontId="0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 wrapText="1"/>
    </xf>
    <xf numFmtId="177" fontId="35" fillId="0" borderId="4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49" fontId="40" fillId="0" borderId="1" xfId="0" applyNumberFormat="1" applyFont="1" applyFill="1" applyBorder="1" applyAlignment="1" applyProtection="1">
      <alignment horizontal="center" vertical="center"/>
    </xf>
    <xf numFmtId="49" fontId="41" fillId="0" borderId="1" xfId="0" applyNumberFormat="1" applyFont="1" applyFill="1" applyBorder="1" applyAlignment="1">
      <alignment horizontal="left" vertical="center" wrapText="1"/>
    </xf>
    <xf numFmtId="177" fontId="24" fillId="0" borderId="4" xfId="0" applyNumberFormat="1" applyFont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 applyProtection="1">
      <alignment horizontal="center" vertical="center"/>
    </xf>
    <xf numFmtId="49" fontId="43" fillId="0" borderId="1" xfId="0" applyNumberFormat="1" applyFont="1" applyFill="1" applyBorder="1" applyAlignment="1">
      <alignment horizontal="left" vertical="center" wrapText="1"/>
    </xf>
    <xf numFmtId="177" fontId="29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4" fillId="0" borderId="1" xfId="0" applyFont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35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177" fontId="35" fillId="3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35" fillId="0" borderId="1" xfId="0" applyNumberFormat="1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0" fontId="41" fillId="0" borderId="1" xfId="0" applyFont="1" applyFill="1" applyBorder="1" applyAlignment="1" applyProtection="1">
      <alignment horizontal="left" vertical="center" wrapText="1"/>
      <protection locked="0"/>
    </xf>
    <xf numFmtId="0" fontId="43" fillId="0" borderId="1" xfId="0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>
      <alignment vertical="center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>
      <alignment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4" fontId="35" fillId="0" borderId="2" xfId="0" applyNumberFormat="1" applyFont="1" applyBorder="1" applyAlignment="1">
      <alignment horizontal="right" vertical="center" wrapText="1"/>
    </xf>
    <xf numFmtId="0" fontId="35" fillId="0" borderId="2" xfId="0" applyFont="1" applyBorder="1" applyAlignment="1">
      <alignment horizontal="left" vertical="center" wrapText="1"/>
    </xf>
    <xf numFmtId="4" fontId="3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34" fillId="0" borderId="2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center" vertical="center" wrapText="1"/>
    </xf>
    <xf numFmtId="178" fontId="35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vertical="center" wrapText="1"/>
    </xf>
    <xf numFmtId="178" fontId="35" fillId="0" borderId="2" xfId="0" applyNumberFormat="1" applyFont="1" applyBorder="1" applyAlignment="1">
      <alignment vertical="center" wrapText="1"/>
    </xf>
    <xf numFmtId="0" fontId="4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49" fontId="48" fillId="0" borderId="1" xfId="0" applyNumberFormat="1" applyFont="1" applyFill="1" applyBorder="1" applyAlignment="1" applyProtection="1">
      <alignment horizontal="left" vertical="center"/>
    </xf>
    <xf numFmtId="49" fontId="49" fillId="0" borderId="1" xfId="0" applyNumberFormat="1" applyFont="1" applyFill="1" applyBorder="1" applyAlignment="1" applyProtection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49" fillId="0" borderId="1" xfId="0" applyNumberFormat="1" applyFont="1" applyFill="1" applyBorder="1" applyAlignment="1" applyProtection="1">
      <alignment horizontal="left" vertical="center" wrapText="1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19" fillId="0" borderId="0" xfId="0" applyFont="1" applyFill="1" applyBorder="1" applyAlignment="1" applyProtection="1"/>
    <xf numFmtId="0" fontId="5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0" fontId="54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9" fontId="53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0" fillId="0" borderId="1" xfId="0" applyNumberFormat="1" applyFont="1" applyFill="1" applyBorder="1" applyAlignment="1">
      <alignment horizontal="right" vertical="center"/>
    </xf>
    <xf numFmtId="0" fontId="54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54" fillId="0" borderId="1" xfId="49" applyFont="1" applyFill="1" applyBorder="1" applyAlignment="1" applyProtection="1">
      <alignment horizontal="center" vertical="center"/>
    </xf>
    <xf numFmtId="179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55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55" fillId="0" borderId="2" xfId="0" applyFont="1" applyBorder="1" applyAlignment="1">
      <alignment vertical="center" wrapText="1"/>
    </xf>
    <xf numFmtId="4" fontId="55" fillId="0" borderId="2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56" fillId="0" borderId="0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58" fillId="0" borderId="0" xfId="0" applyFont="1">
      <alignment vertical="center"/>
    </xf>
    <xf numFmtId="0" fontId="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right" vertical="center" wrapText="1"/>
    </xf>
    <xf numFmtId="180" fontId="60" fillId="0" borderId="0" xfId="0" applyNumberFormat="1" applyFont="1" applyBorder="1" applyAlignment="1">
      <alignment vertical="center" wrapText="1"/>
    </xf>
    <xf numFmtId="0" fontId="61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6" workbookViewId="0">
      <selection activeCell="K12" sqref="K12"/>
    </sheetView>
  </sheetViews>
  <sheetFormatPr defaultColWidth="10" defaultRowHeight="14.4"/>
  <cols>
    <col min="1" max="1" width="2.5462962962963" customWidth="1"/>
    <col min="2" max="2" width="11.5555555555556" customWidth="1"/>
    <col min="3" max="4" width="9.76851851851852" customWidth="1"/>
    <col min="5" max="5" width="14" customWidth="1"/>
    <col min="6" max="6" width="11.8888888888889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71">
        <v>621026102</v>
      </c>
      <c r="D3" s="17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72" t="s">
        <v>3</v>
      </c>
      <c r="C6" s="172"/>
      <c r="D6" s="172"/>
      <c r="E6" s="172"/>
      <c r="F6" s="172"/>
      <c r="G6" s="172"/>
      <c r="H6" s="172"/>
      <c r="I6" s="172"/>
      <c r="J6" s="172"/>
      <c r="K6" s="17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70" customFormat="1" ht="22.75" customHeight="1" spans="1:11">
      <c r="A10" s="173"/>
      <c r="B10" s="173" t="s">
        <v>4</v>
      </c>
      <c r="C10" s="173"/>
      <c r="E10" s="174" t="s">
        <v>5</v>
      </c>
      <c r="F10" s="175"/>
      <c r="G10" s="176"/>
      <c r="H10" s="173"/>
      <c r="I10" s="173"/>
      <c r="J10" s="173"/>
      <c r="K10" s="173"/>
    </row>
    <row r="11" s="170" customFormat="1" ht="22.75" customHeight="1" spans="1:1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</row>
    <row r="12" s="170" customFormat="1" ht="22.75" customHeight="1" spans="1:11">
      <c r="A12" s="173"/>
      <c r="B12" s="177" t="s">
        <v>6</v>
      </c>
      <c r="C12" s="177"/>
      <c r="D12" s="177"/>
      <c r="E12" s="174" t="s">
        <v>7</v>
      </c>
      <c r="F12" s="174"/>
      <c r="G12" s="173"/>
      <c r="H12" s="174" t="s">
        <v>8</v>
      </c>
      <c r="I12" s="174"/>
      <c r="J12" s="173"/>
      <c r="K12" s="173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7">
    <mergeCell ref="C3:D3"/>
    <mergeCell ref="C4:E4"/>
    <mergeCell ref="B6:K6"/>
    <mergeCell ref="E10:F10"/>
    <mergeCell ref="B12:D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11" workbookViewId="0">
      <selection activeCell="B14" sqref="B14"/>
    </sheetView>
  </sheetViews>
  <sheetFormatPr defaultColWidth="10" defaultRowHeight="14.4" outlineLevelCol="2"/>
  <cols>
    <col min="1" max="1" width="5.01851851851852" customWidth="1"/>
    <col min="2" max="2" width="54.2222222222222" customWidth="1"/>
    <col min="3" max="3" width="25.4444444444444" customWidth="1"/>
  </cols>
  <sheetData>
    <row r="1" ht="35.4" customHeight="1" spans="1:2">
      <c r="A1" s="10"/>
      <c r="B1" s="10"/>
    </row>
    <row r="2" ht="39.15" customHeight="1" spans="1:3">
      <c r="A2" s="10"/>
      <c r="B2" s="165" t="s">
        <v>10</v>
      </c>
      <c r="C2" s="165"/>
    </row>
    <row r="3" ht="53" customHeight="1" spans="1:3">
      <c r="A3" s="166"/>
      <c r="B3" s="81" t="s">
        <v>11</v>
      </c>
      <c r="C3" s="81" t="s">
        <v>12</v>
      </c>
    </row>
    <row r="4" ht="53" customHeight="1" spans="1:3">
      <c r="A4" s="167"/>
      <c r="B4" s="168" t="s">
        <v>13</v>
      </c>
      <c r="C4" s="169" t="s">
        <v>14</v>
      </c>
    </row>
    <row r="5" ht="53" customHeight="1" spans="1:3">
      <c r="A5" s="167"/>
      <c r="B5" s="168" t="s">
        <v>15</v>
      </c>
      <c r="C5" s="169" t="s">
        <v>16</v>
      </c>
    </row>
    <row r="6" ht="53" customHeight="1" spans="1:3">
      <c r="A6" s="167"/>
      <c r="B6" s="168" t="s">
        <v>17</v>
      </c>
      <c r="C6" s="169" t="s">
        <v>18</v>
      </c>
    </row>
    <row r="7" ht="53" customHeight="1" spans="1:3">
      <c r="A7" s="167"/>
      <c r="B7" s="168" t="s">
        <v>19</v>
      </c>
      <c r="C7" s="169"/>
    </row>
    <row r="8" ht="53" customHeight="1" spans="1:3">
      <c r="A8" s="167"/>
      <c r="B8" s="168" t="s">
        <v>20</v>
      </c>
      <c r="C8" s="169" t="s">
        <v>21</v>
      </c>
    </row>
    <row r="9" ht="53" customHeight="1" spans="1:3">
      <c r="A9" s="167"/>
      <c r="B9" s="168" t="s">
        <v>22</v>
      </c>
      <c r="C9" s="169" t="s">
        <v>23</v>
      </c>
    </row>
    <row r="10" ht="53" customHeight="1" spans="1:3">
      <c r="A10" s="167"/>
      <c r="B10" s="168" t="s">
        <v>24</v>
      </c>
      <c r="C10" s="169" t="s">
        <v>25</v>
      </c>
    </row>
    <row r="11" ht="53" customHeight="1" spans="1:3">
      <c r="A11" s="167"/>
      <c r="B11" s="168" t="s">
        <v>26</v>
      </c>
      <c r="C11" s="169" t="s">
        <v>27</v>
      </c>
    </row>
    <row r="12" ht="53" customHeight="1" spans="1:3">
      <c r="A12" s="167"/>
      <c r="B12" s="168" t="s">
        <v>28</v>
      </c>
      <c r="C12" s="169"/>
    </row>
    <row r="13" ht="53" customHeight="1" spans="1:3">
      <c r="A13" s="10"/>
      <c r="B13" s="168" t="s">
        <v>29</v>
      </c>
      <c r="C13" s="169"/>
    </row>
    <row r="14" ht="53" customHeight="1" spans="1:3">
      <c r="A14" s="10"/>
      <c r="B14" s="168" t="s">
        <v>30</v>
      </c>
      <c r="C14" s="169" t="s">
        <v>14</v>
      </c>
    </row>
    <row r="15" ht="53" customHeight="1" spans="2:3">
      <c r="B15" s="168" t="s">
        <v>31</v>
      </c>
      <c r="C15" s="9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2" sqref="A2:D2"/>
    </sheetView>
  </sheetViews>
  <sheetFormatPr defaultColWidth="10" defaultRowHeight="14.4" outlineLevelCol="3"/>
  <cols>
    <col min="1" max="1" width="26.3333333333333" style="27" customWidth="1"/>
    <col min="2" max="2" width="16.6944444444444" style="27" customWidth="1"/>
    <col min="3" max="3" width="27.3333333333333" style="27" customWidth="1"/>
    <col min="4" max="4" width="17.3333333333333" style="27" customWidth="1"/>
  </cols>
  <sheetData>
    <row r="1" ht="14.3" customHeight="1" spans="1:4">
      <c r="A1" s="31"/>
      <c r="B1" s="31"/>
      <c r="C1" s="31"/>
      <c r="D1" s="31"/>
    </row>
    <row r="2" ht="31" customHeight="1" spans="1:4">
      <c r="A2" s="11" t="s">
        <v>32</v>
      </c>
      <c r="B2" s="35"/>
      <c r="C2" s="35"/>
      <c r="D2" s="35"/>
    </row>
    <row r="3" ht="13" customHeight="1" spans="1:4">
      <c r="A3" s="158"/>
      <c r="B3" s="158"/>
      <c r="C3" s="158"/>
      <c r="D3" s="159" t="s">
        <v>33</v>
      </c>
    </row>
    <row r="4" ht="19" customHeight="1" spans="1:4">
      <c r="A4" s="121" t="s">
        <v>34</v>
      </c>
      <c r="B4" s="121"/>
      <c r="C4" s="121" t="s">
        <v>35</v>
      </c>
      <c r="D4" s="121"/>
    </row>
    <row r="5" ht="19" customHeight="1" spans="1:4">
      <c r="A5" s="121" t="s">
        <v>36</v>
      </c>
      <c r="B5" s="121" t="s">
        <v>37</v>
      </c>
      <c r="C5" s="121" t="s">
        <v>36</v>
      </c>
      <c r="D5" s="121" t="s">
        <v>37</v>
      </c>
    </row>
    <row r="6" ht="19" customHeight="1" spans="1:4">
      <c r="A6" s="160" t="s">
        <v>38</v>
      </c>
      <c r="B6" s="124">
        <f>D36</f>
        <v>4478980.67</v>
      </c>
      <c r="C6" s="160" t="s">
        <v>39</v>
      </c>
      <c r="D6" s="124">
        <f>表3!C6+表3!D6</f>
        <v>3853720.9</v>
      </c>
    </row>
    <row r="7" ht="19" customHeight="1" spans="1:4">
      <c r="A7" s="160" t="s">
        <v>40</v>
      </c>
      <c r="B7" s="124"/>
      <c r="C7" s="160" t="s">
        <v>41</v>
      </c>
      <c r="D7" s="161"/>
    </row>
    <row r="8" ht="19" customHeight="1" spans="1:4">
      <c r="A8" s="160" t="s">
        <v>42</v>
      </c>
      <c r="B8" s="124"/>
      <c r="C8" s="160" t="s">
        <v>43</v>
      </c>
      <c r="D8" s="161"/>
    </row>
    <row r="9" ht="19" customHeight="1" spans="1:4">
      <c r="A9" s="160" t="s">
        <v>44</v>
      </c>
      <c r="B9" s="124"/>
      <c r="C9" s="160" t="s">
        <v>45</v>
      </c>
      <c r="D9" s="161"/>
    </row>
    <row r="10" ht="19" customHeight="1" spans="1:4">
      <c r="A10" s="160" t="s">
        <v>46</v>
      </c>
      <c r="B10" s="124"/>
      <c r="C10" s="160" t="s">
        <v>47</v>
      </c>
      <c r="D10" s="161"/>
    </row>
    <row r="11" ht="19" customHeight="1" spans="1:4">
      <c r="A11" s="160" t="s">
        <v>48</v>
      </c>
      <c r="B11" s="124"/>
      <c r="C11" s="160" t="s">
        <v>49</v>
      </c>
      <c r="D11" s="161"/>
    </row>
    <row r="12" ht="19" customHeight="1" spans="1:4">
      <c r="A12" s="160" t="s">
        <v>50</v>
      </c>
      <c r="B12" s="124"/>
      <c r="C12" s="160" t="s">
        <v>51</v>
      </c>
      <c r="D12" s="161"/>
    </row>
    <row r="13" ht="19" customHeight="1" spans="1:4">
      <c r="A13" s="160" t="s">
        <v>52</v>
      </c>
      <c r="B13" s="124"/>
      <c r="C13" s="160" t="s">
        <v>53</v>
      </c>
      <c r="D13" s="161">
        <f>表3!C9</f>
        <v>442025.06</v>
      </c>
    </row>
    <row r="14" ht="19" customHeight="1" spans="1:4">
      <c r="A14" s="160" t="s">
        <v>54</v>
      </c>
      <c r="B14" s="124"/>
      <c r="C14" s="160" t="s">
        <v>55</v>
      </c>
      <c r="D14" s="161"/>
    </row>
    <row r="15" ht="19" customHeight="1" spans="1:4">
      <c r="A15" s="160"/>
      <c r="B15" s="162"/>
      <c r="C15" s="160" t="s">
        <v>56</v>
      </c>
      <c r="D15" s="161">
        <f>表3!C17</f>
        <v>183234.71</v>
      </c>
    </row>
    <row r="16" ht="19" customHeight="1" spans="1:4">
      <c r="A16" s="160"/>
      <c r="B16" s="162"/>
      <c r="C16" s="160" t="s">
        <v>57</v>
      </c>
      <c r="D16" s="161"/>
    </row>
    <row r="17" ht="19" customHeight="1" spans="1:4">
      <c r="A17" s="160"/>
      <c r="B17" s="162"/>
      <c r="C17" s="160" t="s">
        <v>58</v>
      </c>
      <c r="D17" s="161"/>
    </row>
    <row r="18" ht="19" customHeight="1" spans="1:4">
      <c r="A18" s="160"/>
      <c r="B18" s="162"/>
      <c r="C18" s="160" t="s">
        <v>59</v>
      </c>
      <c r="D18" s="161"/>
    </row>
    <row r="19" ht="19" customHeight="1" spans="1:4">
      <c r="A19" s="160"/>
      <c r="B19" s="162"/>
      <c r="C19" s="160" t="s">
        <v>60</v>
      </c>
      <c r="D19" s="161"/>
    </row>
    <row r="20" ht="19" customHeight="1" spans="1:4">
      <c r="A20" s="163"/>
      <c r="B20" s="164"/>
      <c r="C20" s="160" t="s">
        <v>61</v>
      </c>
      <c r="D20" s="161"/>
    </row>
    <row r="21" ht="19" customHeight="1" spans="1:4">
      <c r="A21" s="163"/>
      <c r="B21" s="164"/>
      <c r="C21" s="160" t="s">
        <v>62</v>
      </c>
      <c r="D21" s="161"/>
    </row>
    <row r="22" ht="19" customHeight="1" spans="1:4">
      <c r="A22" s="163"/>
      <c r="B22" s="164"/>
      <c r="C22" s="160" t="s">
        <v>63</v>
      </c>
      <c r="D22" s="161"/>
    </row>
    <row r="23" ht="19" customHeight="1" spans="1:4">
      <c r="A23" s="163"/>
      <c r="B23" s="164"/>
      <c r="C23" s="160" t="s">
        <v>64</v>
      </c>
      <c r="D23" s="161"/>
    </row>
    <row r="24" ht="19" customHeight="1" spans="1:4">
      <c r="A24" s="163"/>
      <c r="B24" s="164"/>
      <c r="C24" s="160" t="s">
        <v>65</v>
      </c>
      <c r="D24" s="161"/>
    </row>
    <row r="25" ht="19" customHeight="1" spans="1:4">
      <c r="A25" s="160"/>
      <c r="B25" s="162"/>
      <c r="C25" s="160" t="s">
        <v>66</v>
      </c>
      <c r="D25" s="161"/>
    </row>
    <row r="26" ht="19" customHeight="1" spans="1:4">
      <c r="A26" s="160"/>
      <c r="B26" s="162"/>
      <c r="C26" s="160" t="s">
        <v>67</v>
      </c>
      <c r="D26" s="161"/>
    </row>
    <row r="27" ht="19" customHeight="1" spans="1:4">
      <c r="A27" s="160"/>
      <c r="B27" s="162"/>
      <c r="C27" s="160" t="s">
        <v>68</v>
      </c>
      <c r="D27" s="161"/>
    </row>
    <row r="28" ht="19" customHeight="1" spans="1:4">
      <c r="A28" s="163"/>
      <c r="B28" s="164"/>
      <c r="C28" s="160" t="s">
        <v>69</v>
      </c>
      <c r="D28" s="161"/>
    </row>
    <row r="29" ht="19" customHeight="1" spans="1:4">
      <c r="A29" s="163"/>
      <c r="B29" s="164"/>
      <c r="C29" s="160" t="s">
        <v>70</v>
      </c>
      <c r="D29" s="161"/>
    </row>
    <row r="30" ht="19" customHeight="1" spans="1:4">
      <c r="A30" s="163"/>
      <c r="B30" s="164"/>
      <c r="C30" s="160" t="s">
        <v>71</v>
      </c>
      <c r="D30" s="161"/>
    </row>
    <row r="31" ht="19" customHeight="1" spans="1:4">
      <c r="A31" s="163"/>
      <c r="B31" s="164"/>
      <c r="C31" s="160" t="s">
        <v>72</v>
      </c>
      <c r="D31" s="161"/>
    </row>
    <row r="32" ht="19" customHeight="1" spans="1:4">
      <c r="A32" s="163"/>
      <c r="B32" s="164"/>
      <c r="C32" s="160" t="s">
        <v>73</v>
      </c>
      <c r="D32" s="161"/>
    </row>
    <row r="33" ht="19" customHeight="1" spans="1:4">
      <c r="A33" s="160"/>
      <c r="B33" s="160"/>
      <c r="C33" s="160" t="s">
        <v>74</v>
      </c>
      <c r="D33" s="161"/>
    </row>
    <row r="34" ht="19" customHeight="1" spans="1:4">
      <c r="A34" s="160"/>
      <c r="B34" s="160"/>
      <c r="C34" s="160" t="s">
        <v>75</v>
      </c>
      <c r="D34" s="161"/>
    </row>
    <row r="35" ht="19" customHeight="1" spans="1:4">
      <c r="A35" s="160"/>
      <c r="B35" s="160"/>
      <c r="C35" s="160" t="s">
        <v>76</v>
      </c>
      <c r="D35" s="161"/>
    </row>
    <row r="36" ht="19" customHeight="1" spans="1:4">
      <c r="A36" s="163" t="s">
        <v>77</v>
      </c>
      <c r="B36" s="164">
        <f>SUM(B6:B14)</f>
        <v>4478980.67</v>
      </c>
      <c r="C36" s="163" t="s">
        <v>78</v>
      </c>
      <c r="D36" s="164">
        <f>SUM(D6:D35)</f>
        <v>4478980.67</v>
      </c>
    </row>
    <row r="37" ht="19" customHeight="1" spans="1:4">
      <c r="A37" s="163" t="s">
        <v>79</v>
      </c>
      <c r="B37" s="164"/>
      <c r="C37" s="163" t="s">
        <v>80</v>
      </c>
      <c r="D37" s="164"/>
    </row>
    <row r="38" ht="19" customHeight="1" spans="1:4">
      <c r="A38" s="163" t="s">
        <v>81</v>
      </c>
      <c r="B38" s="162"/>
      <c r="C38" s="160"/>
      <c r="D38" s="162"/>
    </row>
    <row r="39" ht="19" customHeight="1" spans="1:4">
      <c r="A39" s="163" t="s">
        <v>82</v>
      </c>
      <c r="B39" s="164">
        <f>B36+B37</f>
        <v>4478980.67</v>
      </c>
      <c r="C39" s="163" t="s">
        <v>83</v>
      </c>
      <c r="D39" s="164">
        <f>D36+D37</f>
        <v>4478980.67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2" sqref="A2:B2"/>
    </sheetView>
  </sheetViews>
  <sheetFormatPr defaultColWidth="7.87962962962963" defaultRowHeight="12.75" customHeight="1" outlineLevelCol="2"/>
  <cols>
    <col min="1" max="1" width="41.7777777777778" style="18" customWidth="1"/>
    <col min="2" max="2" width="37.7777777777778" style="144" customWidth="1"/>
    <col min="3" max="3" width="27.3796296296296" style="18" customWidth="1"/>
    <col min="4" max="16384" width="7.87962962962963" style="17"/>
  </cols>
  <sheetData>
    <row r="1" ht="10" customHeight="1" spans="1:1">
      <c r="A1" s="145"/>
    </row>
    <row r="2" ht="24.75" customHeight="1" spans="1:2">
      <c r="A2" s="20" t="s">
        <v>84</v>
      </c>
      <c r="B2" s="36"/>
    </row>
    <row r="3" ht="15" customHeight="1" spans="1:2">
      <c r="A3" s="146"/>
      <c r="B3" s="147" t="s">
        <v>85</v>
      </c>
    </row>
    <row r="4" ht="24" customHeight="1" spans="1:2">
      <c r="A4" s="148" t="s">
        <v>86</v>
      </c>
      <c r="B4" s="149" t="s">
        <v>87</v>
      </c>
    </row>
    <row r="5" s="17" customFormat="1" ht="25" customHeight="1" spans="1:3">
      <c r="A5" s="150" t="s">
        <v>88</v>
      </c>
      <c r="B5" s="151">
        <f>B6+B7</f>
        <v>4478980.67</v>
      </c>
      <c r="C5" s="18"/>
    </row>
    <row r="6" s="17" customFormat="1" ht="25" customHeight="1" spans="1:3">
      <c r="A6" s="152" t="s">
        <v>89</v>
      </c>
      <c r="B6" s="153">
        <f>表1!B6</f>
        <v>4478980.67</v>
      </c>
      <c r="C6" s="18"/>
    </row>
    <row r="7" s="17" customFormat="1" ht="25" customHeight="1" spans="1:3">
      <c r="A7" s="152" t="s">
        <v>90</v>
      </c>
      <c r="B7" s="153"/>
      <c r="C7" s="18"/>
    </row>
    <row r="8" s="17" customFormat="1" ht="25" customHeight="1" spans="1:3">
      <c r="A8" s="150" t="s">
        <v>91</v>
      </c>
      <c r="B8" s="153">
        <f>B9+B10</f>
        <v>0</v>
      </c>
      <c r="C8" s="18"/>
    </row>
    <row r="9" s="17" customFormat="1" ht="25" customHeight="1" spans="1:3">
      <c r="A9" s="152" t="s">
        <v>89</v>
      </c>
      <c r="B9" s="153"/>
      <c r="C9" s="18"/>
    </row>
    <row r="10" s="17" customFormat="1" ht="25" customHeight="1" spans="1:3">
      <c r="A10" s="152" t="s">
        <v>90</v>
      </c>
      <c r="B10" s="153"/>
      <c r="C10" s="18"/>
    </row>
    <row r="11" s="17" customFormat="1" ht="25" customHeight="1" spans="1:3">
      <c r="A11" s="150" t="s">
        <v>92</v>
      </c>
      <c r="B11" s="153"/>
      <c r="C11" s="18"/>
    </row>
    <row r="12" s="17" customFormat="1" ht="25" customHeight="1" spans="1:3">
      <c r="A12" s="152" t="s">
        <v>89</v>
      </c>
      <c r="B12" s="153"/>
      <c r="C12" s="18"/>
    </row>
    <row r="13" s="17" customFormat="1" ht="25" customHeight="1" spans="1:3">
      <c r="A13" s="152" t="s">
        <v>90</v>
      </c>
      <c r="B13" s="153"/>
      <c r="C13" s="18"/>
    </row>
    <row r="14" s="17" customFormat="1" ht="25" customHeight="1" spans="1:3">
      <c r="A14" s="154" t="s">
        <v>93</v>
      </c>
      <c r="B14" s="153">
        <f>SUM(B15:B17)</f>
        <v>0</v>
      </c>
      <c r="C14" s="18"/>
    </row>
    <row r="15" s="17" customFormat="1" ht="25" customHeight="1" spans="1:3">
      <c r="A15" s="152" t="s">
        <v>94</v>
      </c>
      <c r="B15" s="153"/>
      <c r="C15" s="18"/>
    </row>
    <row r="16" s="17" customFormat="1" ht="25" customHeight="1" spans="1:3">
      <c r="A16" s="152" t="s">
        <v>95</v>
      </c>
      <c r="B16" s="153"/>
      <c r="C16" s="18"/>
    </row>
    <row r="17" s="17" customFormat="1" ht="25" customHeight="1" spans="1:3">
      <c r="A17" s="152" t="s">
        <v>96</v>
      </c>
      <c r="B17" s="153"/>
      <c r="C17" s="18"/>
    </row>
    <row r="18" s="17" customFormat="1" ht="25" customHeight="1" spans="1:3">
      <c r="A18" s="154" t="s">
        <v>97</v>
      </c>
      <c r="B18" s="153"/>
      <c r="C18" s="18"/>
    </row>
    <row r="19" s="17" customFormat="1" ht="25" customHeight="1" spans="1:3">
      <c r="A19" s="154" t="s">
        <v>98</v>
      </c>
      <c r="B19" s="153"/>
      <c r="C19" s="18"/>
    </row>
    <row r="20" s="17" customFormat="1" ht="25" customHeight="1" spans="1:3">
      <c r="A20" s="154" t="s">
        <v>99</v>
      </c>
      <c r="B20" s="153"/>
      <c r="C20" s="18"/>
    </row>
    <row r="21" s="17" customFormat="1" ht="25" customHeight="1" spans="1:3">
      <c r="A21" s="154" t="s">
        <v>100</v>
      </c>
      <c r="B21" s="153"/>
      <c r="C21" s="18"/>
    </row>
    <row r="22" s="17" customFormat="1" ht="25" customHeight="1" spans="1:3">
      <c r="A22" s="154" t="s">
        <v>101</v>
      </c>
      <c r="B22" s="151">
        <f>B23+B26+B29+B30</f>
        <v>0</v>
      </c>
      <c r="C22" s="18"/>
    </row>
    <row r="23" s="17" customFormat="1" ht="25" customHeight="1" spans="1:3">
      <c r="A23" s="152" t="s">
        <v>102</v>
      </c>
      <c r="B23" s="151">
        <f>B24+B25</f>
        <v>0</v>
      </c>
      <c r="C23" s="18"/>
    </row>
    <row r="24" s="17" customFormat="1" ht="25" customHeight="1" spans="1:3">
      <c r="A24" s="152" t="s">
        <v>103</v>
      </c>
      <c r="B24" s="151"/>
      <c r="C24" s="18"/>
    </row>
    <row r="25" s="17" customFormat="1" ht="25" customHeight="1" spans="1:3">
      <c r="A25" s="152" t="s">
        <v>104</v>
      </c>
      <c r="B25" s="151"/>
      <c r="C25" s="18"/>
    </row>
    <row r="26" s="17" customFormat="1" ht="25" customHeight="1" spans="1:3">
      <c r="A26" s="152" t="s">
        <v>105</v>
      </c>
      <c r="B26" s="151">
        <f>B27+B28</f>
        <v>0</v>
      </c>
      <c r="C26" s="18"/>
    </row>
    <row r="27" s="17" customFormat="1" ht="25" customHeight="1" spans="1:3">
      <c r="A27" s="152" t="s">
        <v>106</v>
      </c>
      <c r="B27" s="151"/>
      <c r="C27" s="18"/>
    </row>
    <row r="28" s="17" customFormat="1" ht="25" customHeight="1" spans="1:3">
      <c r="A28" s="152" t="s">
        <v>107</v>
      </c>
      <c r="B28" s="151"/>
      <c r="C28" s="18"/>
    </row>
    <row r="29" s="17" customFormat="1" ht="25" customHeight="1" spans="1:3">
      <c r="A29" s="152" t="s">
        <v>108</v>
      </c>
      <c r="B29" s="151"/>
      <c r="C29" s="18"/>
    </row>
    <row r="30" s="17" customFormat="1" ht="25" customHeight="1" spans="1:3">
      <c r="A30" s="152" t="s">
        <v>109</v>
      </c>
      <c r="B30" s="151"/>
      <c r="C30" s="18"/>
    </row>
    <row r="31" ht="25" customHeight="1" spans="1:2">
      <c r="A31" s="155"/>
      <c r="B31" s="151"/>
    </row>
    <row r="32" s="17" customFormat="1" ht="25" customHeight="1" spans="1:3">
      <c r="A32" s="156" t="s">
        <v>110</v>
      </c>
      <c r="B32" s="157">
        <f>B5+B8+B14+B18+B19+B20+B21+B22</f>
        <v>4478980.67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" sqref="A2:E2"/>
    </sheetView>
  </sheetViews>
  <sheetFormatPr defaultColWidth="10" defaultRowHeight="14.4" outlineLevelCol="4"/>
  <cols>
    <col min="1" max="1" width="13.7777777777778" style="130" customWidth="1"/>
    <col min="2" max="2" width="36" style="130" customWidth="1"/>
    <col min="3" max="3" width="13.7037037037037" style="30" customWidth="1"/>
    <col min="4" max="4" width="13.2962962962963" style="30" customWidth="1"/>
    <col min="5" max="5" width="9.77777777777778" style="130" customWidth="1"/>
    <col min="6" max="16384" width="10" style="129"/>
  </cols>
  <sheetData>
    <row r="1" ht="14.3" customHeight="1" spans="1:5">
      <c r="A1" s="131"/>
      <c r="B1" s="131"/>
      <c r="C1" s="34"/>
      <c r="D1" s="34"/>
      <c r="E1" s="131"/>
    </row>
    <row r="2" ht="39.85" customHeight="1" spans="1:5">
      <c r="A2" s="11" t="s">
        <v>111</v>
      </c>
      <c r="B2" s="35"/>
      <c r="C2" s="35"/>
      <c r="D2" s="35"/>
      <c r="E2" s="35"/>
    </row>
    <row r="3" ht="22.75" customHeight="1" spans="1:5">
      <c r="A3" s="132"/>
      <c r="B3" s="132"/>
      <c r="C3" s="39"/>
      <c r="D3" s="39"/>
      <c r="E3" s="132" t="s">
        <v>112</v>
      </c>
    </row>
    <row r="4" s="127" customFormat="1" ht="37" customHeight="1" spans="1:5">
      <c r="A4" s="133" t="s">
        <v>113</v>
      </c>
      <c r="B4" s="133" t="s">
        <v>114</v>
      </c>
      <c r="C4" s="134" t="s">
        <v>115</v>
      </c>
      <c r="D4" s="134" t="s">
        <v>116</v>
      </c>
      <c r="E4" s="133" t="s">
        <v>117</v>
      </c>
    </row>
    <row r="5" ht="37" customHeight="1" spans="1:5">
      <c r="A5" s="135" t="s">
        <v>118</v>
      </c>
      <c r="B5" s="95">
        <f>C5+D5</f>
        <v>4478980.67</v>
      </c>
      <c r="C5" s="103">
        <f>C6+C9+C17</f>
        <v>3989980.67</v>
      </c>
      <c r="D5" s="103">
        <f>D6</f>
        <v>489000</v>
      </c>
      <c r="E5" s="135"/>
    </row>
    <row r="6" s="128" customFormat="1" ht="37" customHeight="1" spans="1:5">
      <c r="A6" s="136" t="s">
        <v>119</v>
      </c>
      <c r="B6" s="136" t="s">
        <v>120</v>
      </c>
      <c r="C6" s="103">
        <f>C7</f>
        <v>3364720.9</v>
      </c>
      <c r="D6" s="103">
        <f>D7</f>
        <v>489000</v>
      </c>
      <c r="E6" s="135"/>
    </row>
    <row r="7" s="129" customFormat="1" ht="37" customHeight="1" spans="1:5">
      <c r="A7" s="137" t="s">
        <v>121</v>
      </c>
      <c r="B7" s="137" t="s">
        <v>122</v>
      </c>
      <c r="C7" s="104">
        <f>C8</f>
        <v>3364720.9</v>
      </c>
      <c r="D7" s="104">
        <f>D8</f>
        <v>489000</v>
      </c>
      <c r="E7" s="138"/>
    </row>
    <row r="8" s="129" customFormat="1" ht="37" customHeight="1" spans="1:5">
      <c r="A8" s="139">
        <v>2013101</v>
      </c>
      <c r="B8" s="137" t="s">
        <v>123</v>
      </c>
      <c r="C8" s="104">
        <v>3364720.9</v>
      </c>
      <c r="D8" s="104">
        <v>489000</v>
      </c>
      <c r="E8" s="138"/>
    </row>
    <row r="9" s="128" customFormat="1" ht="37" customHeight="1" spans="1:5">
      <c r="A9" s="140">
        <v>208</v>
      </c>
      <c r="B9" s="136" t="s">
        <v>124</v>
      </c>
      <c r="C9" s="49">
        <f>C10+C13+C15</f>
        <v>442025.06</v>
      </c>
      <c r="D9" s="49"/>
      <c r="E9" s="55"/>
    </row>
    <row r="10" s="129" customFormat="1" ht="37" customHeight="1" spans="1:5">
      <c r="A10" s="139">
        <v>20805</v>
      </c>
      <c r="B10" s="141" t="s">
        <v>125</v>
      </c>
      <c r="C10" s="52">
        <f>C11++C12</f>
        <v>407757.9</v>
      </c>
      <c r="D10" s="52"/>
      <c r="E10" s="57"/>
    </row>
    <row r="11" s="129" customFormat="1" ht="37" customHeight="1" spans="1:5">
      <c r="A11" s="139">
        <v>2080501</v>
      </c>
      <c r="B11" s="141" t="s">
        <v>126</v>
      </c>
      <c r="C11" s="52">
        <v>38250</v>
      </c>
      <c r="D11" s="52"/>
      <c r="E11" s="57"/>
    </row>
    <row r="12" s="129" customFormat="1" ht="37" customHeight="1" spans="1:5">
      <c r="A12" s="139">
        <v>2080505</v>
      </c>
      <c r="B12" s="141" t="s">
        <v>127</v>
      </c>
      <c r="C12" s="52">
        <v>369507.9</v>
      </c>
      <c r="D12" s="52"/>
      <c r="E12" s="57"/>
    </row>
    <row r="13" s="129" customFormat="1" ht="37" customHeight="1" spans="1:5">
      <c r="A13" s="139">
        <v>20808</v>
      </c>
      <c r="B13" s="141" t="s">
        <v>128</v>
      </c>
      <c r="C13" s="52">
        <f>C14</f>
        <v>19920</v>
      </c>
      <c r="D13" s="52"/>
      <c r="E13" s="57"/>
    </row>
    <row r="14" s="129" customFormat="1" ht="37" customHeight="1" spans="1:5">
      <c r="A14" s="139">
        <v>2080899</v>
      </c>
      <c r="B14" s="141" t="s">
        <v>129</v>
      </c>
      <c r="C14" s="52">
        <v>19920</v>
      </c>
      <c r="D14" s="52"/>
      <c r="E14" s="57"/>
    </row>
    <row r="15" s="129" customFormat="1" ht="37" customHeight="1" spans="1:5">
      <c r="A15" s="137" t="s">
        <v>130</v>
      </c>
      <c r="B15" s="137" t="s">
        <v>131</v>
      </c>
      <c r="C15" s="52">
        <f>C16</f>
        <v>14347.16</v>
      </c>
      <c r="D15" s="52"/>
      <c r="E15" s="57"/>
    </row>
    <row r="16" s="129" customFormat="1" ht="37" customHeight="1" spans="1:5">
      <c r="A16" s="137" t="s">
        <v>132</v>
      </c>
      <c r="B16" s="137" t="s">
        <v>131</v>
      </c>
      <c r="C16" s="52">
        <v>14347.16</v>
      </c>
      <c r="D16" s="52"/>
      <c r="E16" s="57"/>
    </row>
    <row r="17" s="128" customFormat="1" ht="37" customHeight="1" spans="1:5">
      <c r="A17" s="142">
        <v>210</v>
      </c>
      <c r="B17" s="142" t="s">
        <v>133</v>
      </c>
      <c r="C17" s="49">
        <f>C18</f>
        <v>183234.71</v>
      </c>
      <c r="D17" s="49"/>
      <c r="E17" s="55"/>
    </row>
    <row r="18" s="129" customFormat="1" ht="37" customHeight="1" spans="1:5">
      <c r="A18" s="143">
        <v>21011</v>
      </c>
      <c r="B18" s="143" t="s">
        <v>134</v>
      </c>
      <c r="C18" s="52">
        <f>C19</f>
        <v>183234.71</v>
      </c>
      <c r="D18" s="52"/>
      <c r="E18" s="57"/>
    </row>
    <row r="19" s="129" customFormat="1" ht="37" customHeight="1" spans="1:5">
      <c r="A19" s="143">
        <v>2101101</v>
      </c>
      <c r="B19" s="143" t="s">
        <v>135</v>
      </c>
      <c r="C19" s="52">
        <v>183234.71</v>
      </c>
      <c r="D19" s="52"/>
      <c r="E19" s="5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3" sqref="B$1:D$1048576"/>
    </sheetView>
  </sheetViews>
  <sheetFormatPr defaultColWidth="10" defaultRowHeight="14.4" outlineLevelCol="6"/>
  <cols>
    <col min="1" max="1" width="24.5648148148148" customWidth="1"/>
    <col min="2" max="2" width="12.5555555555556" style="27" customWidth="1"/>
    <col min="3" max="3" width="36.6388888888889" style="27" customWidth="1"/>
    <col min="4" max="4" width="13.1111111111111" style="27" customWidth="1"/>
    <col min="5" max="5" width="18.7222222222222" customWidth="1"/>
    <col min="6" max="8" width="9.76851851851852" customWidth="1"/>
  </cols>
  <sheetData>
    <row r="1" ht="14.3" customHeight="1" spans="1:7">
      <c r="A1" s="10"/>
      <c r="B1" s="31"/>
      <c r="C1" s="31"/>
      <c r="D1" s="31"/>
      <c r="E1" s="10"/>
      <c r="F1" s="10"/>
      <c r="G1" s="10"/>
    </row>
    <row r="2" ht="22" customHeight="1" spans="1:7">
      <c r="A2" s="11" t="s">
        <v>136</v>
      </c>
      <c r="B2" s="35"/>
      <c r="C2" s="35"/>
      <c r="D2" s="35"/>
      <c r="E2" s="10"/>
      <c r="F2" s="10"/>
      <c r="G2" s="10"/>
    </row>
    <row r="3" ht="13" customHeight="1" spans="1:7">
      <c r="A3" s="12"/>
      <c r="B3" s="38"/>
      <c r="C3" s="94" t="s">
        <v>137</v>
      </c>
      <c r="D3" s="94"/>
      <c r="E3" s="12"/>
      <c r="F3" s="12"/>
      <c r="G3" s="12"/>
    </row>
    <row r="4" ht="22.75" customHeight="1" spans="1:7">
      <c r="A4" s="112" t="s">
        <v>138</v>
      </c>
      <c r="B4" s="121"/>
      <c r="C4" s="121" t="s">
        <v>35</v>
      </c>
      <c r="D4" s="121"/>
      <c r="E4" s="12"/>
      <c r="F4" s="12"/>
      <c r="G4" s="12"/>
    </row>
    <row r="5" ht="22.75" customHeight="1" spans="1:7">
      <c r="A5" s="112" t="s">
        <v>86</v>
      </c>
      <c r="B5" s="121" t="s">
        <v>37</v>
      </c>
      <c r="C5" s="121" t="s">
        <v>36</v>
      </c>
      <c r="D5" s="121" t="s">
        <v>118</v>
      </c>
      <c r="E5" s="12"/>
      <c r="F5" s="12"/>
      <c r="G5" s="12"/>
    </row>
    <row r="6" ht="22.75" customHeight="1" spans="1:7">
      <c r="A6" s="15" t="s">
        <v>139</v>
      </c>
      <c r="B6" s="122">
        <f>D6</f>
        <v>4478980.67</v>
      </c>
      <c r="C6" s="123" t="s">
        <v>140</v>
      </c>
      <c r="D6" s="122">
        <f>D7+D14+D16</f>
        <v>4478980.67</v>
      </c>
      <c r="E6" s="12"/>
      <c r="F6" s="12"/>
      <c r="G6" s="12"/>
    </row>
    <row r="7" ht="22.75" customHeight="1" spans="1:7">
      <c r="A7" s="15" t="s">
        <v>141</v>
      </c>
      <c r="B7" s="124">
        <f>B6</f>
        <v>4478980.67</v>
      </c>
      <c r="C7" s="123" t="s">
        <v>142</v>
      </c>
      <c r="D7" s="124">
        <f>表1!D6</f>
        <v>3853720.9</v>
      </c>
      <c r="E7" s="12"/>
      <c r="F7" s="12"/>
      <c r="G7" s="12"/>
    </row>
    <row r="8" ht="22.75" customHeight="1" spans="1:7">
      <c r="A8" s="15" t="s">
        <v>143</v>
      </c>
      <c r="B8" s="124"/>
      <c r="C8" s="123" t="s">
        <v>144</v>
      </c>
      <c r="D8" s="124"/>
      <c r="E8" s="12"/>
      <c r="F8" s="12"/>
      <c r="G8" s="12"/>
    </row>
    <row r="9" ht="22.75" customHeight="1" spans="1:7">
      <c r="A9" s="15" t="s">
        <v>145</v>
      </c>
      <c r="B9" s="124"/>
      <c r="C9" s="123" t="s">
        <v>146</v>
      </c>
      <c r="D9" s="124"/>
      <c r="E9" s="12"/>
      <c r="F9" s="12"/>
      <c r="G9" s="12"/>
    </row>
    <row r="10" ht="22.75" customHeight="1" spans="1:7">
      <c r="A10" s="15"/>
      <c r="B10" s="125"/>
      <c r="C10" s="123" t="s">
        <v>147</v>
      </c>
      <c r="D10" s="124"/>
      <c r="E10" s="12"/>
      <c r="F10" s="12"/>
      <c r="G10" s="12"/>
    </row>
    <row r="11" ht="22.75" customHeight="1" spans="1:7">
      <c r="A11" s="15"/>
      <c r="B11" s="125"/>
      <c r="C11" s="123" t="s">
        <v>148</v>
      </c>
      <c r="D11" s="124"/>
      <c r="E11" s="12"/>
      <c r="F11" s="12"/>
      <c r="G11" s="12"/>
    </row>
    <row r="12" ht="22.75" customHeight="1" spans="1:7">
      <c r="A12" s="15"/>
      <c r="B12" s="125"/>
      <c r="C12" s="123" t="s">
        <v>149</v>
      </c>
      <c r="D12" s="124"/>
      <c r="E12" s="12"/>
      <c r="F12" s="12"/>
      <c r="G12" s="12"/>
    </row>
    <row r="13" ht="22.75" customHeight="1" spans="1:7">
      <c r="A13" s="60"/>
      <c r="B13" s="116"/>
      <c r="C13" s="123" t="s">
        <v>150</v>
      </c>
      <c r="D13" s="124"/>
      <c r="E13" s="12"/>
      <c r="F13" s="12"/>
      <c r="G13" s="12"/>
    </row>
    <row r="14" ht="22.75" customHeight="1" spans="1:7">
      <c r="A14" s="15"/>
      <c r="B14" s="125"/>
      <c r="C14" s="123" t="s">
        <v>151</v>
      </c>
      <c r="D14" s="124">
        <f>表1!D13</f>
        <v>442025.06</v>
      </c>
      <c r="E14" s="12"/>
      <c r="F14" s="12"/>
      <c r="G14" s="72"/>
    </row>
    <row r="15" ht="22.75" customHeight="1" spans="1:7">
      <c r="A15" s="15"/>
      <c r="B15" s="125"/>
      <c r="C15" s="123" t="s">
        <v>152</v>
      </c>
      <c r="D15" s="124"/>
      <c r="E15" s="12"/>
      <c r="F15" s="12"/>
      <c r="G15" s="12"/>
    </row>
    <row r="16" ht="22.75" customHeight="1" spans="1:7">
      <c r="A16" s="15"/>
      <c r="B16" s="125"/>
      <c r="C16" s="123" t="s">
        <v>153</v>
      </c>
      <c r="D16" s="124">
        <f>表1!D15</f>
        <v>183234.71</v>
      </c>
      <c r="E16" s="12"/>
      <c r="F16" s="12"/>
      <c r="G16" s="12"/>
    </row>
    <row r="17" ht="22.75" customHeight="1" spans="1:7">
      <c r="A17" s="15"/>
      <c r="B17" s="125"/>
      <c r="C17" s="123" t="s">
        <v>154</v>
      </c>
      <c r="D17" s="124"/>
      <c r="E17" s="12"/>
      <c r="F17" s="12"/>
      <c r="G17" s="12"/>
    </row>
    <row r="18" ht="22.75" customHeight="1" spans="1:7">
      <c r="A18" s="15"/>
      <c r="B18" s="125"/>
      <c r="C18" s="123" t="s">
        <v>155</v>
      </c>
      <c r="D18" s="124"/>
      <c r="E18" s="12"/>
      <c r="F18" s="12"/>
      <c r="G18" s="12"/>
    </row>
    <row r="19" ht="22.75" customHeight="1" spans="1:7">
      <c r="A19" s="15"/>
      <c r="B19" s="123"/>
      <c r="C19" s="123" t="s">
        <v>156</v>
      </c>
      <c r="D19" s="124"/>
      <c r="E19" s="12"/>
      <c r="F19" s="12"/>
      <c r="G19" s="12"/>
    </row>
    <row r="20" ht="22.75" customHeight="1" spans="1:7">
      <c r="A20" s="15"/>
      <c r="B20" s="123"/>
      <c r="C20" s="123" t="s">
        <v>157</v>
      </c>
      <c r="D20" s="124"/>
      <c r="E20" s="12"/>
      <c r="F20" s="12"/>
      <c r="G20" s="12"/>
    </row>
    <row r="21" ht="22.75" customHeight="1" spans="1:7">
      <c r="A21" s="15"/>
      <c r="B21" s="123"/>
      <c r="C21" s="123" t="s">
        <v>158</v>
      </c>
      <c r="D21" s="124"/>
      <c r="E21" s="12"/>
      <c r="F21" s="12"/>
      <c r="G21" s="12"/>
    </row>
    <row r="22" ht="22.75" customHeight="1" spans="1:7">
      <c r="A22" s="15"/>
      <c r="B22" s="123"/>
      <c r="C22" s="123" t="s">
        <v>159</v>
      </c>
      <c r="D22" s="124"/>
      <c r="E22" s="12"/>
      <c r="F22" s="12"/>
      <c r="G22" s="12"/>
    </row>
    <row r="23" ht="22.75" customHeight="1" spans="1:7">
      <c r="A23" s="15"/>
      <c r="B23" s="123"/>
      <c r="C23" s="123" t="s">
        <v>160</v>
      </c>
      <c r="D23" s="124"/>
      <c r="E23" s="12"/>
      <c r="F23" s="12"/>
      <c r="G23" s="12"/>
    </row>
    <row r="24" ht="22.75" customHeight="1" spans="1:7">
      <c r="A24" s="15"/>
      <c r="B24" s="123"/>
      <c r="C24" s="123" t="s">
        <v>161</v>
      </c>
      <c r="D24" s="124"/>
      <c r="E24" s="12"/>
      <c r="F24" s="12"/>
      <c r="G24" s="12"/>
    </row>
    <row r="25" ht="22.75" customHeight="1" spans="1:7">
      <c r="A25" s="15"/>
      <c r="B25" s="123"/>
      <c r="C25" s="123" t="s">
        <v>162</v>
      </c>
      <c r="D25" s="124"/>
      <c r="E25" s="12"/>
      <c r="F25" s="12"/>
      <c r="G25" s="12"/>
    </row>
    <row r="26" ht="22.75" customHeight="1" spans="1:7">
      <c r="A26" s="15"/>
      <c r="B26" s="123"/>
      <c r="C26" s="123" t="s">
        <v>163</v>
      </c>
      <c r="D26" s="124"/>
      <c r="E26" s="12"/>
      <c r="F26" s="12"/>
      <c r="G26" s="12"/>
    </row>
    <row r="27" ht="22.75" customHeight="1" spans="1:7">
      <c r="A27" s="15"/>
      <c r="B27" s="123"/>
      <c r="C27" s="123" t="s">
        <v>164</v>
      </c>
      <c r="D27" s="124"/>
      <c r="E27" s="12"/>
      <c r="F27" s="12"/>
      <c r="G27" s="12"/>
    </row>
    <row r="28" ht="22.75" customHeight="1" spans="1:7">
      <c r="A28" s="15"/>
      <c r="B28" s="123"/>
      <c r="C28" s="123" t="s">
        <v>165</v>
      </c>
      <c r="D28" s="124"/>
      <c r="E28" s="12"/>
      <c r="F28" s="12"/>
      <c r="G28" s="12"/>
    </row>
    <row r="29" ht="22.75" customHeight="1" spans="1:7">
      <c r="A29" s="15"/>
      <c r="B29" s="123"/>
      <c r="C29" s="123" t="s">
        <v>166</v>
      </c>
      <c r="D29" s="124"/>
      <c r="E29" s="12"/>
      <c r="F29" s="12"/>
      <c r="G29" s="12"/>
    </row>
    <row r="30" ht="22.75" customHeight="1" spans="1:7">
      <c r="A30" s="15"/>
      <c r="B30" s="123"/>
      <c r="C30" s="123" t="s">
        <v>167</v>
      </c>
      <c r="D30" s="124"/>
      <c r="E30" s="12"/>
      <c r="F30" s="12"/>
      <c r="G30" s="12"/>
    </row>
    <row r="31" ht="22.75" customHeight="1" spans="1:7">
      <c r="A31" s="15"/>
      <c r="B31" s="123"/>
      <c r="C31" s="123" t="s">
        <v>168</v>
      </c>
      <c r="D31" s="124"/>
      <c r="E31" s="12"/>
      <c r="F31" s="12"/>
      <c r="G31" s="12"/>
    </row>
    <row r="32" ht="22.75" customHeight="1" spans="1:7">
      <c r="A32" s="15"/>
      <c r="B32" s="123"/>
      <c r="C32" s="123" t="s">
        <v>169</v>
      </c>
      <c r="D32" s="124"/>
      <c r="E32" s="12"/>
      <c r="F32" s="12"/>
      <c r="G32" s="12"/>
    </row>
    <row r="33" ht="22.75" customHeight="1" spans="1:7">
      <c r="A33" s="15"/>
      <c r="B33" s="123"/>
      <c r="C33" s="123" t="s">
        <v>170</v>
      </c>
      <c r="D33" s="124"/>
      <c r="E33" s="12"/>
      <c r="F33" s="12"/>
      <c r="G33" s="12"/>
    </row>
    <row r="34" ht="22.75" customHeight="1" spans="1:7">
      <c r="A34" s="15"/>
      <c r="B34" s="123"/>
      <c r="C34" s="123" t="s">
        <v>171</v>
      </c>
      <c r="D34" s="124"/>
      <c r="E34" s="12"/>
      <c r="F34" s="12"/>
      <c r="G34" s="12"/>
    </row>
    <row r="35" ht="22.75" customHeight="1" spans="1:7">
      <c r="A35" s="15"/>
      <c r="B35" s="123"/>
      <c r="C35" s="123" t="s">
        <v>172</v>
      </c>
      <c r="D35" s="124"/>
      <c r="E35" s="12"/>
      <c r="F35" s="12"/>
      <c r="G35" s="12"/>
    </row>
    <row r="36" ht="22.75" customHeight="1" spans="1:7">
      <c r="A36" s="15"/>
      <c r="B36" s="123"/>
      <c r="C36" s="123" t="s">
        <v>173</v>
      </c>
      <c r="D36" s="124"/>
      <c r="E36" s="12"/>
      <c r="F36" s="12"/>
      <c r="G36" s="12"/>
    </row>
    <row r="37" ht="22.75" customHeight="1" spans="1:7">
      <c r="A37" s="112" t="s">
        <v>174</v>
      </c>
      <c r="B37" s="126">
        <f>B6</f>
        <v>4478980.67</v>
      </c>
      <c r="C37" s="121" t="s">
        <v>175</v>
      </c>
      <c r="D37" s="122">
        <f>D6</f>
        <v>4478980.67</v>
      </c>
      <c r="E37" s="7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6" sqref="$A6:$XFD7"/>
    </sheetView>
  </sheetViews>
  <sheetFormatPr defaultColWidth="10" defaultRowHeight="14.4" outlineLevelRow="7"/>
  <cols>
    <col min="1" max="1" width="16.8888888888889" customWidth="1"/>
    <col min="2" max="2" width="18.0462962962963" customWidth="1"/>
    <col min="3" max="3" width="14.9259259259259" customWidth="1"/>
    <col min="4" max="4" width="14.7777777777778" customWidth="1"/>
    <col min="5" max="5" width="13" customWidth="1"/>
    <col min="6" max="6" width="7.88888888888889" customWidth="1"/>
    <col min="7" max="7" width="8.44444444444444" customWidth="1"/>
    <col min="8" max="8" width="10.3333333333333" customWidth="1"/>
    <col min="9" max="9" width="7.11111111111111" customWidth="1"/>
    <col min="10" max="11" width="9.55555555555556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120" t="s">
        <v>177</v>
      </c>
      <c r="K3" s="120"/>
    </row>
    <row r="4" ht="37" customHeight="1" spans="1:11">
      <c r="A4" s="112" t="s">
        <v>178</v>
      </c>
      <c r="B4" s="112" t="s">
        <v>179</v>
      </c>
      <c r="C4" s="112" t="s">
        <v>180</v>
      </c>
      <c r="D4" s="112"/>
      <c r="E4" s="112"/>
      <c r="F4" s="112" t="s">
        <v>181</v>
      </c>
      <c r="G4" s="112"/>
      <c r="H4" s="112"/>
      <c r="I4" s="112" t="s">
        <v>182</v>
      </c>
      <c r="J4" s="112"/>
      <c r="K4" s="112"/>
    </row>
    <row r="5" ht="37" customHeight="1" spans="1:11">
      <c r="A5" s="112"/>
      <c r="B5" s="112"/>
      <c r="C5" s="14" t="s">
        <v>179</v>
      </c>
      <c r="D5" s="14" t="s">
        <v>183</v>
      </c>
      <c r="E5" s="14" t="s">
        <v>184</v>
      </c>
      <c r="F5" s="14" t="s">
        <v>179</v>
      </c>
      <c r="G5" s="14" t="s">
        <v>183</v>
      </c>
      <c r="H5" s="14" t="s">
        <v>184</v>
      </c>
      <c r="I5" s="14" t="s">
        <v>179</v>
      </c>
      <c r="J5" s="14" t="s">
        <v>183</v>
      </c>
      <c r="K5" s="14" t="s">
        <v>184</v>
      </c>
    </row>
    <row r="6" s="27" customFormat="1" ht="33" customHeight="1" spans="1:11">
      <c r="A6" s="113" t="s">
        <v>118</v>
      </c>
      <c r="B6" s="114">
        <f>C6</f>
        <v>4478980.67</v>
      </c>
      <c r="C6" s="114">
        <f>D6+E6</f>
        <v>4478980.67</v>
      </c>
      <c r="D6" s="114">
        <f>D7</f>
        <v>3989980.67</v>
      </c>
      <c r="E6" s="114">
        <f>E7</f>
        <v>489000</v>
      </c>
      <c r="F6" s="114"/>
      <c r="G6" s="114"/>
      <c r="H6" s="114"/>
      <c r="I6" s="114"/>
      <c r="J6" s="114"/>
      <c r="K6" s="114"/>
    </row>
    <row r="7" s="27" customFormat="1" ht="33" customHeight="1" spans="1:11">
      <c r="A7" s="115" t="s">
        <v>185</v>
      </c>
      <c r="B7" s="114">
        <f>C7</f>
        <v>4478980.67</v>
      </c>
      <c r="C7" s="114">
        <f>D7+E7</f>
        <v>4478980.67</v>
      </c>
      <c r="D7" s="116">
        <f>表3!C5</f>
        <v>3989980.67</v>
      </c>
      <c r="E7" s="116">
        <v>489000</v>
      </c>
      <c r="F7" s="116"/>
      <c r="G7" s="116"/>
      <c r="H7" s="116"/>
      <c r="I7" s="116"/>
      <c r="J7" s="116"/>
      <c r="K7" s="116"/>
    </row>
    <row r="8" ht="33" customHeight="1" spans="1:11">
      <c r="A8" s="117"/>
      <c r="B8" s="118"/>
      <c r="C8" s="118"/>
      <c r="D8" s="119"/>
      <c r="E8" s="119"/>
      <c r="F8" s="119"/>
      <c r="G8" s="119"/>
      <c r="H8" s="119"/>
      <c r="I8" s="119"/>
      <c r="J8" s="119"/>
      <c r="K8" s="11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6" sqref="C6:E20"/>
    </sheetView>
  </sheetViews>
  <sheetFormatPr defaultColWidth="10" defaultRowHeight="14.4" outlineLevelCol="4"/>
  <cols>
    <col min="1" max="1" width="9.55555555555556" customWidth="1"/>
    <col min="2" max="2" width="33.6666666666667" customWidth="1"/>
    <col min="3" max="3" width="14.8888888888889" style="30" customWidth="1"/>
    <col min="4" max="4" width="15.7777777777778" style="30" customWidth="1"/>
    <col min="5" max="5" width="11.7777777777778" style="30" customWidth="1"/>
  </cols>
  <sheetData>
    <row r="1" ht="14.3" customHeight="1" spans="1:1">
      <c r="A1" s="70"/>
    </row>
    <row r="2" ht="36.9" customHeight="1" spans="1:5">
      <c r="A2" s="11" t="s">
        <v>186</v>
      </c>
      <c r="B2" s="11"/>
      <c r="C2" s="35"/>
      <c r="D2" s="35"/>
      <c r="E2" s="35"/>
    </row>
    <row r="3" ht="21.85" customHeight="1" spans="1:5">
      <c r="A3" s="12"/>
      <c r="B3" s="12"/>
      <c r="C3" s="94" t="s">
        <v>137</v>
      </c>
      <c r="D3" s="94"/>
      <c r="E3" s="94"/>
    </row>
    <row r="4" ht="37" customHeight="1" spans="1:5">
      <c r="A4" s="78" t="s">
        <v>187</v>
      </c>
      <c r="B4" s="78"/>
      <c r="C4" s="95" t="s">
        <v>188</v>
      </c>
      <c r="D4" s="95"/>
      <c r="E4" s="95"/>
    </row>
    <row r="5" ht="37" customHeight="1" spans="1:5">
      <c r="A5" s="96" t="s">
        <v>189</v>
      </c>
      <c r="B5" s="96" t="s">
        <v>190</v>
      </c>
      <c r="C5" s="97" t="s">
        <v>118</v>
      </c>
      <c r="D5" s="98" t="s">
        <v>191</v>
      </c>
      <c r="E5" s="98" t="s">
        <v>192</v>
      </c>
    </row>
    <row r="6" ht="37" customHeight="1" spans="1:5">
      <c r="A6" s="99"/>
      <c r="B6" s="100" t="s">
        <v>179</v>
      </c>
      <c r="C6" s="101">
        <f t="shared" ref="C6:C12" si="0">D6+E6</f>
        <v>4478980.67</v>
      </c>
      <c r="D6" s="101">
        <f>D7+D10+D18</f>
        <v>3989980.67</v>
      </c>
      <c r="E6" s="101">
        <f>E7</f>
        <v>489000</v>
      </c>
    </row>
    <row r="7" s="64" customFormat="1" ht="37" customHeight="1" spans="1:5">
      <c r="A7" s="102" t="s">
        <v>119</v>
      </c>
      <c r="B7" s="102" t="s">
        <v>193</v>
      </c>
      <c r="C7" s="49">
        <f t="shared" si="0"/>
        <v>3853720.9</v>
      </c>
      <c r="D7" s="103">
        <f>D8</f>
        <v>3364720.9</v>
      </c>
      <c r="E7" s="103">
        <f>E8</f>
        <v>489000</v>
      </c>
    </row>
    <row r="8" customFormat="1" ht="37" customHeight="1" spans="1:5">
      <c r="A8" s="24" t="s">
        <v>121</v>
      </c>
      <c r="B8" s="24" t="s">
        <v>194</v>
      </c>
      <c r="C8" s="52">
        <f t="shared" si="0"/>
        <v>3853720.9</v>
      </c>
      <c r="D8" s="104">
        <f>D9</f>
        <v>3364720.9</v>
      </c>
      <c r="E8" s="104">
        <f>E9</f>
        <v>489000</v>
      </c>
    </row>
    <row r="9" customFormat="1" ht="37" customHeight="1" spans="1:5">
      <c r="A9" s="105">
        <v>2013101</v>
      </c>
      <c r="B9" s="24" t="s">
        <v>195</v>
      </c>
      <c r="C9" s="52">
        <f t="shared" si="0"/>
        <v>3853720.9</v>
      </c>
      <c r="D9" s="104">
        <f>表3!C8</f>
        <v>3364720.9</v>
      </c>
      <c r="E9" s="104">
        <v>489000</v>
      </c>
    </row>
    <row r="10" s="64" customFormat="1" ht="37" customHeight="1" spans="1:5">
      <c r="A10" s="106">
        <v>208</v>
      </c>
      <c r="B10" s="102" t="s">
        <v>196</v>
      </c>
      <c r="C10" s="49">
        <f t="shared" si="0"/>
        <v>442025.06</v>
      </c>
      <c r="D10" s="49">
        <f>D11+D14+D16</f>
        <v>442025.06</v>
      </c>
      <c r="E10" s="49"/>
    </row>
    <row r="11" ht="37" customHeight="1" spans="1:5">
      <c r="A11" s="105">
        <v>20805</v>
      </c>
      <c r="B11" s="107" t="s">
        <v>197</v>
      </c>
      <c r="C11" s="52">
        <f t="shared" si="0"/>
        <v>407757.9</v>
      </c>
      <c r="D11" s="52">
        <f>D12+D13</f>
        <v>407757.9</v>
      </c>
      <c r="E11" s="52"/>
    </row>
    <row r="12" ht="37" customHeight="1" spans="1:5">
      <c r="A12" s="105">
        <v>2080501</v>
      </c>
      <c r="B12" s="107" t="s">
        <v>198</v>
      </c>
      <c r="C12" s="52">
        <f t="shared" si="0"/>
        <v>38250</v>
      </c>
      <c r="D12" s="52">
        <f>表3!C11</f>
        <v>38250</v>
      </c>
      <c r="E12" s="52"/>
    </row>
    <row r="13" ht="37" customHeight="1" spans="1:5">
      <c r="A13" s="105">
        <v>2080505</v>
      </c>
      <c r="B13" s="107" t="s">
        <v>199</v>
      </c>
      <c r="C13" s="52">
        <f t="shared" ref="C13:C21" si="1">D13+E13</f>
        <v>369507.9</v>
      </c>
      <c r="D13" s="52">
        <f>表3!C12</f>
        <v>369507.9</v>
      </c>
      <c r="E13" s="52"/>
    </row>
    <row r="14" ht="37" customHeight="1" spans="1:5">
      <c r="A14" s="105">
        <v>20808</v>
      </c>
      <c r="B14" s="107" t="s">
        <v>200</v>
      </c>
      <c r="C14" s="52">
        <f t="shared" si="1"/>
        <v>19920</v>
      </c>
      <c r="D14" s="52">
        <f>D15</f>
        <v>19920</v>
      </c>
      <c r="E14" s="52"/>
    </row>
    <row r="15" ht="37" customHeight="1" spans="1:5">
      <c r="A15" s="105">
        <v>2080899</v>
      </c>
      <c r="B15" s="107" t="s">
        <v>201</v>
      </c>
      <c r="C15" s="52">
        <f t="shared" si="1"/>
        <v>19920</v>
      </c>
      <c r="D15" s="52">
        <f>表3!C14</f>
        <v>19920</v>
      </c>
      <c r="E15" s="52"/>
    </row>
    <row r="16" ht="37" customHeight="1" spans="1:5">
      <c r="A16" s="24" t="s">
        <v>130</v>
      </c>
      <c r="B16" s="24" t="s">
        <v>202</v>
      </c>
      <c r="C16" s="52">
        <f t="shared" si="1"/>
        <v>14347.16</v>
      </c>
      <c r="D16" s="52">
        <f>D17</f>
        <v>14347.16</v>
      </c>
      <c r="E16" s="52"/>
    </row>
    <row r="17" ht="37" customHeight="1" spans="1:5">
      <c r="A17" s="24" t="s">
        <v>132</v>
      </c>
      <c r="B17" s="24" t="s">
        <v>202</v>
      </c>
      <c r="C17" s="52">
        <f t="shared" si="1"/>
        <v>14347.16</v>
      </c>
      <c r="D17" s="52">
        <f>表3!C16</f>
        <v>14347.16</v>
      </c>
      <c r="E17" s="52"/>
    </row>
    <row r="18" s="64" customFormat="1" ht="37" customHeight="1" spans="1:5">
      <c r="A18" s="108">
        <v>210</v>
      </c>
      <c r="B18" s="109" t="s">
        <v>203</v>
      </c>
      <c r="C18" s="49">
        <f t="shared" si="1"/>
        <v>183234.71</v>
      </c>
      <c r="D18" s="49">
        <f>D19</f>
        <v>183234.71</v>
      </c>
      <c r="E18" s="49"/>
    </row>
    <row r="19" ht="37" customHeight="1" spans="1:5">
      <c r="A19" s="110">
        <v>21011</v>
      </c>
      <c r="B19" s="111" t="s">
        <v>204</v>
      </c>
      <c r="C19" s="52">
        <f t="shared" si="1"/>
        <v>183234.71</v>
      </c>
      <c r="D19" s="52">
        <f>D20</f>
        <v>183234.71</v>
      </c>
      <c r="E19" s="52"/>
    </row>
    <row r="20" ht="37" customHeight="1" spans="1:5">
      <c r="A20" s="110">
        <v>2101101</v>
      </c>
      <c r="B20" s="111" t="s">
        <v>205</v>
      </c>
      <c r="C20" s="52">
        <f t="shared" si="1"/>
        <v>183234.71</v>
      </c>
      <c r="D20" s="52">
        <f>表3!C18</f>
        <v>183234.71</v>
      </c>
      <c r="E20" s="5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G21" sqref="G21"/>
    </sheetView>
  </sheetViews>
  <sheetFormatPr defaultColWidth="10" defaultRowHeight="15.6" outlineLevelCol="4"/>
  <cols>
    <col min="1" max="1" width="9.55555555555556" style="67" customWidth="1"/>
    <col min="2" max="2" width="29" customWidth="1"/>
    <col min="3" max="3" width="15.2222222222222" style="68" customWidth="1"/>
    <col min="4" max="4" width="17.3333333333333" style="68" customWidth="1"/>
    <col min="5" max="5" width="15.4444444444444" style="68" customWidth="1"/>
  </cols>
  <sheetData>
    <row r="1" ht="18.05" customHeight="1" spans="1:5">
      <c r="A1" s="69"/>
      <c r="B1" s="10"/>
      <c r="C1" s="70"/>
      <c r="D1" s="70"/>
      <c r="E1" s="70"/>
    </row>
    <row r="2" ht="39.85" customHeight="1" spans="1:5">
      <c r="A2" s="71" t="s">
        <v>206</v>
      </c>
      <c r="B2" s="11"/>
      <c r="C2" s="11"/>
      <c r="D2" s="11"/>
      <c r="E2" s="11"/>
    </row>
    <row r="3" ht="22.75" customHeight="1" spans="1:5">
      <c r="A3" s="71"/>
      <c r="B3" s="72"/>
      <c r="C3" s="73"/>
      <c r="D3" s="73"/>
      <c r="E3" s="74" t="s">
        <v>177</v>
      </c>
    </row>
    <row r="4" ht="23" customHeight="1" spans="1:5">
      <c r="A4" s="75" t="s">
        <v>207</v>
      </c>
      <c r="B4" s="76"/>
      <c r="C4" s="76" t="s">
        <v>208</v>
      </c>
      <c r="D4" s="76"/>
      <c r="E4" s="76"/>
    </row>
    <row r="5" s="62" customFormat="1" ht="23" customHeight="1" spans="1:5">
      <c r="A5" s="77" t="s">
        <v>189</v>
      </c>
      <c r="B5" s="77" t="s">
        <v>190</v>
      </c>
      <c r="C5" s="78" t="s">
        <v>179</v>
      </c>
      <c r="D5" s="78" t="s">
        <v>209</v>
      </c>
      <c r="E5" s="78" t="s">
        <v>210</v>
      </c>
    </row>
    <row r="6" s="63" customFormat="1" ht="23" customHeight="1" spans="1:5">
      <c r="A6" s="79"/>
      <c r="B6" s="79"/>
      <c r="C6" s="80">
        <f>D6+E6</f>
        <v>3989980.67</v>
      </c>
      <c r="D6" s="80">
        <f>D7+D32</f>
        <v>3119040.39</v>
      </c>
      <c r="E6" s="80">
        <f>E16+E35</f>
        <v>870940.28</v>
      </c>
    </row>
    <row r="7" s="64" customFormat="1" ht="23" customHeight="1" spans="1:5">
      <c r="A7" s="81">
        <v>301</v>
      </c>
      <c r="B7" s="79" t="s">
        <v>211</v>
      </c>
      <c r="C7" s="80">
        <f t="shared" ref="C7:C36" si="0">D7+E7</f>
        <v>3060870.39</v>
      </c>
      <c r="D7" s="80">
        <f>SUM(D8:D15)</f>
        <v>3060870.39</v>
      </c>
      <c r="E7" s="80"/>
    </row>
    <row r="8" s="65" customFormat="1" ht="23" customHeight="1" spans="1:5">
      <c r="A8" s="82" t="s">
        <v>212</v>
      </c>
      <c r="B8" s="83" t="s">
        <v>213</v>
      </c>
      <c r="C8" s="84">
        <f t="shared" si="0"/>
        <v>1135162.02</v>
      </c>
      <c r="D8" s="53">
        <v>1135162.02</v>
      </c>
      <c r="E8" s="53"/>
    </row>
    <row r="9" s="65" customFormat="1" ht="23" customHeight="1" spans="1:5">
      <c r="A9" s="82" t="s">
        <v>214</v>
      </c>
      <c r="B9" s="83" t="s">
        <v>215</v>
      </c>
      <c r="C9" s="84">
        <f t="shared" si="0"/>
        <v>460628</v>
      </c>
      <c r="D9" s="53">
        <v>460628</v>
      </c>
      <c r="E9" s="53"/>
    </row>
    <row r="10" s="65" customFormat="1" ht="23" customHeight="1" spans="1:5">
      <c r="A10" s="82" t="s">
        <v>216</v>
      </c>
      <c r="B10" s="83" t="s">
        <v>217</v>
      </c>
      <c r="C10" s="84">
        <f t="shared" si="0"/>
        <v>520860</v>
      </c>
      <c r="D10" s="85">
        <v>520860</v>
      </c>
      <c r="E10" s="85"/>
    </row>
    <row r="11" s="65" customFormat="1" ht="23" customHeight="1" spans="1:5">
      <c r="A11" s="82" t="s">
        <v>218</v>
      </c>
      <c r="B11" s="83" t="s">
        <v>219</v>
      </c>
      <c r="C11" s="84">
        <f t="shared" si="0"/>
        <v>377130.6</v>
      </c>
      <c r="D11" s="85">
        <v>377130.6</v>
      </c>
      <c r="E11" s="85"/>
    </row>
    <row r="12" s="65" customFormat="1" ht="23" customHeight="1" spans="1:5">
      <c r="A12" s="82" t="s">
        <v>220</v>
      </c>
      <c r="B12" s="83" t="s">
        <v>221</v>
      </c>
      <c r="C12" s="84">
        <f t="shared" si="0"/>
        <v>369507.9</v>
      </c>
      <c r="D12" s="85">
        <v>369507.9</v>
      </c>
      <c r="E12" s="53"/>
    </row>
    <row r="13" s="65" customFormat="1" ht="23" customHeight="1" spans="1:5">
      <c r="A13" s="82" t="s">
        <v>222</v>
      </c>
      <c r="B13" s="83" t="s">
        <v>223</v>
      </c>
      <c r="C13" s="84">
        <f t="shared" si="0"/>
        <v>183234.71</v>
      </c>
      <c r="D13" s="85">
        <v>183234.71</v>
      </c>
      <c r="E13" s="53"/>
    </row>
    <row r="14" s="65" customFormat="1" ht="23" customHeight="1" spans="1:5">
      <c r="A14" s="82" t="s">
        <v>224</v>
      </c>
      <c r="B14" s="83" t="s">
        <v>225</v>
      </c>
      <c r="C14" s="84">
        <f t="shared" si="0"/>
        <v>0</v>
      </c>
      <c r="D14" s="85"/>
      <c r="E14" s="53"/>
    </row>
    <row r="15" s="65" customFormat="1" ht="23" customHeight="1" spans="1:5">
      <c r="A15" s="82" t="s">
        <v>226</v>
      </c>
      <c r="B15" s="83" t="s">
        <v>227</v>
      </c>
      <c r="C15" s="84">
        <f t="shared" si="0"/>
        <v>14347.16</v>
      </c>
      <c r="D15" s="85">
        <v>14347.16</v>
      </c>
      <c r="E15" s="53"/>
    </row>
    <row r="16" s="66" customFormat="1" ht="23" customHeight="1" spans="1:5">
      <c r="A16" s="86" t="s">
        <v>228</v>
      </c>
      <c r="B16" s="87" t="s">
        <v>229</v>
      </c>
      <c r="C16" s="80">
        <f t="shared" si="0"/>
        <v>820940.28</v>
      </c>
      <c r="D16" s="88"/>
      <c r="E16" s="88">
        <f>SUM(E17:E31)</f>
        <v>820940.28</v>
      </c>
    </row>
    <row r="17" s="65" customFormat="1" ht="23" customHeight="1" spans="1:5">
      <c r="A17" s="89">
        <v>30201</v>
      </c>
      <c r="B17" s="83" t="s">
        <v>230</v>
      </c>
      <c r="C17" s="84">
        <f t="shared" si="0"/>
        <v>120000</v>
      </c>
      <c r="D17" s="53"/>
      <c r="E17" s="53">
        <v>120000</v>
      </c>
    </row>
    <row r="18" s="65" customFormat="1" ht="23" customHeight="1" spans="1:5">
      <c r="A18" s="89">
        <v>30202</v>
      </c>
      <c r="B18" s="83" t="s">
        <v>231</v>
      </c>
      <c r="C18" s="84">
        <f t="shared" si="0"/>
        <v>100000</v>
      </c>
      <c r="D18" s="53"/>
      <c r="E18" s="53">
        <v>100000</v>
      </c>
    </row>
    <row r="19" s="65" customFormat="1" ht="23" customHeight="1" spans="1:5">
      <c r="A19" s="89">
        <v>30205</v>
      </c>
      <c r="B19" s="83" t="s">
        <v>232</v>
      </c>
      <c r="C19" s="84">
        <f t="shared" si="0"/>
        <v>5000</v>
      </c>
      <c r="D19" s="85"/>
      <c r="E19" s="85">
        <v>5000</v>
      </c>
    </row>
    <row r="20" s="65" customFormat="1" ht="23" customHeight="1" spans="1:5">
      <c r="A20" s="89">
        <v>30207</v>
      </c>
      <c r="B20" s="83" t="s">
        <v>233</v>
      </c>
      <c r="C20" s="84">
        <f t="shared" si="0"/>
        <v>0</v>
      </c>
      <c r="D20" s="85"/>
      <c r="E20" s="85"/>
    </row>
    <row r="21" s="65" customFormat="1" ht="23" customHeight="1" spans="1:5">
      <c r="A21" s="89">
        <v>30211</v>
      </c>
      <c r="B21" s="83" t="s">
        <v>234</v>
      </c>
      <c r="C21" s="84">
        <f t="shared" si="0"/>
        <v>70000</v>
      </c>
      <c r="D21" s="53"/>
      <c r="E21" s="85">
        <v>70000</v>
      </c>
    </row>
    <row r="22" s="65" customFormat="1" ht="23" customHeight="1" spans="1:5">
      <c r="A22" s="89">
        <v>30213</v>
      </c>
      <c r="B22" s="83" t="s">
        <v>235</v>
      </c>
      <c r="C22" s="84">
        <f t="shared" si="0"/>
        <v>0</v>
      </c>
      <c r="D22" s="53"/>
      <c r="E22" s="53"/>
    </row>
    <row r="23" ht="23" customHeight="1" spans="1:5">
      <c r="A23" s="90">
        <v>30215</v>
      </c>
      <c r="B23" s="91" t="s">
        <v>236</v>
      </c>
      <c r="C23" s="84">
        <f t="shared" si="0"/>
        <v>200000</v>
      </c>
      <c r="D23" s="53"/>
      <c r="E23" s="52">
        <v>200000</v>
      </c>
    </row>
    <row r="24" ht="23" customHeight="1" spans="1:5">
      <c r="A24" s="90">
        <v>30216</v>
      </c>
      <c r="B24" s="91" t="s">
        <v>237</v>
      </c>
      <c r="C24" s="84">
        <f t="shared" si="0"/>
        <v>45000</v>
      </c>
      <c r="D24" s="53"/>
      <c r="E24" s="52">
        <v>45000</v>
      </c>
    </row>
    <row r="25" ht="23" customHeight="1" spans="1:5">
      <c r="A25" s="90">
        <v>30217</v>
      </c>
      <c r="B25" s="91" t="s">
        <v>238</v>
      </c>
      <c r="C25" s="84">
        <f t="shared" si="0"/>
        <v>25000</v>
      </c>
      <c r="D25" s="53"/>
      <c r="E25" s="52">
        <v>25000</v>
      </c>
    </row>
    <row r="26" ht="23" customHeight="1" spans="1:5">
      <c r="A26" s="90">
        <v>30226</v>
      </c>
      <c r="B26" s="91" t="s">
        <v>239</v>
      </c>
      <c r="C26" s="84">
        <f t="shared" si="0"/>
        <v>10000</v>
      </c>
      <c r="D26" s="53"/>
      <c r="E26" s="52">
        <v>10000</v>
      </c>
    </row>
    <row r="27" ht="23" customHeight="1" spans="1:5">
      <c r="A27" s="90">
        <v>30228</v>
      </c>
      <c r="B27" s="91" t="s">
        <v>240</v>
      </c>
      <c r="C27" s="84">
        <f t="shared" si="0"/>
        <v>18269.24</v>
      </c>
      <c r="D27" s="52"/>
      <c r="E27" s="52">
        <v>18269.24</v>
      </c>
    </row>
    <row r="28" ht="23" customHeight="1" spans="1:5">
      <c r="A28" s="90">
        <v>30229</v>
      </c>
      <c r="B28" s="91" t="s">
        <v>241</v>
      </c>
      <c r="C28" s="84">
        <f t="shared" si="0"/>
        <v>16871.04</v>
      </c>
      <c r="D28" s="52"/>
      <c r="E28" s="52">
        <v>16871.04</v>
      </c>
    </row>
    <row r="29" ht="23" customHeight="1" spans="1:5">
      <c r="A29" s="90">
        <v>30231</v>
      </c>
      <c r="B29" s="91" t="s">
        <v>242</v>
      </c>
      <c r="C29" s="84">
        <f t="shared" si="0"/>
        <v>120000</v>
      </c>
      <c r="D29" s="52"/>
      <c r="E29" s="52">
        <v>120000</v>
      </c>
    </row>
    <row r="30" ht="23" customHeight="1" spans="1:5">
      <c r="A30" s="90">
        <v>30239</v>
      </c>
      <c r="B30" s="91" t="s">
        <v>243</v>
      </c>
      <c r="C30" s="84">
        <f t="shared" si="0"/>
        <v>85800</v>
      </c>
      <c r="D30" s="52"/>
      <c r="E30" s="52">
        <v>85800</v>
      </c>
    </row>
    <row r="31" ht="23" customHeight="1" spans="1:5">
      <c r="A31" s="90">
        <v>30299</v>
      </c>
      <c r="B31" s="91" t="s">
        <v>244</v>
      </c>
      <c r="C31" s="84">
        <f t="shared" si="0"/>
        <v>5000</v>
      </c>
      <c r="D31" s="52"/>
      <c r="E31" s="52">
        <v>5000</v>
      </c>
    </row>
    <row r="32" s="64" customFormat="1" ht="23" customHeight="1" spans="1:5">
      <c r="A32" s="92">
        <v>303</v>
      </c>
      <c r="B32" s="93" t="s">
        <v>245</v>
      </c>
      <c r="C32" s="80">
        <f t="shared" si="0"/>
        <v>58170</v>
      </c>
      <c r="D32" s="49">
        <f>SUM(D33:D34)</f>
        <v>58170</v>
      </c>
      <c r="E32" s="49"/>
    </row>
    <row r="33" ht="23" customHeight="1" spans="1:5">
      <c r="A33" s="90">
        <v>30302</v>
      </c>
      <c r="B33" s="91" t="s">
        <v>246</v>
      </c>
      <c r="C33" s="84">
        <f t="shared" si="0"/>
        <v>38250</v>
      </c>
      <c r="D33" s="52">
        <v>38250</v>
      </c>
      <c r="E33" s="52"/>
    </row>
    <row r="34" ht="23" customHeight="1" spans="1:5">
      <c r="A34" s="90">
        <v>30305</v>
      </c>
      <c r="B34" s="91" t="s">
        <v>247</v>
      </c>
      <c r="C34" s="84">
        <f t="shared" si="0"/>
        <v>19920</v>
      </c>
      <c r="D34" s="52">
        <v>19920</v>
      </c>
      <c r="E34" s="52"/>
    </row>
    <row r="35" s="64" customFormat="1" ht="23" customHeight="1" spans="1:5">
      <c r="A35" s="92">
        <v>310</v>
      </c>
      <c r="B35" s="93" t="s">
        <v>248</v>
      </c>
      <c r="C35" s="80">
        <f t="shared" si="0"/>
        <v>50000</v>
      </c>
      <c r="D35" s="49"/>
      <c r="E35" s="49">
        <f>E36</f>
        <v>50000</v>
      </c>
    </row>
    <row r="36" ht="23" customHeight="1" spans="1:5">
      <c r="A36" s="90">
        <v>31002</v>
      </c>
      <c r="B36" s="91" t="s">
        <v>249</v>
      </c>
      <c r="C36" s="84">
        <f t="shared" si="0"/>
        <v>50000</v>
      </c>
      <c r="D36" s="52"/>
      <c r="E36" s="52">
        <v>50000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7" sqref="B7:H8"/>
    </sheetView>
  </sheetViews>
  <sheetFormatPr defaultColWidth="10" defaultRowHeight="14.4" outlineLevelCol="7"/>
  <cols>
    <col min="1" max="1" width="29" customWidth="1"/>
    <col min="2" max="8" width="13.7777777777778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58" t="s">
        <v>250</v>
      </c>
      <c r="B2" s="58"/>
      <c r="C2" s="58"/>
      <c r="D2" s="58"/>
      <c r="E2" s="58"/>
      <c r="F2" s="58"/>
      <c r="G2" s="58"/>
      <c r="H2" s="58"/>
    </row>
    <row r="3" ht="22.75" customHeight="1" spans="1:8">
      <c r="A3" s="10"/>
      <c r="B3" s="10"/>
      <c r="C3" s="10"/>
      <c r="D3" s="10"/>
      <c r="E3" s="10"/>
      <c r="F3" s="10"/>
      <c r="G3" s="10"/>
      <c r="H3" s="59" t="s">
        <v>177</v>
      </c>
    </row>
    <row r="4" ht="22.75" customHeight="1" spans="1:8">
      <c r="A4" s="14" t="s">
        <v>178</v>
      </c>
      <c r="B4" s="14" t="s">
        <v>251</v>
      </c>
      <c r="C4" s="14"/>
      <c r="D4" s="14"/>
      <c r="E4" s="14"/>
      <c r="F4" s="14"/>
      <c r="G4" s="14" t="s">
        <v>252</v>
      </c>
      <c r="H4" s="14" t="s">
        <v>253</v>
      </c>
    </row>
    <row r="5" ht="30" customHeight="1" spans="1:8">
      <c r="A5" s="14"/>
      <c r="B5" s="14" t="s">
        <v>179</v>
      </c>
      <c r="C5" s="14" t="s">
        <v>254</v>
      </c>
      <c r="D5" s="14" t="s">
        <v>255</v>
      </c>
      <c r="E5" s="14" t="s">
        <v>256</v>
      </c>
      <c r="F5" s="14"/>
      <c r="G5" s="14"/>
      <c r="H5" s="14"/>
    </row>
    <row r="6" ht="33" customHeight="1" spans="1:8">
      <c r="A6" s="14"/>
      <c r="B6" s="14"/>
      <c r="C6" s="14"/>
      <c r="D6" s="14"/>
      <c r="E6" s="14" t="s">
        <v>257</v>
      </c>
      <c r="F6" s="14" t="s">
        <v>258</v>
      </c>
      <c r="G6" s="14"/>
      <c r="H6" s="14"/>
    </row>
    <row r="7" ht="38" customHeight="1" spans="1:8">
      <c r="A7" s="60" t="s">
        <v>179</v>
      </c>
      <c r="B7" s="61">
        <f>B8</f>
        <v>145000</v>
      </c>
      <c r="C7" s="61"/>
      <c r="D7" s="61">
        <f t="shared" ref="C7:H7" si="0">D8</f>
        <v>25000</v>
      </c>
      <c r="E7" s="61"/>
      <c r="F7" s="61">
        <f t="shared" si="0"/>
        <v>120000</v>
      </c>
      <c r="G7" s="61">
        <f t="shared" si="0"/>
        <v>200000</v>
      </c>
      <c r="H7" s="61">
        <f t="shared" si="0"/>
        <v>45000</v>
      </c>
    </row>
    <row r="8" ht="38" customHeight="1" spans="1:8">
      <c r="A8" s="60" t="s">
        <v>2</v>
      </c>
      <c r="B8" s="61">
        <f>D8+F8</f>
        <v>145000</v>
      </c>
      <c r="C8" s="61"/>
      <c r="D8" s="61">
        <f>表7!E25</f>
        <v>25000</v>
      </c>
      <c r="E8" s="61"/>
      <c r="F8" s="61">
        <f>表7!E29</f>
        <v>120000</v>
      </c>
      <c r="G8" s="61">
        <f>表7!E23</f>
        <v>200000</v>
      </c>
      <c r="H8" s="61">
        <f>表7!E24</f>
        <v>45000</v>
      </c>
    </row>
    <row r="9" ht="38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3" sqref="A$1:F$1048576"/>
    </sheetView>
  </sheetViews>
  <sheetFormatPr defaultColWidth="10" defaultRowHeight="14.4"/>
  <cols>
    <col min="1" max="1" width="9.76851851851852" style="27" customWidth="1"/>
    <col min="2" max="2" width="12" style="28" customWidth="1"/>
    <col min="3" max="3" width="26.5555555555556" style="29" customWidth="1"/>
    <col min="4" max="6" width="13" style="30" customWidth="1"/>
    <col min="7" max="10" width="9.76851851851852" customWidth="1"/>
  </cols>
  <sheetData>
    <row r="1" ht="14.3" customHeight="1" spans="1:10">
      <c r="A1" s="31"/>
      <c r="B1" s="32"/>
      <c r="C1" s="33"/>
      <c r="D1" s="34"/>
      <c r="E1" s="34"/>
      <c r="F1" s="34"/>
      <c r="G1" s="10"/>
      <c r="H1" s="10"/>
      <c r="I1" s="10"/>
      <c r="J1" s="10"/>
    </row>
    <row r="2" ht="39.85" customHeight="1" spans="1:10">
      <c r="A2" s="35" t="s">
        <v>259</v>
      </c>
      <c r="B2" s="36"/>
      <c r="C2" s="37"/>
      <c r="D2" s="35"/>
      <c r="E2" s="35"/>
      <c r="F2" s="35"/>
      <c r="G2" s="10"/>
      <c r="H2" s="10"/>
      <c r="I2" s="10"/>
      <c r="J2" s="10"/>
    </row>
    <row r="3" ht="22.75" customHeight="1" spans="1:10">
      <c r="A3" s="38"/>
      <c r="D3" s="39"/>
      <c r="E3" s="39"/>
      <c r="F3" s="39" t="s">
        <v>112</v>
      </c>
      <c r="G3" s="10"/>
      <c r="H3" s="10"/>
      <c r="I3" s="10"/>
      <c r="J3" s="10"/>
    </row>
    <row r="4" ht="41" customHeight="1" spans="1:10">
      <c r="A4" s="40" t="s">
        <v>260</v>
      </c>
      <c r="B4" s="41" t="s">
        <v>261</v>
      </c>
      <c r="C4" s="42" t="s">
        <v>262</v>
      </c>
      <c r="D4" s="40" t="s">
        <v>263</v>
      </c>
      <c r="E4" s="40" t="s">
        <v>264</v>
      </c>
      <c r="F4" s="40" t="s">
        <v>265</v>
      </c>
      <c r="G4" s="10"/>
      <c r="H4" s="10"/>
      <c r="I4" s="10"/>
      <c r="J4" s="10"/>
    </row>
    <row r="5" s="26" customFormat="1" ht="41" customHeight="1" spans="1:10">
      <c r="A5" s="43"/>
      <c r="B5" s="44"/>
      <c r="C5" s="45" t="s">
        <v>266</v>
      </c>
      <c r="D5" s="46">
        <f t="shared" ref="D5:D21" si="0">E5+F5</f>
        <v>1359940.28</v>
      </c>
      <c r="E5" s="46">
        <f>E6+E22</f>
        <v>870940.28</v>
      </c>
      <c r="F5" s="46">
        <f>F6</f>
        <v>489000</v>
      </c>
      <c r="G5" s="47"/>
      <c r="H5" s="47"/>
      <c r="I5" s="47"/>
      <c r="J5" s="47"/>
    </row>
    <row r="6" customFormat="1" ht="41" customHeight="1" spans="1:6">
      <c r="A6" s="48"/>
      <c r="B6" s="44" t="s">
        <v>228</v>
      </c>
      <c r="C6" s="45" t="s">
        <v>267</v>
      </c>
      <c r="D6" s="49">
        <f t="shared" si="0"/>
        <v>1309940.28</v>
      </c>
      <c r="E6" s="49">
        <f>SUM(E7:E21)</f>
        <v>820940.28</v>
      </c>
      <c r="F6" s="49">
        <f>SUM(F7:F21)</f>
        <v>489000</v>
      </c>
    </row>
    <row r="7" customFormat="1" ht="41" customHeight="1" spans="1:6">
      <c r="A7" s="48">
        <v>1</v>
      </c>
      <c r="B7" s="50" t="s">
        <v>268</v>
      </c>
      <c r="C7" s="51" t="s">
        <v>269</v>
      </c>
      <c r="D7" s="52">
        <f t="shared" si="0"/>
        <v>420000</v>
      </c>
      <c r="E7" s="52">
        <v>120000</v>
      </c>
      <c r="F7" s="52">
        <v>300000</v>
      </c>
    </row>
    <row r="8" customFormat="1" ht="41" customHeight="1" spans="1:6">
      <c r="A8" s="48">
        <v>2</v>
      </c>
      <c r="B8" s="50" t="s">
        <v>270</v>
      </c>
      <c r="C8" s="51" t="s">
        <v>271</v>
      </c>
      <c r="D8" s="52">
        <f t="shared" si="0"/>
        <v>200000</v>
      </c>
      <c r="E8" s="52">
        <v>100000</v>
      </c>
      <c r="F8" s="52">
        <v>100000</v>
      </c>
    </row>
    <row r="9" customFormat="1" ht="41" customHeight="1" spans="1:6">
      <c r="A9" s="48">
        <v>3</v>
      </c>
      <c r="B9" s="50" t="s">
        <v>272</v>
      </c>
      <c r="C9" s="51" t="s">
        <v>273</v>
      </c>
      <c r="D9" s="52">
        <f t="shared" si="0"/>
        <v>5000</v>
      </c>
      <c r="E9" s="52">
        <v>5000</v>
      </c>
      <c r="F9" s="52"/>
    </row>
    <row r="10" customFormat="1" ht="41" customHeight="1" spans="1:6">
      <c r="A10" s="48">
        <v>4</v>
      </c>
      <c r="B10" s="50" t="s">
        <v>274</v>
      </c>
      <c r="C10" s="51" t="s">
        <v>275</v>
      </c>
      <c r="D10" s="52">
        <f t="shared" si="0"/>
        <v>80000</v>
      </c>
      <c r="E10" s="52"/>
      <c r="F10" s="52">
        <v>80000</v>
      </c>
    </row>
    <row r="11" customFormat="1" ht="41" customHeight="1" spans="1:6">
      <c r="A11" s="48">
        <v>5</v>
      </c>
      <c r="B11" s="50" t="s">
        <v>276</v>
      </c>
      <c r="C11" s="51" t="s">
        <v>277</v>
      </c>
      <c r="D11" s="52">
        <f t="shared" si="0"/>
        <v>70000</v>
      </c>
      <c r="E11" s="53">
        <v>70000</v>
      </c>
      <c r="F11" s="52"/>
    </row>
    <row r="12" customFormat="1" ht="41" customHeight="1" spans="1:6">
      <c r="A12" s="48">
        <v>6</v>
      </c>
      <c r="B12" s="50" t="s">
        <v>278</v>
      </c>
      <c r="C12" s="51" t="s">
        <v>279</v>
      </c>
      <c r="D12" s="52">
        <f t="shared" si="0"/>
        <v>9000</v>
      </c>
      <c r="E12" s="52"/>
      <c r="F12" s="52">
        <v>9000</v>
      </c>
    </row>
    <row r="13" customFormat="1" ht="41" customHeight="1" spans="1:6">
      <c r="A13" s="48">
        <v>7</v>
      </c>
      <c r="B13" s="50" t="s">
        <v>280</v>
      </c>
      <c r="C13" s="51" t="s">
        <v>281</v>
      </c>
      <c r="D13" s="52">
        <f t="shared" si="0"/>
        <v>200000</v>
      </c>
      <c r="E13" s="53">
        <v>200000</v>
      </c>
      <c r="F13" s="52"/>
    </row>
    <row r="14" customFormat="1" ht="41" customHeight="1" spans="1:6">
      <c r="A14" s="48">
        <v>8</v>
      </c>
      <c r="B14" s="50" t="s">
        <v>282</v>
      </c>
      <c r="C14" s="51" t="s">
        <v>283</v>
      </c>
      <c r="D14" s="52">
        <f t="shared" si="0"/>
        <v>45000</v>
      </c>
      <c r="E14" s="53">
        <v>45000</v>
      </c>
      <c r="F14" s="52"/>
    </row>
    <row r="15" customFormat="1" ht="41" customHeight="1" spans="1:6">
      <c r="A15" s="48">
        <v>9</v>
      </c>
      <c r="B15" s="50" t="s">
        <v>284</v>
      </c>
      <c r="C15" s="51" t="s">
        <v>285</v>
      </c>
      <c r="D15" s="52">
        <f t="shared" si="0"/>
        <v>25000</v>
      </c>
      <c r="E15" s="53">
        <v>25000</v>
      </c>
      <c r="F15" s="52"/>
    </row>
    <row r="16" customFormat="1" ht="41" customHeight="1" spans="1:6">
      <c r="A16" s="48">
        <v>10</v>
      </c>
      <c r="B16" s="50" t="s">
        <v>286</v>
      </c>
      <c r="C16" s="51" t="s">
        <v>287</v>
      </c>
      <c r="D16" s="52">
        <f t="shared" si="0"/>
        <v>10000</v>
      </c>
      <c r="E16" s="53">
        <v>10000</v>
      </c>
      <c r="F16" s="52"/>
    </row>
    <row r="17" customFormat="1" ht="41" customHeight="1" spans="1:6">
      <c r="A17" s="48">
        <v>11</v>
      </c>
      <c r="B17" s="50" t="s">
        <v>288</v>
      </c>
      <c r="C17" s="51" t="s">
        <v>289</v>
      </c>
      <c r="D17" s="52">
        <f t="shared" si="0"/>
        <v>18269.24</v>
      </c>
      <c r="E17" s="52">
        <v>18269.24</v>
      </c>
      <c r="F17" s="52"/>
    </row>
    <row r="18" customFormat="1" ht="41" customHeight="1" spans="1:6">
      <c r="A18" s="48">
        <v>12</v>
      </c>
      <c r="B18" s="50" t="s">
        <v>290</v>
      </c>
      <c r="C18" s="51" t="s">
        <v>291</v>
      </c>
      <c r="D18" s="52">
        <f t="shared" si="0"/>
        <v>16871.04</v>
      </c>
      <c r="E18" s="52">
        <v>16871.04</v>
      </c>
      <c r="F18" s="52"/>
    </row>
    <row r="19" customFormat="1" ht="41" customHeight="1" spans="1:6">
      <c r="A19" s="48">
        <v>13</v>
      </c>
      <c r="B19" s="50" t="s">
        <v>292</v>
      </c>
      <c r="C19" s="51" t="s">
        <v>293</v>
      </c>
      <c r="D19" s="52">
        <f t="shared" si="0"/>
        <v>120000</v>
      </c>
      <c r="E19" s="52">
        <v>120000</v>
      </c>
      <c r="F19" s="52"/>
    </row>
    <row r="20" customFormat="1" ht="41" customHeight="1" spans="1:6">
      <c r="A20" s="48">
        <v>14</v>
      </c>
      <c r="B20" s="50" t="s">
        <v>294</v>
      </c>
      <c r="C20" s="51" t="s">
        <v>295</v>
      </c>
      <c r="D20" s="52">
        <f t="shared" si="0"/>
        <v>85800</v>
      </c>
      <c r="E20" s="52">
        <v>85800</v>
      </c>
      <c r="F20" s="52"/>
    </row>
    <row r="21" customFormat="1" ht="41" customHeight="1" spans="1:6">
      <c r="A21" s="48">
        <v>15</v>
      </c>
      <c r="B21" s="50" t="s">
        <v>296</v>
      </c>
      <c r="C21" s="51" t="s">
        <v>297</v>
      </c>
      <c r="D21" s="52">
        <f t="shared" si="0"/>
        <v>5000</v>
      </c>
      <c r="E21" s="52">
        <v>5000</v>
      </c>
      <c r="F21" s="52"/>
    </row>
    <row r="22" ht="28" customHeight="1" spans="1:6">
      <c r="A22" s="48">
        <v>16</v>
      </c>
      <c r="B22" s="54">
        <v>310</v>
      </c>
      <c r="C22" s="55" t="s">
        <v>298</v>
      </c>
      <c r="D22" s="49">
        <f>D23</f>
        <v>50000</v>
      </c>
      <c r="E22" s="49">
        <f>E23</f>
        <v>50000</v>
      </c>
      <c r="F22" s="52"/>
    </row>
    <row r="23" ht="28" customHeight="1" spans="1:6">
      <c r="A23" s="48">
        <v>17</v>
      </c>
      <c r="B23" s="56">
        <v>31002</v>
      </c>
      <c r="C23" s="57" t="s">
        <v>299</v>
      </c>
      <c r="D23" s="52">
        <f>E23</f>
        <v>50000</v>
      </c>
      <c r="E23" s="52">
        <v>50000</v>
      </c>
      <c r="F23" s="5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4" sqref="$A4:$XFD12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300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177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33" customHeight="1" spans="1:16">
      <c r="A4" s="22" t="s">
        <v>301</v>
      </c>
      <c r="B4" s="22"/>
      <c r="C4" s="23" t="s">
        <v>302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33" customHeight="1" spans="1:16">
      <c r="A5" s="22" t="s">
        <v>303</v>
      </c>
      <c r="B5" s="22" t="s">
        <v>304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33" customHeight="1" spans="1:3">
      <c r="A6" s="22" t="s">
        <v>179</v>
      </c>
      <c r="B6" s="22"/>
      <c r="C6" s="23"/>
    </row>
    <row r="7" s="17" customFormat="1" ht="33" customHeight="1" spans="1:4">
      <c r="A7" s="24"/>
      <c r="B7" s="24"/>
      <c r="C7" s="25">
        <v>0</v>
      </c>
      <c r="D7" s="18"/>
    </row>
    <row r="8" ht="33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33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33" customHeight="1" spans="1:3">
      <c r="A10" s="24"/>
      <c r="B10" s="24"/>
      <c r="C10" s="25"/>
    </row>
    <row r="11" ht="33" customHeight="1" spans="1:3">
      <c r="A11" s="24"/>
      <c r="B11" s="24"/>
      <c r="C11" s="25"/>
    </row>
    <row r="12" ht="33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opLeftCell="A2" workbookViewId="0">
      <selection activeCell="A2" sqref="A2:E2"/>
    </sheetView>
  </sheetViews>
  <sheetFormatPr defaultColWidth="10" defaultRowHeight="14.4" outlineLevelRow="4" outlineLevelCol="4"/>
  <cols>
    <col min="1" max="1" width="22.1111111111111" customWidth="1"/>
    <col min="2" max="2" width="18.2407407407407" customWidth="1"/>
    <col min="3" max="5" width="29.4444444444444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305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177</v>
      </c>
    </row>
    <row r="4" ht="30" customHeight="1" spans="1:5">
      <c r="A4" s="14" t="s">
        <v>178</v>
      </c>
      <c r="B4" s="14" t="s">
        <v>179</v>
      </c>
      <c r="C4" s="14" t="s">
        <v>306</v>
      </c>
      <c r="D4" s="14" t="s">
        <v>307</v>
      </c>
      <c r="E4" s="14" t="s">
        <v>308</v>
      </c>
    </row>
    <row r="5" ht="30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5" sqref="$A5:$XFD15"/>
    </sheetView>
  </sheetViews>
  <sheetFormatPr defaultColWidth="9" defaultRowHeight="14.4" outlineLevelCol="1"/>
  <cols>
    <col min="1" max="1" width="39.7777777777778" customWidth="1"/>
    <col min="2" max="2" width="46" customWidth="1"/>
  </cols>
  <sheetData>
    <row r="1" ht="20.4" spans="1:2">
      <c r="A1" s="1" t="s">
        <v>309</v>
      </c>
      <c r="B1" s="1"/>
    </row>
    <row r="2" spans="1:1">
      <c r="A2" s="2" t="s">
        <v>310</v>
      </c>
    </row>
    <row r="3" ht="22" customHeight="1" spans="1:2">
      <c r="A3" s="3" t="s">
        <v>86</v>
      </c>
      <c r="B3" s="4" t="s">
        <v>302</v>
      </c>
    </row>
    <row r="4" ht="22" customHeight="1" spans="1:2">
      <c r="A4" s="3"/>
      <c r="B4" s="4"/>
    </row>
    <row r="5" ht="35" customHeight="1" spans="1:2">
      <c r="A5" s="5" t="s">
        <v>311</v>
      </c>
      <c r="B5" s="4">
        <v>1</v>
      </c>
    </row>
    <row r="6" ht="35" customHeight="1" spans="1:2">
      <c r="A6" s="6" t="s">
        <v>312</v>
      </c>
      <c r="B6" s="7"/>
    </row>
    <row r="7" ht="35" customHeight="1" spans="1:2">
      <c r="A7" s="8" t="s">
        <v>313</v>
      </c>
      <c r="B7" s="7"/>
    </row>
    <row r="8" ht="35" customHeight="1" spans="1:2">
      <c r="A8" s="8"/>
      <c r="B8" s="7"/>
    </row>
    <row r="9" ht="35" customHeight="1" spans="1:2">
      <c r="A9" s="8"/>
      <c r="B9" s="7"/>
    </row>
    <row r="10" ht="35" customHeight="1" spans="1:2">
      <c r="A10" s="8"/>
      <c r="B10" s="7"/>
    </row>
    <row r="11" ht="35" customHeight="1" spans="1:2">
      <c r="A11" s="8"/>
      <c r="B11" s="7"/>
    </row>
    <row r="12" ht="35" customHeight="1" spans="1:2">
      <c r="A12" s="8"/>
      <c r="B12" s="7"/>
    </row>
    <row r="13" ht="35" customHeight="1" spans="1:2">
      <c r="A13" s="8"/>
      <c r="B13" s="7"/>
    </row>
    <row r="14" ht="35" customHeight="1" spans="1:2">
      <c r="A14" s="8"/>
      <c r="B14" s="7"/>
    </row>
    <row r="15" ht="35" customHeight="1" spans="1:2">
      <c r="A15" s="8"/>
      <c r="B15" s="7"/>
    </row>
    <row r="16" spans="1:1">
      <c r="A16" s="9" t="s">
        <v>314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智慧树</cp:lastModifiedBy>
  <dcterms:created xsi:type="dcterms:W3CDTF">2023-01-31T08:53:00Z</dcterms:created>
  <dcterms:modified xsi:type="dcterms:W3CDTF">2025-02-17T01:52:11Z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