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definedNames>
    <definedName name="_xlnm.Print_Titles" localSheetId="0">Sheet1!$1:$7</definedName>
    <definedName name="_xlnm.Print_Area" localSheetId="0">Sheet1!$A$1:$Q$213</definedName>
  </definedNames>
  <calcPr calcId="144525"/>
</workbook>
</file>

<file path=xl/sharedStrings.xml><?xml version="1.0" encoding="utf-8"?>
<sst xmlns="http://schemas.openxmlformats.org/spreadsheetml/2006/main" count="1542" uniqueCount="499">
  <si>
    <t>宁县2021年巩固拓展脱贫攻坚成果和乡村振兴项目库</t>
  </si>
  <si>
    <t>单位：万元</t>
  </si>
  <si>
    <t>序号</t>
  </si>
  <si>
    <t>项目类别</t>
  </si>
  <si>
    <t>项目名称</t>
  </si>
  <si>
    <t>建设
性质</t>
  </si>
  <si>
    <t>建设
起止
年限</t>
  </si>
  <si>
    <t>建设
地点</t>
  </si>
  <si>
    <t>建设内容与规模</t>
  </si>
  <si>
    <t>投资规模（万元）</t>
  </si>
  <si>
    <t>绩效目标</t>
  </si>
  <si>
    <t>项目
主管
（责任）
单位</t>
  </si>
  <si>
    <t>项目
实施
单位</t>
  </si>
  <si>
    <t>备注</t>
  </si>
  <si>
    <t>小计</t>
  </si>
  <si>
    <t>中央资金</t>
  </si>
  <si>
    <t>省级资金</t>
  </si>
  <si>
    <t>项目效益</t>
  </si>
  <si>
    <t>受益
村数
（个）</t>
  </si>
  <si>
    <t>受益
户数
（万户）</t>
  </si>
  <si>
    <t>受益
人口数
（万人）</t>
  </si>
  <si>
    <t>合计</t>
  </si>
  <si>
    <t>一、产业发展</t>
  </si>
  <si>
    <t>1.“两类户”产业培育</t>
  </si>
  <si>
    <t>新</t>
  </si>
  <si>
    <t>2021年</t>
  </si>
  <si>
    <t>全县18个乡镇</t>
  </si>
  <si>
    <t>脱贫监测户、边缘贫困户、其他低收入群体产业培育发展补助。</t>
  </si>
  <si>
    <t>解决低收入人口产业增收问题</t>
  </si>
  <si>
    <t>农业农村局</t>
  </si>
  <si>
    <t>乡（镇）村</t>
  </si>
  <si>
    <t>2.绿色标准化蔬菜基地建设</t>
  </si>
  <si>
    <t>湘乐镇、春荣镇、南义乡</t>
  </si>
  <si>
    <t>湘乐镇庞川村，春荣镇昔沟村，南义乡寨河村、焦台村绿色标准化蔬菜基地建设。</t>
  </si>
  <si>
    <t>通过新建和维修瓜菜基地生产设施，增加当地群众瓜菜收入和务工收入。</t>
  </si>
  <si>
    <t>镇村</t>
  </si>
  <si>
    <t>3.苹果产业发展配套设施（宁县现代农业产业园）建设</t>
  </si>
  <si>
    <t>培养省级龙头企业2家，市级2家，县级2家以上，主要用于“宁县模式”果园新建或新购设施补助，建设面积12000亩。补助资金形成的资产，通过入股分红的形式带动村集体经济发展，带动当地农户务工增加收入。支持苹果品牌培育,通过印制“人类第四个苹果”包装箱、制作防伪码、主题宣传、参加产品推介会、广告投放、举办专题文化活动周等形式，推动产销对接,解决农产品“卖难”问题。6000亩苹果基地防灾减灾及配套设施建设；新建苹果等果产业品种改良试验田110亩；通过采购有机肥、种植黑麦草等措施改良果园生产条件，提升果品品质；建设苹果产业综合加工中心，配套相应辅助设施，购置相关苹果处理生产线，研发生产苹果延伸产品。（其中科技创新扶持项目100万元）</t>
  </si>
  <si>
    <t>培育壮大苹果产业，增加群众果业收入和务工收入。</t>
  </si>
  <si>
    <t>果业发展中心</t>
  </si>
  <si>
    <t>新宁镇巩范村</t>
  </si>
  <si>
    <t>建办100亩矮化密植海升模式果园，委托宁县金龙公司进行经营管理，发展村级集体经济。</t>
  </si>
  <si>
    <t>培育发展壮大苹果产业，带动当地果农收入和务工人员收入</t>
  </si>
  <si>
    <t>扶贫办</t>
  </si>
  <si>
    <t>和盛镇东乐村</t>
  </si>
  <si>
    <t>建办100亩矮化密植海升模式果园，委托太阳惠泽塬生态农业有限公司进行经营管理，发展村级集体经济。</t>
  </si>
  <si>
    <t>4.养殖业</t>
  </si>
  <si>
    <t>中华蜂养殖</t>
  </si>
  <si>
    <t>金村乡、九岘乡、湘乐镇、盘克镇</t>
  </si>
  <si>
    <t>以宁县林润种植养殖农民专业合作社为中心，带动九岘、金村、湘乐、盘克4个乡镇群众投放养殖中华蜂1500箱，宁县林润种植养殖农民专业合作社订单收购，做好中华蜂国家地理标志认证，配备中华蜂养殖器具，培训中蜂养殖户100人。</t>
  </si>
  <si>
    <t>发展特色产业，增加群众收入</t>
  </si>
  <si>
    <t>行政村</t>
  </si>
  <si>
    <t>陇牛乳业养殖基地扩建</t>
  </si>
  <si>
    <t>米桥乡、湘乐镇</t>
  </si>
  <si>
    <t>新建牛场26000㎡，围栏3600m，青贮池865m³，槽道600m²,棚区硬化1400m²。 设备购置：进口冻精2100支，购置饲喂车1台，拾草机1台，割草机1台.</t>
  </si>
  <si>
    <t>早胜牛品种保护与扩群增量项目</t>
  </si>
  <si>
    <t>新建</t>
  </si>
  <si>
    <t>南区乡镇</t>
  </si>
  <si>
    <t xml:space="preserve">以南区为核心群，在全县范围内建立早胜牛核群1000头，每头补助1000元；新增基础母牛8000头，其中每头基础母牛补助400元，每冻配1头基础母牛冻配人员补助100元。
</t>
  </si>
  <si>
    <t>进一步优化农业产业结构，发展草畜产业，带动低收入群体增收。</t>
  </si>
  <si>
    <t>畜牧站</t>
  </si>
  <si>
    <t>标准化养殖基地建设项目</t>
  </si>
  <si>
    <t xml:space="preserve">建成标准化养殖基地2个，新建牛舍6000平方米，活动场5200平方米，干草棚1120平方米，青贮池3700平方米，堆肥场1050平方米，消毒室、更衣室65平方米，兽医室20平方米，沉淀池290立方米，填埋井98立方米，蓄水池50立方米，污水管道300米，采精室60平方米，冻配室20平方米，饲料库房、配料室330平方米，配套水、路、电等设施，引进种公牛10头。
</t>
  </si>
  <si>
    <t>养殖合作社和家庭农场培育项目</t>
  </si>
  <si>
    <t xml:space="preserve">培育养殖合作社（家庭农场）5个，新建牛舍4920平方米，干草棚 150平方米，堆肥场100平方米，消毒室15平方米，青贮池550立方米，硬化场区200平方米，维修改造牛舍及运动场2150平方米。                                  </t>
  </si>
  <si>
    <t>高产优质苜蓿种植项目</t>
  </si>
  <si>
    <t>鼓励龙头企业、农民专业合作社、家庭农场等种植高产优质苜蓿种植6000亩，每亩补助资金500元。</t>
  </si>
  <si>
    <t>5.贷款贴息</t>
  </si>
  <si>
    <t>精准扶贫贷款贴息资金900万元。</t>
  </si>
  <si>
    <t>解决农户产业发展资金短缺问题。</t>
  </si>
  <si>
    <t>金融办</t>
  </si>
  <si>
    <t>安排易地扶贫搬迁贴息资金569万元，省级审核确定到县额度后，由县区据实结算支付。</t>
  </si>
  <si>
    <t>解决农户易地扶贫搬迁资金不足问题。</t>
  </si>
  <si>
    <t>2713户有一定劳动力在本地打零工的贫困户产业扶贫贷款，按照年息4.75%贴息。</t>
  </si>
  <si>
    <t>历年脱贫户有贷款需求的精准扶贫贷款，按照年息4.75%贴息。</t>
  </si>
  <si>
    <t>“十三五”期间易地扶贫搬迁贡目政府债券利息补贴。</t>
  </si>
  <si>
    <t>财政局</t>
  </si>
  <si>
    <t>6.村级集体经济发展</t>
  </si>
  <si>
    <t>全县50个脱贫村</t>
  </si>
  <si>
    <t>50个脱贫村，每个村投入村集体经济发展资金30万元，按照“331+”扶贫模式入股到宁县聚农苹果产业资金专业合作社，分红增加村集体收入,合作社吸纳贫困户劳动力务工增加劳务收入。</t>
  </si>
  <si>
    <t>扶持果产业发展,增加脱贫村村集体经济收入</t>
  </si>
  <si>
    <t>党建引领发展村级集体经济</t>
  </si>
  <si>
    <t>全县12个村</t>
  </si>
  <si>
    <t>每村投入村集体经济发展资金50万元，采取党支部引领，规模发展，企业化经营模式，依托甘肃省香当香食品有限责任公司，入股建办食品加工车间1处，入股期限三年，按5%保底分红，发展壮大村级集体经济。吸纳贫困户劳动力10人以上。</t>
  </si>
  <si>
    <t>年底增加村集体经济收入2.5万元以上</t>
  </si>
  <si>
    <t>湘乐镇莲池村</t>
  </si>
  <si>
    <t>投入村集体经济发展资金100万元，入股宁县印象义渠文化发展旅游发限责任公司发展旅游产业，按比例分红，入股时间3年，带动周边农户发展旅游产业。</t>
  </si>
  <si>
    <t>培育壮大乡村旅游产业，增加群众和村集体经济收入。</t>
  </si>
  <si>
    <t>文旅局</t>
  </si>
  <si>
    <t>太昌镇刘堡村</t>
  </si>
  <si>
    <t>投入村集体经济发展资金30万元，入股宁县佳庆种植农民专业合作社购置烘烤设施，发展中药材产业，按比例分红，入股时间3年，带动周边农户发展中药材种植产业。</t>
  </si>
  <si>
    <t>培育壮大中药材产业，增加群众和村集体经济收入。</t>
  </si>
  <si>
    <t>湘乐镇瓦窑村</t>
  </si>
  <si>
    <t>投入村集体经济发展资金100万元，入股宁县湘乐镇瓦窑村富农养殖农民专业合作社发展草畜产业，按比例分红，入股时间3年，带动周边农户发展草畜产业。</t>
  </si>
  <si>
    <t>培育壮大草畜产业，增加群众和村集体经济收入。</t>
  </si>
  <si>
    <t>焦村镇高尉村</t>
  </si>
  <si>
    <t>投入村集体经济发展资金200万元，依托国家级农业产业园：宁县现代农业产业园，引入全国连锁经营的乡村旅游发展模式，建办具有当地特色的农村乡情民居，打造宜居、宜业、宜游的省级乡村振兴示范村。</t>
  </si>
  <si>
    <t>增加村集体经济收入，带动当地群众发展旅游产业。</t>
  </si>
  <si>
    <t>早胜镇寺底村</t>
  </si>
  <si>
    <t>投入村集体经济发展资金20万元，按照“331+”扶贫新模式入股到宁县百祥养殖农民专业合作社，发展生猪养殖，村集体分红收益。增加村集体股金收入，入股期限三年，按8%保底分红。吸纳农村劳动力10人以上。</t>
  </si>
  <si>
    <t>瓦斜乡永吉村</t>
  </si>
  <si>
    <t>投入村集体经济发展资金30万元，依托义渠百花园发展旅游产业，建办农家乐10户，钢架大棚10座。吸纳农村劳动力10人以上。</t>
  </si>
  <si>
    <t>7、农民专业合作社奖补资金</t>
  </si>
  <si>
    <t>示范性农民专业合作社奖补</t>
  </si>
  <si>
    <t>充分激发农民专业合作社示范引领作用</t>
  </si>
  <si>
    <t>8、消费帮扶奖补</t>
  </si>
  <si>
    <t>宁县、天津</t>
  </si>
  <si>
    <t>加强农特产品产销对接，用于消费扶贫方面支出。</t>
  </si>
  <si>
    <t>商务局</t>
  </si>
  <si>
    <t>拓宽农产品销售渠道，解决农产品卖难问题。</t>
  </si>
  <si>
    <t>9、中药材产业扶持</t>
  </si>
  <si>
    <t>东区乡镇</t>
  </si>
  <si>
    <t>山地金银花种植、金银花套种菊花等</t>
  </si>
  <si>
    <t>培育壮大中药材产业</t>
  </si>
  <si>
    <t>新庄镇</t>
  </si>
  <si>
    <t>以宁县益翠园合作社为支撑，扶持农户建设玉米套种柴胡基地2000亩，建设1300亩标准化牛蒡子药材基地，增施有机肥、培训中药材技术人员100人，建设50亩玉米套种柴胡核心示范田、50亩麦后移栽牛蒡子示范田、50亩柴胡双膜穴播示范示范田，购买专用播种机、施肥机、挖药机、脱粒机、烘烤机等设备。</t>
  </si>
  <si>
    <t>10.农业生产社会化服务</t>
  </si>
  <si>
    <t>农业生产托管服务38335亩，苹果1万亩，小麦15370亩，玉米12965亩。</t>
  </si>
  <si>
    <t>进一步优化农业产业结构，带动低收入群体增收。</t>
  </si>
  <si>
    <t>11.基层农技推广改革与建设</t>
  </si>
  <si>
    <t>中村镇、焦村镇、和盛镇</t>
  </si>
  <si>
    <t>中村镇刘家村建设小麦百亩核心攻关基地一处；焦村镇、和盛镇建设万亩集中连片示范基地一个，在焦村镇桌子头村、吝店村，和盛镇楼台村、湫包头村建设500亩种子田2个，示范推广高产技术3-5项，培训农技人员70人骨干培训5人，支持社会化农技推广服务组织发展、开展农技推广社会化服务和信息化服务、培育农业科技示范主体。</t>
  </si>
  <si>
    <t>进一步优化农业产业结构，充分发挥示范带动效应，带动低收入群体增收。</t>
  </si>
  <si>
    <t>12.旱做节水农业技术推广</t>
  </si>
  <si>
    <t xml:space="preserve">计划资金150万元。完成水肥一体化技术0.1万亩。主要用于果园滴渗灌建设、果园智能肥水系统、物联网数据平台、集雨配肥池及试验、示范等支出。建设示范基地01.万亩。计划资金10万开展试验研究及技术指导。主要用于试验研究、试验设备购置、技术指导、宣传培训、咨询评估等支出。
</t>
  </si>
  <si>
    <t>13.农业资源及生态保护</t>
  </si>
  <si>
    <t>开展地膜“以旧换新”，采购地膜286吨，补贴面积20万亩，资金345万元；开展地膜回收及利用环节“以奖代补”40万元，回收网点“以奖代补”按照50元/吨标准给予补贴、加工环节“以奖代补价格不低于800元/吨。安排资金30万元设立全生物可降解地膜应用示范区4个、示范点8个。35万元用于扶持废旧农膜专业化回收，开展废旧地膜残留监测网络、做好20个定位检测点的年度数据采集、整理、上报、项目管理、绩效评价等工作。安排175万元解决企业加工环节遗留问题。化肥减量增效和耕地质量评估长期定位检测21万元。</t>
  </si>
  <si>
    <t>进一步优化农业产业结构，改善农业生产环境，带动低收入群体增收。</t>
  </si>
  <si>
    <t>14、农产品加工、储藏</t>
  </si>
  <si>
    <t>26个行政村</t>
  </si>
  <si>
    <t>重点围绕蔬菜、苹果、马铃薯、中药材，兼顾地方优势特色品种开展冷链设施建设。宁县宁丰源种植农民专业合作社、宁县登丰果蔬种植场、宁县新庄兴庆果业农民专业合作社、宁县早胜俞臻苗木农民专业合作社、宁县朝旭果业种植农民专业合作社、宁县治粮仓生态种植农民专业合作社、宁县湘乐丰源种植农民专业合作社、宁县硕农果业农民专业合作社联合社、宁县佳庆种植农民专业合作社、宁县锦和泰菌业种植农民专业合作社、宁县东润果业农民专业合作社、宁县山地果业发展农民专业合作社、宁县陇森源种养殖农民专业合作社、宁县衡秋种植农民专业合作社、宁县良平矮砧生态苹果农民专业合作社、宁县金村富民种养殖农民专业合作社、宁县益翠园种植农民专业合作社、宁县鑫发源种植农民专业合作社、宁县平子鸿山川种植农民专业合作社、宁县普彦种植家庭农场、宁县家乐种养殖农民专业合作社、宁县良平胜强农业农场、宁县陇佳味种养殖家庭农场、宁县平子金宁种养殖家庭农场、宁县奋进种养殖农民专业合作社、宁县香当香种养殖农民专业合作社等26家合作社和家庭农场为建设主体，共建农产品产地冷藏保鲜设施26座，储藏能力21300吨。其中建设机械冷库23座，通风库3座。根据《农业农村部办公厅 财政部办公厅关于全面推进农产品产地冷藏保鲜设施建设的通知》(农办市〔2021〕7号)实施，对农民合作社获得的财政直接补助形成的资产要量化到全体成员并记载在成员账户中；对农村集体经济组织获得的财政直接补助形成的资产要量化为集体成员持有的股份。</t>
  </si>
  <si>
    <t>进一步优化农业产业结构，改善农业生产储存条件，实现鲜活农产品产地冷藏保鲜能力明显提升，产后损失率显著下降，商品化处理能力普遍提升，产品附加值大幅增长，主体服务带动能力明显增强，带动低收入群体增收。</t>
  </si>
  <si>
    <t>15.粮改饲项目</t>
  </si>
  <si>
    <t>2021年3月-2021年12月</t>
  </si>
  <si>
    <t>围绕全县养殖场、户或专业青贮饲料收贮合作社，调整种植结构，扩大青贮玉米、苜蓿、甜高粱、燕麦为主等优质饲草种植面积、增加收贮量，推进饲草种植产业发展。以全株青贮玉米、苜蓿、甜高粱、燕麦为主，采取订单收购、土地流转种植等方式，在全县31个规模养殖场（合作社）、饲草收贮企业收贮饲草4.4万亩、17.6万吨。</t>
  </si>
  <si>
    <t>16.高标准农田建设</t>
  </si>
  <si>
    <t>盘克、和盛镇</t>
  </si>
  <si>
    <t>盘克、和盛镇17个村建设高标准农田3万亩，节水灌溉6456亩。</t>
  </si>
  <si>
    <t>拓宽低收入地区群众增收渠道，巩固脱贫攻坚成果。</t>
  </si>
  <si>
    <t>17、脱贫户防返贫保险</t>
  </si>
  <si>
    <t>筛选脱贫户购买防返贫保险</t>
  </si>
  <si>
    <t>巩固脱贫攻坚成果</t>
  </si>
  <si>
    <t>提高脱贫人口抵御返贫风险能力</t>
  </si>
  <si>
    <t>18、产业基础设施建设</t>
  </si>
  <si>
    <t>产业道路建设</t>
  </si>
  <si>
    <t>春荣镇赤堡村</t>
  </si>
  <si>
    <t>新修砂石道路3.82公里，维修0.775公里，排水渠0.175公里。</t>
  </si>
  <si>
    <t>解决农村产业发展瓶颈、农产品运输通行难问题</t>
  </si>
  <si>
    <t>新宁镇新宁村</t>
  </si>
  <si>
    <t>新修砂石道路1.697公里</t>
  </si>
  <si>
    <t>新宁镇井坳村</t>
  </si>
  <si>
    <t>新修砂石道路0.937公里</t>
  </si>
  <si>
    <t>焦村镇樊浩村</t>
  </si>
  <si>
    <t>新修硬化道路0.347公里，</t>
  </si>
  <si>
    <t>春荣镇古城村</t>
  </si>
  <si>
    <t>新修砂石道路1.965公里</t>
  </si>
  <si>
    <t>新修硬化道路0.614公里</t>
  </si>
  <si>
    <t>早胜镇曹家村</t>
  </si>
  <si>
    <t>新修砂石道路7.771公里</t>
  </si>
  <si>
    <t>春荣镇路户村</t>
  </si>
  <si>
    <t>新修硬化道路1.906公里</t>
  </si>
  <si>
    <t>解决农村人口、农产品运输通行难问题</t>
  </si>
  <si>
    <t>早胜镇北街村</t>
  </si>
  <si>
    <t>新修硬化道路3.092公里</t>
  </si>
  <si>
    <t>南义乡北庄村</t>
  </si>
  <si>
    <t>新修硬化道路1.742公里</t>
  </si>
  <si>
    <t>乡村</t>
  </si>
  <si>
    <t>新修硬化道路3.302公里</t>
  </si>
  <si>
    <t>中村镇中村村、平定村、乔家村、西王村</t>
  </si>
  <si>
    <t>新修硬化道路13.099公里</t>
  </si>
  <si>
    <t>交通局</t>
  </si>
  <si>
    <t>中村镇乔家村</t>
  </si>
  <si>
    <t>新修硬化道路2.198公里</t>
  </si>
  <si>
    <t>乡村振兴局</t>
  </si>
  <si>
    <t>村组道路建设</t>
  </si>
  <si>
    <t>九岘乡鲁甲村</t>
  </si>
  <si>
    <t>新建钢架大棚1栋13752.4平方米</t>
  </si>
  <si>
    <t>新建钢架大棚5栋6409平方米</t>
  </si>
  <si>
    <t>和盛镇东乐村二、五组</t>
  </si>
  <si>
    <t>新(维)修硬化道路1.447公里</t>
  </si>
  <si>
    <t>产业配套设施建设</t>
  </si>
  <si>
    <t>新修硬化道路2.672公里</t>
  </si>
  <si>
    <t>解决农产品防霜冻问题，增加农产品收益</t>
  </si>
  <si>
    <t>早胜镇寺底村史家城自然村</t>
  </si>
  <si>
    <t>新修硬化道路1.471公里，水毁一处。</t>
  </si>
  <si>
    <t>和盛镇吴家村</t>
  </si>
  <si>
    <t>新修硬化道路2.654公里，水毁一处。</t>
  </si>
  <si>
    <t>平子镇巩家村</t>
  </si>
  <si>
    <t>新修硬化道路1.408公里</t>
  </si>
  <si>
    <t>长庆桥镇西塬村</t>
  </si>
  <si>
    <t>砂化道路1.416公里,新修排水渠180米。</t>
  </si>
  <si>
    <t>砂化道路3.311公里</t>
  </si>
  <si>
    <t>维修砂石道路5.63公里</t>
  </si>
  <si>
    <t>焦村镇半个城村</t>
  </si>
  <si>
    <t>新修硬化道路0.911公里</t>
  </si>
  <si>
    <t>金村乡金村村</t>
  </si>
  <si>
    <t>新修硬化道路1.79公里</t>
  </si>
  <si>
    <t>金村乡崔塬村</t>
  </si>
  <si>
    <t>新修硬化道路2.024公里</t>
  </si>
  <si>
    <t>湘乐镇小坳村</t>
  </si>
  <si>
    <t>新修硬化道路2.6公里</t>
  </si>
  <si>
    <t>太昌镇联合村</t>
  </si>
  <si>
    <t>新修硬化道路1.344公里</t>
  </si>
  <si>
    <t>良平镇店头村</t>
  </si>
  <si>
    <t>新修硬化道路0.705公里</t>
  </si>
  <si>
    <t>春荣镇高寺村</t>
  </si>
  <si>
    <t>新修过水路堤1处</t>
  </si>
  <si>
    <t>湘乐镇柏底村</t>
  </si>
  <si>
    <t>新修硬化道路2.192公里</t>
  </si>
  <si>
    <t>新修漫水桥1座</t>
  </si>
  <si>
    <t>新庄镇高马村</t>
  </si>
  <si>
    <t>新修砂石路3.126公里</t>
  </si>
  <si>
    <t>和盛镇阁老村</t>
  </si>
  <si>
    <t>新修硬化道路1.698公里</t>
  </si>
  <si>
    <t>新庄镇雨落坪村</t>
  </si>
  <si>
    <t>新修硬化道路1.844公里</t>
  </si>
  <si>
    <t>焦村镇西李村</t>
  </si>
  <si>
    <t>新修硬化道路3公里</t>
  </si>
  <si>
    <t>新庄镇东北门村</t>
  </si>
  <si>
    <t>新修硬化道路3576平方米</t>
  </si>
  <si>
    <t>新庄镇安任村</t>
  </si>
  <si>
    <t>新修砂化道路2.899公里</t>
  </si>
  <si>
    <t>砂化道路6.376公里</t>
  </si>
  <si>
    <t>新宁镇南桥村</t>
  </si>
  <si>
    <t>新打机井1眼，配套机电设施及供水管道</t>
  </si>
  <si>
    <t>二、就业扶持</t>
  </si>
  <si>
    <t>1、“两后生”培训</t>
  </si>
  <si>
    <t>扶持5499人（次）接受中等职业教育（含普通中专、成人中专、职业高中、技工院校）、高等职业教育（含各类大专学校、高职以及已改制为职业院校的三本院校）的脱贫人口、监测帮扶对象，每人每学期补助1500元。</t>
  </si>
  <si>
    <t>使农村低收入家庭新生劳动力掌握就业技能，实现脱贫稳定。</t>
  </si>
  <si>
    <t>2.脱贫人口稳岗就业</t>
  </si>
  <si>
    <t>2020年未兑付的外出务工脱贫人口奖补及路费补。</t>
  </si>
  <si>
    <t>解决脱贫人口就业难问题，实现脱贫稳定。</t>
  </si>
  <si>
    <t>人社局</t>
  </si>
  <si>
    <t>3.技术培训</t>
  </si>
  <si>
    <t>技术培训1.65万人</t>
  </si>
  <si>
    <t>解决农村人口农业实用技术缺失问题，实现产业振兴。</t>
  </si>
  <si>
    <t>4.苹果产业农民大学</t>
  </si>
  <si>
    <t>聘请美国华盛顿州立大学专家韦德技术团队及测土配方1次，田间地头实地指导22次；开展“人类第四个苹果”技术沙龙及田间大学主题教学活动20次；举办田间大学职业经理人培训1次，培训30人。</t>
  </si>
  <si>
    <t>解决农村产业发展技术难关，实现产业振兴。</t>
  </si>
  <si>
    <t>5致富带头人培育</t>
  </si>
  <si>
    <t>培训高素质农村致富带头人200名。</t>
  </si>
  <si>
    <t>充分激发致富带头人示范引领作用</t>
  </si>
  <si>
    <t>6、教育、卫生专业技术人才交流培训</t>
  </si>
  <si>
    <t>教育卫生专业技术人才交流培训。</t>
  </si>
  <si>
    <t>教育局、卫健局</t>
  </si>
  <si>
    <t>学习天津市先进经验，提高我县专业技术水平。</t>
  </si>
  <si>
    <t>组织部</t>
  </si>
  <si>
    <t>7、党政干部、扶贫干部培训</t>
  </si>
  <si>
    <t>县、乡（镇）干部乡村振兴方面学习交流、培训。</t>
  </si>
  <si>
    <t>组织部、乡镇</t>
  </si>
  <si>
    <t>学习先进管理经验，提升履职能力。</t>
  </si>
  <si>
    <t>三、生态保护</t>
  </si>
  <si>
    <t>造林绿化</t>
  </si>
  <si>
    <t>新宁镇、春荣镇</t>
  </si>
  <si>
    <t>新宁镇九龙村、春荣镇古城村荒山绿化3345亩。</t>
  </si>
  <si>
    <t>改善农村生态环境</t>
  </si>
  <si>
    <t>林草局</t>
  </si>
  <si>
    <t>焦村镇、和盛镇等15个乡镇</t>
  </si>
  <si>
    <t>秋季人工造林1万亩。其中焦村镇吝店村110亩、公刘村80亩、杨贺村117亩、桌子头村362亩、高尉村800亩，盘克镇观音村320亩、形赤村620亩、郝湾村220亩、界村420亩，和盛镇范家村1198亩、公曹村844亩，春荣镇徐家村921亩，瓦斜乡刘坳村120亩、永吉村200亩，金村乡崔庄村500亩、金村村800亩，九岘乡九岘村60亩，良平镇赵家村100亩，早胜镇李家村1000亩、尚家村1000亩，平子镇北堡村50亩，新宁镇九龙村65亩，新庄镇东剡村50亩，长庆桥镇先锋村85亩，湘乐镇庞川村10亩，太昌镇肖家村27.5亩。</t>
  </si>
  <si>
    <t>焦村镇、盘克镇等15个乡镇</t>
  </si>
  <si>
    <t>补植补造1万亩。其中焦村镇杨贺村、盘克镇杏洼村等15个乡镇42个行政村的2018年度新一轮退耕还林4329亩补植，和盛镇显头村620亩、西刘村380亩，春荣镇古城村820亩、徐家村610亩、当庄村670亩，早胜镇清华村610亩，盘克镇牛头沟300亩、杏洼村410亩、界村620亩、段堡村220亩，湘乐镇于家村200亩、柏底村211亩。</t>
  </si>
  <si>
    <t>四、基础设施建设</t>
  </si>
  <si>
    <t>1.农村安全饮水</t>
  </si>
  <si>
    <t>早胜镇供水站扩建工程</t>
  </si>
  <si>
    <t>早胜镇</t>
  </si>
  <si>
    <t>新打井深800m机井1眼，新建200m³地下原水池、50m³地下废水池各1座，配套安装潜水泵和供电设施及上水管道，新建净水车间1座。</t>
  </si>
  <si>
    <t>解决农村人口安全饮水问题</t>
  </si>
  <si>
    <t>水务局</t>
  </si>
  <si>
    <t>焦村镇供水站扩建工程</t>
  </si>
  <si>
    <t>焦村镇</t>
  </si>
  <si>
    <t>新打井深200m机井1眼，配套安装潜水泵和供电设施及上水管道，新建管理房5间及配套设施。</t>
  </si>
  <si>
    <t>焦村镇朱寨村十六组机井供水工程</t>
  </si>
  <si>
    <t>焦村镇朱寨村</t>
  </si>
  <si>
    <t>新建12米30方水塔1座，管理房1间，配套相关设备。</t>
  </si>
  <si>
    <t>森王供水站工程</t>
  </si>
  <si>
    <t>焦村镇森王村</t>
  </si>
  <si>
    <t>新打井深200m机井1眼，12米30方水塔1座，配套安装潜水泵和供电设施及上水管道，新建管理房2间及配套设施。</t>
  </si>
  <si>
    <t>长马供水站工程</t>
  </si>
  <si>
    <t>焦村镇长马村</t>
  </si>
  <si>
    <t>新打井深200m机井1眼，12米30方水塔1座，配套安装潜水泵和供电设施及上水管道，新建管理房2间。</t>
  </si>
  <si>
    <t>太昌申明村机井供水工程</t>
  </si>
  <si>
    <t>太昌镇申明村</t>
  </si>
  <si>
    <t>新建12米30方水塔1座，管理房1间，配套相关设施。</t>
  </si>
  <si>
    <t>盘克镇街西村机井工程</t>
  </si>
  <si>
    <t>盘克镇街西村</t>
  </si>
  <si>
    <t>新建12米30方水塔1座，配套相关设施。</t>
  </si>
  <si>
    <t>盘克镇闫沟村供水工程</t>
  </si>
  <si>
    <t>盘克镇闫沟村</t>
  </si>
  <si>
    <t>新建12米30方水塔1座，铺设供水管道2000米。</t>
  </si>
  <si>
    <t>长庆桥镇长庆桥村供水工程</t>
  </si>
  <si>
    <t>长庆桥镇长庆桥村</t>
  </si>
  <si>
    <t>铺设供水管道1000米。</t>
  </si>
  <si>
    <t>和盛村十组机井供水工程</t>
  </si>
  <si>
    <t>和盛镇和盛村</t>
  </si>
  <si>
    <t>新打井深200m机井1眼，新建100m³清水池1座，配套安装潜水泵和供电设施及上水管道等设施。</t>
  </si>
  <si>
    <t>老庙村供水站扩建工程</t>
  </si>
  <si>
    <t>米桥镇老庙村</t>
  </si>
  <si>
    <t>新打井深850m机井1眼，新建300m³地下原水池、200m³地下清水池各1座，配套安装潜水泵和供电设施及上水管道等设施。（项目总投资357.2万元，本次安排15.44万元）</t>
  </si>
  <si>
    <t>平子镇供水站扩建工程</t>
  </si>
  <si>
    <t>平子镇</t>
  </si>
  <si>
    <t>新建20米50方水塔1座,安排上水钢管及潜水泵,配套相关设施。</t>
  </si>
  <si>
    <t>水质提升工程</t>
  </si>
  <si>
    <t>良平镇、新宁镇、焦村镇</t>
  </si>
  <si>
    <t>新建50方沉淀池4座，配套相关设施。</t>
  </si>
  <si>
    <t>产业配套水源建设</t>
  </si>
  <si>
    <t>解决农业生产灌溉水源缺失的问题</t>
  </si>
  <si>
    <t>2.村组道路建设</t>
  </si>
  <si>
    <t>新修硬化道路2.912公里。</t>
  </si>
  <si>
    <t>和盛镇庙底村</t>
  </si>
  <si>
    <t>新修硬化道路0.33公里，新修砂石道路3.024公里。</t>
  </si>
  <si>
    <t>春荣镇徐家村</t>
  </si>
  <si>
    <t>新修硬化道路1.143公里</t>
  </si>
  <si>
    <t>和盛镇楼台村</t>
  </si>
  <si>
    <t>新修硬化道路1.184公里</t>
  </si>
  <si>
    <t>湘乐镇湘乐村</t>
  </si>
  <si>
    <t>新修硬化道路0.568公里，排水渠48米，边沟120米。</t>
  </si>
  <si>
    <t>新修硬化道路3.067公里</t>
  </si>
  <si>
    <t>中村镇刘家村</t>
  </si>
  <si>
    <t>新修硬化道路1.645公里</t>
  </si>
  <si>
    <t>和盛镇东乐村八、九、十二组</t>
  </si>
  <si>
    <t>新修硬化道路2.009公里</t>
  </si>
  <si>
    <t>新修硬化道路2.861公里，水毁一处。</t>
  </si>
  <si>
    <t>平子镇半坡村</t>
  </si>
  <si>
    <t>新修硬化道路1公里</t>
  </si>
  <si>
    <t>米桥镇红星村</t>
  </si>
  <si>
    <t>新修硬化道路2.013公里</t>
  </si>
  <si>
    <t>九岘乡九岘村</t>
  </si>
  <si>
    <t>新修硬化道路0.95公里</t>
  </si>
  <si>
    <t>焦村镇张斜村</t>
  </si>
  <si>
    <t>新修硬化道路1.173公里</t>
  </si>
  <si>
    <t>早胜镇大庄村</t>
  </si>
  <si>
    <t>新修硬化道路0.208公里</t>
  </si>
  <si>
    <t>金村乡兰庄村</t>
  </si>
  <si>
    <t>新修硬化道路1.608公里</t>
  </si>
  <si>
    <t>新修硬化道路0.92公里</t>
  </si>
  <si>
    <t>米桥镇孟家村</t>
  </si>
  <si>
    <t>新修硬化道路2.1公里</t>
  </si>
  <si>
    <t>春荣镇雷畔村</t>
  </si>
  <si>
    <t>新修砂石道路0.7公里</t>
  </si>
  <si>
    <t>焦村镇王庄村</t>
  </si>
  <si>
    <t>新修硬化道路2.29公里</t>
  </si>
  <si>
    <t>焦村镇街上村</t>
  </si>
  <si>
    <t>新修硬化道路1.26公里</t>
  </si>
  <si>
    <t>平子镇下塬村</t>
  </si>
  <si>
    <t>平子镇下塬村自然村道路硬化6.082公里</t>
  </si>
  <si>
    <t>保障群众道路畅通，补齐农村基础设施短板</t>
  </si>
  <si>
    <t>平子镇程家村</t>
  </si>
  <si>
    <t>平子镇程家村自然村道路硬化6公里</t>
  </si>
  <si>
    <t>平子镇仙灵村</t>
  </si>
  <si>
    <t>平子镇仙灵村自然村道路硬化5公里</t>
  </si>
  <si>
    <t>米桥镇龙湾村</t>
  </si>
  <si>
    <t>米桥镇龙湾村自然村道路硬化4.333公里</t>
  </si>
  <si>
    <t>良平镇段村</t>
  </si>
  <si>
    <t>良平镇段村自然村道路硬化3.5公里</t>
  </si>
  <si>
    <t>早胜镇清华村</t>
  </si>
  <si>
    <t>早胜镇清华村自然村道路硬化6公里</t>
  </si>
  <si>
    <t>早胜镇南北村</t>
  </si>
  <si>
    <t>早胜镇南北村自然村道路硬化4.343公里</t>
  </si>
  <si>
    <t>和盛镇南家村</t>
  </si>
  <si>
    <t>和盛镇南家村自然村道路硬化2.377公里</t>
  </si>
  <si>
    <t>中村镇中村村</t>
  </si>
  <si>
    <t>中村镇中村村自然村道路硬化3.008公里</t>
  </si>
  <si>
    <t>春荣镇雷畔村自然村道路硬化6.025公里</t>
  </si>
  <si>
    <t>春荣镇铁王村</t>
  </si>
  <si>
    <t>春荣镇铁王村自然村道路硬化1.347公里</t>
  </si>
  <si>
    <t>春荣镇宁春村</t>
  </si>
  <si>
    <t>春荣镇宁春村自然村道路硬化2.325公里</t>
  </si>
  <si>
    <t>焦村镇高尉村自然村道路硬化4.512公里</t>
  </si>
  <si>
    <t>焦村镇周郭村</t>
  </si>
  <si>
    <t>焦村镇周郭村自然村道路硬化4.313公里</t>
  </si>
  <si>
    <t>新宁镇任堡村</t>
  </si>
  <si>
    <t>新宁镇任堡村自然村道路硬化2.049公里</t>
  </si>
  <si>
    <t>新宁镇坳刘村</t>
  </si>
  <si>
    <t>新宁镇坳刘村自然村道路硬化4.93公里</t>
  </si>
  <si>
    <t>湘乐镇庞川村</t>
  </si>
  <si>
    <t>湘乐镇庞川村自然村道路硬化4.978公里</t>
  </si>
  <si>
    <t>盘克镇街西村自然村道路硬化4.439公里</t>
  </si>
  <si>
    <t>瓦斜乡庄科村</t>
  </si>
  <si>
    <t>瓦斜乡庄科村自然村村组道路建设0.597公里</t>
  </si>
  <si>
    <t>瓦斜乡望宁村</t>
  </si>
  <si>
    <t>瓦斜乡望宁村自然村道路硬化3.8</t>
  </si>
  <si>
    <t>和盛镇高崖头村</t>
  </si>
  <si>
    <t>和盛镇高崖头村自然村道路硬化6.05公里</t>
  </si>
  <si>
    <t>长庆桥镇先锋村至新庄镇安仁村</t>
  </si>
  <si>
    <t>长庆桥镇先锋村至新庄镇安仁村自然村道路硬化4.9公里</t>
  </si>
  <si>
    <t>新庄镇桥子村至白店村</t>
  </si>
  <si>
    <t>新庄镇桥子村至白店村自然村道路硬化3.335公里</t>
  </si>
  <si>
    <t>新庄镇牛吴村</t>
  </si>
  <si>
    <t>新庄镇牛吴村自然村道路硬化2.551公里</t>
  </si>
  <si>
    <t>3.农村公路安全生命防护工程</t>
  </si>
  <si>
    <t>春荣镇</t>
  </si>
  <si>
    <t>春荣镇昔沟、雷畔、岘子、宁春、新庄、古城、路户、金草、三曹、白公、赤堡、铁王、佛堂、石鼓、万塬等村30.442公里农村公路安全生命防护工程建设。</t>
  </si>
  <si>
    <t>保障群众道路畅通安全，补齐农村基础设施短板</t>
  </si>
  <si>
    <t>九岘乡</t>
  </si>
  <si>
    <t>九岘乡马洼、桃树庄、北庄、鲁甲等村6.54公里农村公路安全生命防护工程建设。</t>
  </si>
  <si>
    <t>湘乐镇</t>
  </si>
  <si>
    <t>湘乐镇任劳、宇村、于家、樊湾、冯咀、北仓、南仓、湘乐等村16.76公里农村公路安全生命防护工程建设。</t>
  </si>
  <si>
    <t>金村乡</t>
  </si>
  <si>
    <t>金村乡兰庄、金村、南堡、老庄等村6.4公里农村公路安全生命防护工程建设。</t>
  </si>
  <si>
    <t>4、国有贫困林场建设</t>
  </si>
  <si>
    <t>九龙川林场</t>
  </si>
  <si>
    <t>修缮九龙川国有林场苗圃和九龙川林场清华护林站，清理秋桐、核桃、枣树小老树枯树杂草30亩，土壤改良32亩。</t>
  </si>
  <si>
    <t>保障国有贫困林场正常运转</t>
  </si>
  <si>
    <t>5、人居环境治理</t>
  </si>
  <si>
    <t>新建雨水及处理后污水下沟排放1.013公里。</t>
  </si>
  <si>
    <t>解决农村雨水及处理后污水排放问题</t>
  </si>
  <si>
    <t>2020年</t>
  </si>
  <si>
    <t>全县12270户农户采用“一体式三格化粪池”改厕。</t>
  </si>
  <si>
    <t>改善农村人居环境</t>
  </si>
  <si>
    <t>农村农村局</t>
  </si>
  <si>
    <t>新建宁县焦村镇农村人居环境整治服务平台1处，主要建设内容包括：开发建设数字乡村基础模块1套，焦村镇高尉村采购安装普通摄像机17台，森林防火相机1台，制高点全景相机1台，垃圾分类相机3台，智能安防监控设备300套，可视报警盒2台，可视报警管理主机1台，硬盘录像机及转换器23台，户外信息发布大屏1台，并在焦村镇其他村组安装云广播106套。通过平台建设，可实现政策信息及时传达，异常气象预警，农业产品品牌宣传，电商平台链接跳转，养殖、苹果生产区域内异常监测、报警，孤寡老人生活异常系统预警，村民红白喜事信息管理，环境监测，人车管理，档案管理，网上政务村事办理，全域无垃圾在线监测，村镇垃圾堆放、垃圾溢出报警记录及语音提醒，先进典型宣传推广等。</t>
  </si>
  <si>
    <t>解决省级乡村振兴示范乡镇、示范村人居环境存在的问题，服务当地群众发展产业，方便群众办理政务村事。</t>
  </si>
  <si>
    <t>和盛镇</t>
  </si>
  <si>
    <t>新建宁县和盛镇数字乡村综合治理平台1处，主要建设内容包括：开发建设数字乡村基础模块1套，在宁县和盛镇东乐村采购1套气象站、2套土壤墒情监测系统、2套田间病虫害监测系统，20套智慧畜牧智能管理设备及相关监控系统，森林防火相机2台，制高点全景VR相机1台，AI超脑硬盘录像机1台及光电转换器26台，全域无垃圾侦测相机23台，可视报警盒2台，可视报警管理主机1台，控制电脑2台，智能平安乡镇监控设备217台，和盛全镇安装47套云广播，采用硬件集成、云网融合同步建设2个指挥调度大数据中心。实现特殊气象预警、果园虫情、墒情实时监控，指导科学种植，助力推广宁县优势农业产品，实现辖区内高危区域防火监控，将党的声音第一时间传达至人民群众心间，构建乡村数字治理新体系，繁荣发展乡村网络文化。</t>
  </si>
  <si>
    <t>解决市级乡村振兴示范乡镇、示范村人居环境存在的问题，服务当地群众发展产业，方便群众办理政务村事。</t>
  </si>
  <si>
    <t>针对农村生产生活废弃物无处堆放问题,通过补助的形式，鼓励乡村向县城垃圾集中收集点转运垃圾，提升农村人居环境。</t>
  </si>
  <si>
    <t>住建局</t>
  </si>
  <si>
    <t>新宁镇九龙村</t>
  </si>
  <si>
    <t>支持新宁镇九龙村高铁站沿线96户农户通过房屋换顶、房脊改造、外墙刷白、彩绘、绿化等形式进行人居环境提升改造，将该村建成一个宜居、宜业、宜游的美丽乡村示范点。</t>
  </si>
  <si>
    <t>脱贫人口、低收入人口灾后急需生产生活条件改善</t>
  </si>
  <si>
    <t>改善农村低收入群体灾后生产生活条件</t>
  </si>
  <si>
    <t>6、残疾人关爱</t>
  </si>
  <si>
    <t>农村残疾人生产生活条件改善</t>
  </si>
  <si>
    <t>改善农村残疾人生产生活条件</t>
  </si>
  <si>
    <t>残联</t>
  </si>
  <si>
    <t>五、公益岗位</t>
  </si>
  <si>
    <t>村级防疫专岗公益岗位</t>
  </si>
  <si>
    <t>257个行政村每村1名防疫专岗公益岗位工作人员补助，每人每月500元。</t>
  </si>
  <si>
    <t>解决低收入劳动力(含边缘户)外出务工困难问题</t>
  </si>
  <si>
    <t>乡(镇)村</t>
  </si>
  <si>
    <t>六、健康扶贫</t>
  </si>
  <si>
    <t>村级卫生室建设</t>
  </si>
  <si>
    <t>村级卫生室维修。</t>
  </si>
  <si>
    <t>方便农村人口就近就医</t>
  </si>
  <si>
    <t>卫健局</t>
  </si>
  <si>
    <t>“互联网+医疗健康”流动医院建设试点</t>
  </si>
  <si>
    <t>西区、南区乡镇</t>
  </si>
  <si>
    <t>建设互联网+医疗健康”流动医院2个。购置负压救护车4辆。</t>
  </si>
  <si>
    <t>提升农村基层医疗水平</t>
  </si>
  <si>
    <t>康复中心建设</t>
  </si>
  <si>
    <t>支持和盛医院康复中心建设，建筑面积4764.43平方米，主要功能包含生活区域、娱乐区域、保健区域、学习区域等4个公共活动空间，采用“4+2”模式集中照料管理（2名工作人员全天候照料监护4个孤幼）设计理念，妥善安置服务残疾人、留守孤寡老人、儿童等特困群体。项目预算投资1850万元，2020年国投集团提供帮扶资金650万元，2021年再次提供帮扶资金300万元。</t>
  </si>
  <si>
    <t>七、教育扶贫</t>
  </si>
  <si>
    <t>国投新长城自强班</t>
  </si>
  <si>
    <t>全县</t>
  </si>
  <si>
    <t>资助宁县一中、二中、四中三所高中建档立卡家庭高中生150名，按人均2000元资助,共150名。</t>
  </si>
  <si>
    <t>教育局</t>
  </si>
  <si>
    <t>解决贫困家庭学生上学难的问题。</t>
  </si>
  <si>
    <t>全县各乡镇</t>
  </si>
  <si>
    <t>交流学习</t>
  </si>
  <si>
    <t>宁县、国投公司帮扶县</t>
  </si>
  <si>
    <t>以现代农业产业发展与乡村振兴战略为主题，坚持“走出去，引进来”原则，立足乡村振兴产业兴旺具体要求，聚焦产业融合发展思路提升转变，以实地参观培训与课堂教学培训为主要方式，自行组织或依托当地培训机构，组织全县乡村振兴系统干部分批赴国家开发投资集团有限公司帮扶的黔南罗甸、平塘等县，开展乡村振兴产业发展理念提升培训，力争在巩固脱贫攻坚成果同乡村有效衔接特别是乡村振兴产业发展方向和方式上实现新突破新发展，助力全县乡村振兴产业发展向上向好。</t>
  </si>
  <si>
    <t>-</t>
  </si>
  <si>
    <t>开展乡村振兴产业发展理念提升培训，力争在巩固脱贫攻坚成果同乡村有效衔接特别是乡村振兴产业发展方向和方式上实现新突破新发展，助力全县乡村振兴产业发展向上向好。</t>
  </si>
  <si>
    <t>八、乡村振兴建设</t>
  </si>
  <si>
    <t>1.乡村振兴示范乡镇建设</t>
  </si>
  <si>
    <t>焦村镇示范建设</t>
  </si>
  <si>
    <t>加强乡镇基础设施建设，推进基础设施一体建设一体管护；促进地方特色产业发展，提升群众收入水平；实施生态环境保护和人居环境整治，实现乡镇美丽整洁宜居。</t>
  </si>
  <si>
    <t>创建乡村振兴省级示范乡镇，为其他乡镇后续开展示范创建工作积累经验、探索路径。</t>
  </si>
  <si>
    <t>和盛镇示范建设</t>
  </si>
  <si>
    <t>创建乡村振兴市级示范乡镇，为其他乡镇后续开展示范创建工作积累经验、探索路径。</t>
  </si>
  <si>
    <t>2.乡村振兴示范村建设</t>
  </si>
  <si>
    <t>焦村镇高尉村示范建设</t>
  </si>
  <si>
    <t>加强村级基础设施建设，促进地方特色产业发展，实施生态环境保护和人居环境整治，实现农村美丽整洁宜居。</t>
  </si>
  <si>
    <t>创建乡村振兴省级示范村，为其他村后续开展示范创建工作积累经验、探索路径。</t>
  </si>
  <si>
    <t>和盛镇东乐村示范建设</t>
  </si>
  <si>
    <t>湘乐镇莲池村示范建设</t>
  </si>
  <si>
    <t>创建乡村振兴市级示范村，为其他村后续开展示范创建工作积累经验、探索路径。</t>
  </si>
  <si>
    <t>新宁镇九龙村示范建设</t>
  </si>
  <si>
    <t>南义乡寨河村示范建设</t>
  </si>
  <si>
    <t>南义乡寨河村</t>
  </si>
  <si>
    <t>新宁镇巩范村示范建设</t>
  </si>
  <si>
    <t>创建乡村县级振兴示范村，为其他村后续开展示范创建工作积累经验、探索路径。</t>
  </si>
  <si>
    <t>中村镇刘家村示范建设</t>
  </si>
  <si>
    <t>湘乐镇庞川村示范建设</t>
  </si>
  <si>
    <t>早胜镇南北村示范建设</t>
  </si>
  <si>
    <t>瓦斜乡永吉村示范建设</t>
  </si>
  <si>
    <t>春荣镇王台村示范建设</t>
  </si>
  <si>
    <t>春荣镇王台村</t>
  </si>
  <si>
    <t>创建乡村县级振兴示范重点村，为其他村后续开展示范创建工作积累经验、探索路径。</t>
  </si>
  <si>
    <t>金村乡兰庄村示范建设</t>
  </si>
  <si>
    <t>良平镇屯庄村示范建设</t>
  </si>
  <si>
    <t>良平镇屯庄村</t>
  </si>
  <si>
    <t>米桥镇米桥村示范建设</t>
  </si>
  <si>
    <t>米桥镇米桥村</t>
  </si>
  <si>
    <t>盘克镇前渠村示范建设</t>
  </si>
  <si>
    <t>盘克镇前渠村</t>
  </si>
  <si>
    <t>平子镇平子村示范建设</t>
  </si>
  <si>
    <t>平子镇平子村</t>
  </si>
  <si>
    <t>太昌镇苟家村示范建设</t>
  </si>
  <si>
    <t>太昌镇苟家村</t>
  </si>
  <si>
    <t>长庆桥镇西塬村示范建设</t>
  </si>
  <si>
    <t>新庄镇方尚村示范建设</t>
  </si>
  <si>
    <t>新庄镇方尚村</t>
  </si>
  <si>
    <t>创建乡村振兴示范村，为其他村后续开展示范创建工作积累经验、探索路径。</t>
  </si>
  <si>
    <t>九、项目管理费</t>
  </si>
  <si>
    <t>项目管理费</t>
  </si>
  <si>
    <t>宁县</t>
  </si>
  <si>
    <t>用于项目的前期设计、评审、招标、监理及验收等与项目管理相关的支出。</t>
  </si>
  <si>
    <t>解决脱贫攻坚巩固和乡村振兴项目管理费用</t>
  </si>
</sst>
</file>

<file path=xl/styles.xml><?xml version="1.0" encoding="utf-8"?>
<styleSheet xmlns="http://schemas.openxmlformats.org/spreadsheetml/2006/main">
  <numFmts count="8">
    <numFmt numFmtId="176" formatCode="0.00_);[Red]\(0.00\)"/>
    <numFmt numFmtId="41" formatCode="_ * #,##0_ ;_ * \-#,##0_ ;_ * &quot;-&quot;_ ;_ @_ "/>
    <numFmt numFmtId="177" formatCode="0.0_);[Red]\(0.0\)"/>
    <numFmt numFmtId="178" formatCode="0_);[Red]\(0\)"/>
    <numFmt numFmtId="42" formatCode="_ &quot;￥&quot;* #,##0_ ;_ &quot;￥&quot;* \-#,##0_ ;_ &quot;￥&quot;* &quot;-&quot;_ ;_ @_ "/>
    <numFmt numFmtId="44" formatCode="_ &quot;￥&quot;* #,##0.00_ ;_ &quot;￥&quot;* \-#,##0.00_ ;_ &quot;￥&quot;* &quot;-&quot;??_ ;_ @_ "/>
    <numFmt numFmtId="43" formatCode="_ * #,##0.00_ ;_ * \-#,##0.00_ ;_ * &quot;-&quot;??_ ;_ @_ "/>
    <numFmt numFmtId="179" formatCode="0_ "/>
  </numFmts>
  <fonts count="44">
    <font>
      <sz val="11"/>
      <color theme="1"/>
      <name val="宋体"/>
      <charset val="134"/>
      <scheme val="minor"/>
    </font>
    <font>
      <b/>
      <sz val="10"/>
      <color indexed="8"/>
      <name val="宋体"/>
      <charset val="134"/>
    </font>
    <font>
      <sz val="10"/>
      <color indexed="8"/>
      <name val="宋体"/>
      <charset val="134"/>
    </font>
    <font>
      <b/>
      <sz val="10"/>
      <name val="宋体"/>
      <charset val="134"/>
    </font>
    <font>
      <sz val="10"/>
      <name val="宋体"/>
      <charset val="134"/>
    </font>
    <font>
      <b/>
      <sz val="10"/>
      <color rgb="FFFF0000"/>
      <name val="宋体"/>
      <charset val="134"/>
    </font>
    <font>
      <sz val="11"/>
      <name val="宋体"/>
      <charset val="134"/>
    </font>
    <font>
      <b/>
      <sz val="22"/>
      <color theme="1"/>
      <name val="宋体"/>
      <charset val="134"/>
    </font>
    <font>
      <sz val="8"/>
      <color indexed="8"/>
      <name val="黑体"/>
      <charset val="134"/>
    </font>
    <font>
      <sz val="8"/>
      <name val="黑体"/>
      <charset val="134"/>
    </font>
    <font>
      <sz val="8"/>
      <color indexed="8"/>
      <name val="宋体"/>
      <charset val="134"/>
    </font>
    <font>
      <b/>
      <sz val="8"/>
      <color indexed="8"/>
      <name val="宋体"/>
      <charset val="134"/>
    </font>
    <font>
      <sz val="8"/>
      <name val="宋体"/>
      <charset val="134"/>
    </font>
    <font>
      <sz val="10"/>
      <color theme="1"/>
      <name val="宋体"/>
      <charset val="134"/>
    </font>
    <font>
      <sz val="6"/>
      <name val="宋体"/>
      <charset val="134"/>
    </font>
    <font>
      <sz val="10"/>
      <color theme="1"/>
      <name val="宋体"/>
      <charset val="134"/>
      <scheme val="minor"/>
    </font>
    <font>
      <sz val="8"/>
      <color theme="1"/>
      <name val="宋体"/>
      <charset val="134"/>
    </font>
    <font>
      <sz val="10"/>
      <name val="黑体"/>
      <charset val="134"/>
    </font>
    <font>
      <b/>
      <sz val="8"/>
      <color indexed="8"/>
      <name val="黑体"/>
      <charset val="134"/>
    </font>
    <font>
      <sz val="9"/>
      <color theme="1"/>
      <name val="宋体"/>
      <charset val="134"/>
      <scheme val="minor"/>
    </font>
    <font>
      <sz val="8"/>
      <color rgb="FFFF0000"/>
      <name val="宋体"/>
      <charset val="134"/>
    </font>
    <font>
      <sz val="10"/>
      <color indexed="8"/>
      <name val="黑体"/>
      <charset val="134"/>
    </font>
    <font>
      <b/>
      <sz val="9"/>
      <name val="宋体"/>
      <charset val="134"/>
    </font>
    <font>
      <sz val="9"/>
      <name val="宋体"/>
      <charset val="134"/>
    </font>
    <font>
      <b/>
      <sz val="8"/>
      <name val="宋体"/>
      <charset val="134"/>
    </font>
    <font>
      <u/>
      <sz val="11"/>
      <color rgb="FF0000FF"/>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7"/>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15" borderId="0" applyNumberFormat="0" applyBorder="0" applyAlignment="0" applyProtection="0">
      <alignment vertical="center"/>
    </xf>
    <xf numFmtId="0" fontId="33"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30" fillId="4" borderId="0" applyNumberFormat="0" applyBorder="0" applyAlignment="0" applyProtection="0">
      <alignment vertical="center"/>
    </xf>
    <xf numFmtId="43" fontId="0" fillId="0" borderId="0" applyFont="0" applyFill="0" applyBorder="0" applyAlignment="0" applyProtection="0">
      <alignment vertical="center"/>
    </xf>
    <xf numFmtId="0" fontId="27"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0" borderId="6" applyNumberFormat="0" applyFont="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3" applyNumberFormat="0" applyFill="0" applyAlignment="0" applyProtection="0">
      <alignment vertical="center"/>
    </xf>
    <xf numFmtId="0" fontId="31" fillId="0" borderId="3" applyNumberFormat="0" applyFill="0" applyAlignment="0" applyProtection="0">
      <alignment vertical="center"/>
    </xf>
    <xf numFmtId="0" fontId="27" fillId="14" borderId="0" applyNumberFormat="0" applyBorder="0" applyAlignment="0" applyProtection="0">
      <alignment vertical="center"/>
    </xf>
    <xf numFmtId="0" fontId="28" fillId="0" borderId="2" applyNumberFormat="0" applyFill="0" applyAlignment="0" applyProtection="0">
      <alignment vertical="center"/>
    </xf>
    <xf numFmtId="0" fontId="27" fillId="6" borderId="0" applyNumberFormat="0" applyBorder="0" applyAlignment="0" applyProtection="0">
      <alignment vertical="center"/>
    </xf>
    <xf numFmtId="0" fontId="43" fillId="32" borderId="9" applyNumberFormat="0" applyAlignment="0" applyProtection="0">
      <alignment vertical="center"/>
    </xf>
    <xf numFmtId="0" fontId="42" fillId="32" borderId="4" applyNumberFormat="0" applyAlignment="0" applyProtection="0">
      <alignment vertical="center"/>
    </xf>
    <xf numFmtId="0" fontId="39" fillId="29" borderId="7" applyNumberFormat="0" applyAlignment="0" applyProtection="0">
      <alignment vertical="center"/>
    </xf>
    <xf numFmtId="0" fontId="26" fillId="10" borderId="0" applyNumberFormat="0" applyBorder="0" applyAlignment="0" applyProtection="0">
      <alignment vertical="center"/>
    </xf>
    <xf numFmtId="0" fontId="27" fillId="24" borderId="0" applyNumberFormat="0" applyBorder="0" applyAlignment="0" applyProtection="0">
      <alignment vertical="center"/>
    </xf>
    <xf numFmtId="0" fontId="36" fillId="0" borderId="5" applyNumberFormat="0" applyFill="0" applyAlignment="0" applyProtection="0">
      <alignment vertical="center"/>
    </xf>
    <xf numFmtId="0" fontId="41" fillId="0" borderId="8" applyNumberFormat="0" applyFill="0" applyAlignment="0" applyProtection="0">
      <alignment vertical="center"/>
    </xf>
    <xf numFmtId="0" fontId="35" fillId="18" borderId="0" applyNumberFormat="0" applyBorder="0" applyAlignment="0" applyProtection="0">
      <alignment vertical="center"/>
    </xf>
    <xf numFmtId="0" fontId="38" fillId="28" borderId="0" applyNumberFormat="0" applyBorder="0" applyAlignment="0" applyProtection="0">
      <alignment vertical="center"/>
    </xf>
    <xf numFmtId="0" fontId="26" fillId="23" borderId="0" applyNumberFormat="0" applyBorder="0" applyAlignment="0" applyProtection="0">
      <alignment vertical="center"/>
    </xf>
    <xf numFmtId="0" fontId="27" fillId="13" borderId="0" applyNumberFormat="0" applyBorder="0" applyAlignment="0" applyProtection="0">
      <alignment vertical="center"/>
    </xf>
    <xf numFmtId="0" fontId="26" fillId="5"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7" fillId="27" borderId="0" applyNumberFormat="0" applyBorder="0" applyAlignment="0" applyProtection="0">
      <alignment vertical="center"/>
    </xf>
    <xf numFmtId="0" fontId="27" fillId="3" borderId="0" applyNumberFormat="0" applyBorder="0" applyAlignment="0" applyProtection="0">
      <alignment vertical="center"/>
    </xf>
    <xf numFmtId="0" fontId="26" fillId="16" borderId="0" applyNumberFormat="0" applyBorder="0" applyAlignment="0" applyProtection="0">
      <alignment vertical="center"/>
    </xf>
    <xf numFmtId="0" fontId="26" fillId="2" borderId="0" applyNumberFormat="0" applyBorder="0" applyAlignment="0" applyProtection="0">
      <alignment vertical="center"/>
    </xf>
    <xf numFmtId="0" fontId="27" fillId="8" borderId="0" applyNumberFormat="0" applyBorder="0" applyAlignment="0" applyProtection="0">
      <alignment vertical="center"/>
    </xf>
    <xf numFmtId="0" fontId="26" fillId="31" borderId="0" applyNumberFormat="0" applyBorder="0" applyAlignment="0" applyProtection="0">
      <alignment vertical="center"/>
    </xf>
    <xf numFmtId="0" fontId="27" fillId="30" borderId="0" applyNumberFormat="0" applyBorder="0" applyAlignment="0" applyProtection="0">
      <alignment vertical="center"/>
    </xf>
    <xf numFmtId="0" fontId="27" fillId="26" borderId="0" applyNumberFormat="0" applyBorder="0" applyAlignment="0" applyProtection="0">
      <alignment vertical="center"/>
    </xf>
    <xf numFmtId="0" fontId="26" fillId="12" borderId="0" applyNumberFormat="0" applyBorder="0" applyAlignment="0" applyProtection="0">
      <alignment vertical="center"/>
    </xf>
    <xf numFmtId="0" fontId="27" fillId="21" borderId="0" applyNumberFormat="0" applyBorder="0" applyAlignment="0" applyProtection="0">
      <alignment vertical="center"/>
    </xf>
  </cellStyleXfs>
  <cellXfs count="6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2" fillId="0" borderId="0" xfId="0" applyFont="1" applyFill="1" applyBorder="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2" fillId="0" borderId="0" xfId="0" applyFont="1" applyFill="1" applyAlignment="1">
      <alignment vertical="center" wrapText="1"/>
    </xf>
    <xf numFmtId="0" fontId="4" fillId="0" borderId="0" xfId="0" applyFont="1" applyFill="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8" fontId="12"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1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0" fillId="0" borderId="1" xfId="0" applyFill="1" applyBorder="1" applyAlignment="1">
      <alignment vertical="center"/>
    </xf>
    <xf numFmtId="0" fontId="1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5" fillId="0" borderId="0" xfId="0" applyFont="1" applyAlignment="1">
      <alignment horizontal="center" vertical="center" wrapText="1"/>
    </xf>
    <xf numFmtId="176" fontId="9"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left" vertical="center" wrapText="1"/>
    </xf>
    <xf numFmtId="179"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4" fillId="0" borderId="1" xfId="0" applyFont="1" applyFill="1" applyBorder="1" applyAlignment="1">
      <alignment vertical="center"/>
    </xf>
    <xf numFmtId="0" fontId="1" fillId="0" borderId="1" xfId="0" applyFont="1" applyFill="1" applyBorder="1" applyAlignment="1">
      <alignment vertical="center"/>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vertical="center" wrapText="1"/>
    </xf>
    <xf numFmtId="176" fontId="2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213"/>
  <sheetViews>
    <sheetView tabSelected="1" zoomScale="115" zoomScaleNormal="115" workbookViewId="0">
      <selection activeCell="A1" sqref="A1:Q2"/>
    </sheetView>
  </sheetViews>
  <sheetFormatPr defaultColWidth="9" defaultRowHeight="13.5"/>
  <cols>
    <col min="1" max="1" width="3.93333333333333" style="14" customWidth="1"/>
    <col min="2" max="2" width="8.90833333333333" style="14" customWidth="1"/>
    <col min="3" max="3" width="11.125" style="14" customWidth="1"/>
    <col min="4" max="4" width="3.69166666666667" style="14" customWidth="1"/>
    <col min="5" max="5" width="4.88333333333333" style="14" customWidth="1"/>
    <col min="6" max="6" width="9.45" style="15" customWidth="1"/>
    <col min="7" max="7" width="37.825" style="14" customWidth="1"/>
    <col min="8" max="8" width="6.61666666666667" style="15" customWidth="1"/>
    <col min="9" max="9" width="9" style="14" hidden="1" customWidth="1"/>
    <col min="10" max="10" width="14.375" style="14" hidden="1" customWidth="1"/>
    <col min="11" max="11" width="19.45" style="14" customWidth="1"/>
    <col min="12" max="12" width="6.30833333333333" style="15" customWidth="1"/>
    <col min="13" max="14" width="5.31666666666667" style="15" customWidth="1"/>
    <col min="15" max="16" width="7.38333333333333" style="15" customWidth="1"/>
    <col min="17" max="17" width="2.925" style="14" customWidth="1"/>
    <col min="18" max="16384" width="9" style="14"/>
  </cols>
  <sheetData>
    <row r="1" spans="1:17">
      <c r="A1" s="16" t="s">
        <v>0</v>
      </c>
      <c r="B1" s="16"/>
      <c r="C1" s="16"/>
      <c r="D1" s="16"/>
      <c r="E1" s="16"/>
      <c r="F1" s="16"/>
      <c r="G1" s="16"/>
      <c r="H1" s="16"/>
      <c r="I1" s="16"/>
      <c r="J1" s="16"/>
      <c r="K1" s="16"/>
      <c r="L1" s="16"/>
      <c r="M1" s="16"/>
      <c r="N1" s="16"/>
      <c r="O1" s="16"/>
      <c r="P1" s="16"/>
      <c r="Q1" s="16"/>
    </row>
    <row r="2" spans="1:17">
      <c r="A2" s="16"/>
      <c r="B2" s="16"/>
      <c r="C2" s="16"/>
      <c r="D2" s="16"/>
      <c r="E2" s="16"/>
      <c r="F2" s="16"/>
      <c r="G2" s="16"/>
      <c r="H2" s="16"/>
      <c r="I2" s="16"/>
      <c r="J2" s="16"/>
      <c r="K2" s="16"/>
      <c r="L2" s="16"/>
      <c r="M2" s="16"/>
      <c r="N2" s="16"/>
      <c r="O2" s="16"/>
      <c r="P2" s="16"/>
      <c r="Q2" s="16"/>
    </row>
    <row r="3" spans="15:17">
      <c r="O3" s="42" t="s">
        <v>1</v>
      </c>
      <c r="P3" s="42"/>
      <c r="Q3" s="42"/>
    </row>
    <row r="4" ht="24" customHeight="1" spans="1:17">
      <c r="A4" s="17" t="s">
        <v>2</v>
      </c>
      <c r="B4" s="17" t="s">
        <v>3</v>
      </c>
      <c r="C4" s="17" t="s">
        <v>4</v>
      </c>
      <c r="D4" s="17" t="s">
        <v>5</v>
      </c>
      <c r="E4" s="17" t="s">
        <v>6</v>
      </c>
      <c r="F4" s="17" t="s">
        <v>7</v>
      </c>
      <c r="G4" s="18" t="s">
        <v>8</v>
      </c>
      <c r="H4" s="19" t="s">
        <v>9</v>
      </c>
      <c r="I4" s="19"/>
      <c r="J4" s="19"/>
      <c r="K4" s="19" t="s">
        <v>10</v>
      </c>
      <c r="L4" s="19"/>
      <c r="M4" s="19"/>
      <c r="N4" s="19"/>
      <c r="O4" s="18" t="s">
        <v>11</v>
      </c>
      <c r="P4" s="18" t="s">
        <v>12</v>
      </c>
      <c r="Q4" s="18" t="s">
        <v>13</v>
      </c>
    </row>
    <row r="5" spans="1:17">
      <c r="A5" s="17"/>
      <c r="B5" s="17"/>
      <c r="C5" s="17"/>
      <c r="D5" s="17"/>
      <c r="E5" s="17"/>
      <c r="F5" s="17"/>
      <c r="G5" s="18"/>
      <c r="H5" s="19" t="s">
        <v>14</v>
      </c>
      <c r="I5" s="19" t="s">
        <v>15</v>
      </c>
      <c r="J5" s="19" t="s">
        <v>16</v>
      </c>
      <c r="K5" s="19" t="s">
        <v>17</v>
      </c>
      <c r="L5" s="18" t="s">
        <v>18</v>
      </c>
      <c r="M5" s="43" t="s">
        <v>19</v>
      </c>
      <c r="N5" s="43" t="s">
        <v>20</v>
      </c>
      <c r="O5" s="18"/>
      <c r="P5" s="18"/>
      <c r="Q5" s="18"/>
    </row>
    <row r="6" spans="1:17">
      <c r="A6" s="17"/>
      <c r="B6" s="17"/>
      <c r="C6" s="17"/>
      <c r="D6" s="17"/>
      <c r="E6" s="17"/>
      <c r="F6" s="17"/>
      <c r="G6" s="18"/>
      <c r="H6" s="19"/>
      <c r="I6" s="19"/>
      <c r="J6" s="19"/>
      <c r="K6" s="19"/>
      <c r="L6" s="18"/>
      <c r="M6" s="43"/>
      <c r="N6" s="43"/>
      <c r="O6" s="18"/>
      <c r="P6" s="18"/>
      <c r="Q6" s="18"/>
    </row>
    <row r="7" spans="1:17">
      <c r="A7" s="17"/>
      <c r="B7" s="17"/>
      <c r="C7" s="17"/>
      <c r="D7" s="17"/>
      <c r="E7" s="17"/>
      <c r="F7" s="17"/>
      <c r="G7" s="18"/>
      <c r="H7" s="19"/>
      <c r="I7" s="19"/>
      <c r="J7" s="19"/>
      <c r="K7" s="19"/>
      <c r="L7" s="18"/>
      <c r="M7" s="43"/>
      <c r="N7" s="43"/>
      <c r="O7" s="18"/>
      <c r="P7" s="18"/>
      <c r="Q7" s="18"/>
    </row>
    <row r="8" spans="1:17">
      <c r="A8" s="17"/>
      <c r="B8" s="17" t="s">
        <v>21</v>
      </c>
      <c r="C8" s="17"/>
      <c r="D8" s="17"/>
      <c r="E8" s="17"/>
      <c r="F8" s="17"/>
      <c r="G8" s="18"/>
      <c r="H8" s="20">
        <f>H9+H91+H99+H103+H180+H181+H185+H188+H213</f>
        <v>41805.69</v>
      </c>
      <c r="I8" s="20" t="e">
        <f>I9+I92+I103</f>
        <v>#VALUE!</v>
      </c>
      <c r="J8" s="20"/>
      <c r="K8" s="20"/>
      <c r="L8" s="20">
        <v>256</v>
      </c>
      <c r="M8" s="28">
        <f>M9+M103</f>
        <v>2.6461</v>
      </c>
      <c r="N8" s="28">
        <f>N9+N103</f>
        <v>8.8962</v>
      </c>
      <c r="O8" s="18"/>
      <c r="P8" s="18"/>
      <c r="Q8" s="18"/>
    </row>
    <row r="9" spans="1:17">
      <c r="A9" s="21"/>
      <c r="B9" s="22" t="s">
        <v>22</v>
      </c>
      <c r="C9" s="23"/>
      <c r="D9" s="24"/>
      <c r="E9" s="24"/>
      <c r="F9" s="24"/>
      <c r="G9" s="25"/>
      <c r="H9" s="26">
        <f>H10+H11+H12+H15+H22+H28+H37+H38+H39+H42+H43+H44+H45+H48+H49+H50</f>
        <v>19406.74</v>
      </c>
      <c r="I9" s="44" t="e">
        <f>I10+I11+I22+I29+I37</f>
        <v>#VALUE!</v>
      </c>
      <c r="J9" s="44"/>
      <c r="K9" s="44"/>
      <c r="L9" s="45">
        <v>256</v>
      </c>
      <c r="M9" s="44">
        <f>M10+M11+M22+M29+M92</f>
        <v>2.6461</v>
      </c>
      <c r="N9" s="44">
        <f>N10+N11+N22+N29+N92</f>
        <v>8.8962</v>
      </c>
      <c r="O9" s="24"/>
      <c r="P9" s="24"/>
      <c r="Q9" s="52"/>
    </row>
    <row r="10" ht="21" spans="1:17">
      <c r="A10" s="24">
        <v>1</v>
      </c>
      <c r="B10" s="27"/>
      <c r="C10" s="27" t="s">
        <v>23</v>
      </c>
      <c r="D10" s="24" t="s">
        <v>24</v>
      </c>
      <c r="E10" s="24" t="s">
        <v>25</v>
      </c>
      <c r="F10" s="24" t="s">
        <v>26</v>
      </c>
      <c r="G10" s="23" t="s">
        <v>27</v>
      </c>
      <c r="H10" s="20">
        <v>300</v>
      </c>
      <c r="I10" s="20">
        <v>150</v>
      </c>
      <c r="J10" s="20"/>
      <c r="K10" s="46" t="s">
        <v>28</v>
      </c>
      <c r="L10" s="47">
        <v>231</v>
      </c>
      <c r="M10" s="28">
        <v>0.0219</v>
      </c>
      <c r="N10" s="28">
        <v>0.0768</v>
      </c>
      <c r="O10" s="24" t="s">
        <v>29</v>
      </c>
      <c r="P10" s="24" t="s">
        <v>30</v>
      </c>
      <c r="Q10" s="52"/>
    </row>
    <row r="11" ht="42" customHeight="1" spans="1:17">
      <c r="A11" s="24">
        <v>2</v>
      </c>
      <c r="B11" s="27"/>
      <c r="C11" s="27" t="s">
        <v>31</v>
      </c>
      <c r="D11" s="24" t="s">
        <v>24</v>
      </c>
      <c r="E11" s="24" t="s">
        <v>25</v>
      </c>
      <c r="F11" s="24" t="s">
        <v>32</v>
      </c>
      <c r="G11" s="23" t="s">
        <v>33</v>
      </c>
      <c r="H11" s="20">
        <f>I11+J11</f>
        <v>450</v>
      </c>
      <c r="I11" s="20">
        <v>450</v>
      </c>
      <c r="J11" s="20"/>
      <c r="K11" s="46" t="s">
        <v>34</v>
      </c>
      <c r="L11" s="47">
        <v>4</v>
      </c>
      <c r="M11" s="28">
        <v>0.0093</v>
      </c>
      <c r="N11" s="28">
        <v>0.0362</v>
      </c>
      <c r="O11" s="24" t="s">
        <v>29</v>
      </c>
      <c r="P11" s="24" t="s">
        <v>35</v>
      </c>
      <c r="Q11" s="52"/>
    </row>
    <row r="12" s="1" customFormat="1" ht="111" customHeight="1" spans="1:17">
      <c r="A12" s="24">
        <v>3</v>
      </c>
      <c r="B12" s="27"/>
      <c r="C12" s="27" t="s">
        <v>36</v>
      </c>
      <c r="D12" s="24" t="s">
        <v>24</v>
      </c>
      <c r="E12" s="24" t="s">
        <v>25</v>
      </c>
      <c r="F12" s="24" t="s">
        <v>26</v>
      </c>
      <c r="G12" s="23" t="s">
        <v>37</v>
      </c>
      <c r="H12" s="28">
        <v>2890</v>
      </c>
      <c r="I12" s="28">
        <v>1140</v>
      </c>
      <c r="J12" s="20"/>
      <c r="K12" s="46" t="s">
        <v>38</v>
      </c>
      <c r="L12" s="20">
        <v>131</v>
      </c>
      <c r="M12" s="28">
        <v>2.0219</v>
      </c>
      <c r="N12" s="28">
        <v>6.0768</v>
      </c>
      <c r="O12" s="31" t="s">
        <v>39</v>
      </c>
      <c r="P12" s="31" t="s">
        <v>39</v>
      </c>
      <c r="Q12" s="52"/>
    </row>
    <row r="13" s="2" customFormat="1" ht="39" customHeight="1" spans="1:17">
      <c r="A13" s="24">
        <v>4</v>
      </c>
      <c r="B13" s="29"/>
      <c r="C13" s="29"/>
      <c r="D13" s="24" t="s">
        <v>24</v>
      </c>
      <c r="E13" s="24" t="s">
        <v>25</v>
      </c>
      <c r="F13" s="24" t="s">
        <v>40</v>
      </c>
      <c r="G13" s="23" t="s">
        <v>41</v>
      </c>
      <c r="H13" s="30">
        <v>50</v>
      </c>
      <c r="I13" s="23"/>
      <c r="J13" s="23">
        <v>50</v>
      </c>
      <c r="K13" s="23" t="s">
        <v>42</v>
      </c>
      <c r="L13" s="30">
        <v>1</v>
      </c>
      <c r="M13" s="30">
        <v>50</v>
      </c>
      <c r="N13" s="30">
        <v>160</v>
      </c>
      <c r="O13" s="30" t="s">
        <v>43</v>
      </c>
      <c r="P13" s="30" t="s">
        <v>35</v>
      </c>
      <c r="Q13" s="30"/>
    </row>
    <row r="14" s="3" customFormat="1" ht="35" customHeight="1" spans="1:17">
      <c r="A14" s="24">
        <v>5</v>
      </c>
      <c r="B14" s="29"/>
      <c r="C14" s="29"/>
      <c r="D14" s="24" t="s">
        <v>24</v>
      </c>
      <c r="E14" s="24" t="s">
        <v>25</v>
      </c>
      <c r="F14" s="24" t="s">
        <v>44</v>
      </c>
      <c r="G14" s="23" t="s">
        <v>45</v>
      </c>
      <c r="H14" s="30">
        <v>50</v>
      </c>
      <c r="I14" s="23"/>
      <c r="J14" s="23">
        <v>50</v>
      </c>
      <c r="K14" s="23" t="s">
        <v>42</v>
      </c>
      <c r="L14" s="30">
        <v>1</v>
      </c>
      <c r="M14" s="30">
        <v>50</v>
      </c>
      <c r="N14" s="30">
        <v>160</v>
      </c>
      <c r="O14" s="30" t="s">
        <v>43</v>
      </c>
      <c r="P14" s="30" t="s">
        <v>35</v>
      </c>
      <c r="Q14" s="30"/>
    </row>
    <row r="15" s="3" customFormat="1" ht="35" customHeight="1" spans="1:17">
      <c r="A15" s="24"/>
      <c r="B15" s="29"/>
      <c r="C15" s="27" t="s">
        <v>46</v>
      </c>
      <c r="D15" s="24"/>
      <c r="E15" s="24"/>
      <c r="F15" s="24"/>
      <c r="G15" s="23"/>
      <c r="H15" s="30">
        <v>1550</v>
      </c>
      <c r="I15" s="23"/>
      <c r="J15" s="23"/>
      <c r="K15" s="23"/>
      <c r="L15" s="30"/>
      <c r="M15" s="30"/>
      <c r="N15" s="30"/>
      <c r="O15" s="30"/>
      <c r="P15" s="30"/>
      <c r="Q15" s="30"/>
    </row>
    <row r="16" s="4" customFormat="1" ht="68" customHeight="1" spans="1:17">
      <c r="A16" s="24">
        <v>6</v>
      </c>
      <c r="B16" s="31"/>
      <c r="C16" s="23" t="s">
        <v>47</v>
      </c>
      <c r="D16" s="24" t="s">
        <v>24</v>
      </c>
      <c r="E16" s="24" t="s">
        <v>25</v>
      </c>
      <c r="F16" s="24" t="s">
        <v>48</v>
      </c>
      <c r="G16" s="23" t="s">
        <v>49</v>
      </c>
      <c r="H16" s="24">
        <v>150</v>
      </c>
      <c r="I16" s="24" t="s">
        <v>29</v>
      </c>
      <c r="J16" s="24">
        <v>400</v>
      </c>
      <c r="K16" s="24" t="s">
        <v>50</v>
      </c>
      <c r="L16" s="24"/>
      <c r="M16" s="24">
        <v>0.04</v>
      </c>
      <c r="N16" s="24">
        <v>0.128</v>
      </c>
      <c r="O16" s="24" t="s">
        <v>48</v>
      </c>
      <c r="P16" s="24" t="s">
        <v>51</v>
      </c>
      <c r="Q16" s="53"/>
    </row>
    <row r="17" s="4" customFormat="1" ht="49" customHeight="1" spans="1:17">
      <c r="A17" s="24">
        <v>7</v>
      </c>
      <c r="B17" s="31"/>
      <c r="C17" s="32" t="s">
        <v>52</v>
      </c>
      <c r="D17" s="24" t="s">
        <v>24</v>
      </c>
      <c r="E17" s="24" t="s">
        <v>25</v>
      </c>
      <c r="F17" s="31" t="s">
        <v>53</v>
      </c>
      <c r="G17" s="33" t="s">
        <v>54</v>
      </c>
      <c r="H17" s="34">
        <v>200</v>
      </c>
      <c r="I17" s="34" t="s">
        <v>29</v>
      </c>
      <c r="J17" s="48">
        <v>300</v>
      </c>
      <c r="K17" s="24" t="s">
        <v>50</v>
      </c>
      <c r="L17" s="49"/>
      <c r="M17" s="24">
        <v>0.03</v>
      </c>
      <c r="N17" s="24">
        <v>0.096</v>
      </c>
      <c r="O17" s="24" t="s">
        <v>53</v>
      </c>
      <c r="P17" s="24" t="s">
        <v>51</v>
      </c>
      <c r="Q17" s="53"/>
    </row>
    <row r="18" s="3" customFormat="1" ht="55" customHeight="1" spans="1:41">
      <c r="A18" s="24">
        <v>8</v>
      </c>
      <c r="B18" s="35"/>
      <c r="C18" s="24" t="s">
        <v>55</v>
      </c>
      <c r="D18" s="24" t="s">
        <v>56</v>
      </c>
      <c r="E18" s="24" t="s">
        <v>25</v>
      </c>
      <c r="F18" s="24" t="s">
        <v>57</v>
      </c>
      <c r="G18" s="24" t="s">
        <v>58</v>
      </c>
      <c r="H18" s="24">
        <f t="shared" ref="H18:H21" si="0">SUM(I18:J18)</f>
        <v>500</v>
      </c>
      <c r="I18" s="24">
        <v>500</v>
      </c>
      <c r="J18" s="24"/>
      <c r="K18" s="24" t="s">
        <v>59</v>
      </c>
      <c r="L18" s="24">
        <v>52</v>
      </c>
      <c r="M18" s="24">
        <v>0.49</v>
      </c>
      <c r="N18" s="24">
        <v>1.69</v>
      </c>
      <c r="O18" s="24" t="s">
        <v>60</v>
      </c>
      <c r="P18" s="24" t="s">
        <v>57</v>
      </c>
      <c r="Q18" s="24"/>
      <c r="R18" s="4"/>
      <c r="S18" s="4"/>
      <c r="T18" s="4"/>
      <c r="U18" s="4"/>
      <c r="V18" s="4"/>
      <c r="W18" s="4"/>
      <c r="X18" s="4"/>
      <c r="Y18" s="4"/>
      <c r="Z18" s="4"/>
      <c r="AA18" s="4"/>
      <c r="AB18" s="4"/>
      <c r="AC18" s="4"/>
      <c r="AD18" s="4"/>
      <c r="AE18" s="4"/>
      <c r="AF18" s="4"/>
      <c r="AG18" s="4"/>
      <c r="AH18" s="4"/>
      <c r="AI18" s="4"/>
      <c r="AJ18" s="4"/>
      <c r="AK18" s="4"/>
      <c r="AL18" s="4"/>
      <c r="AM18" s="4"/>
      <c r="AN18" s="4"/>
      <c r="AO18" s="4"/>
    </row>
    <row r="19" s="3" customFormat="1" ht="54" customHeight="1" spans="1:41">
      <c r="A19" s="24">
        <v>9</v>
      </c>
      <c r="B19" s="35"/>
      <c r="C19" s="24" t="s">
        <v>61</v>
      </c>
      <c r="D19" s="24" t="s">
        <v>56</v>
      </c>
      <c r="E19" s="24" t="s">
        <v>25</v>
      </c>
      <c r="F19" s="24" t="s">
        <v>57</v>
      </c>
      <c r="G19" s="24" t="s">
        <v>62</v>
      </c>
      <c r="H19" s="24">
        <f t="shared" si="0"/>
        <v>300</v>
      </c>
      <c r="I19" s="24">
        <v>300</v>
      </c>
      <c r="J19" s="24"/>
      <c r="K19" s="24" t="s">
        <v>59</v>
      </c>
      <c r="L19" s="24">
        <v>52</v>
      </c>
      <c r="M19" s="24">
        <v>0.49</v>
      </c>
      <c r="N19" s="24">
        <v>1.69</v>
      </c>
      <c r="O19" s="24" t="s">
        <v>60</v>
      </c>
      <c r="P19" s="24" t="s">
        <v>57</v>
      </c>
      <c r="Q19" s="24"/>
      <c r="R19" s="4"/>
      <c r="S19" s="4"/>
      <c r="T19" s="4"/>
      <c r="U19" s="4"/>
      <c r="V19" s="4"/>
      <c r="W19" s="4"/>
      <c r="X19" s="4"/>
      <c r="Y19" s="4"/>
      <c r="Z19" s="4"/>
      <c r="AA19" s="4"/>
      <c r="AB19" s="4"/>
      <c r="AC19" s="4"/>
      <c r="AD19" s="4"/>
      <c r="AE19" s="4"/>
      <c r="AF19" s="4"/>
      <c r="AG19" s="4"/>
      <c r="AH19" s="4"/>
      <c r="AI19" s="4"/>
      <c r="AJ19" s="4"/>
      <c r="AK19" s="4"/>
      <c r="AL19" s="4"/>
      <c r="AM19" s="4"/>
      <c r="AN19" s="4"/>
      <c r="AO19" s="4"/>
    </row>
    <row r="20" s="3" customFormat="1" ht="51" customHeight="1" spans="1:41">
      <c r="A20" s="24">
        <v>10</v>
      </c>
      <c r="B20" s="35"/>
      <c r="C20" s="24" t="s">
        <v>63</v>
      </c>
      <c r="D20" s="24" t="s">
        <v>56</v>
      </c>
      <c r="E20" s="24" t="s">
        <v>25</v>
      </c>
      <c r="F20" s="24" t="s">
        <v>57</v>
      </c>
      <c r="G20" s="24" t="s">
        <v>64</v>
      </c>
      <c r="H20" s="24">
        <f t="shared" si="0"/>
        <v>100</v>
      </c>
      <c r="I20" s="24">
        <v>100</v>
      </c>
      <c r="J20" s="24"/>
      <c r="K20" s="24" t="s">
        <v>59</v>
      </c>
      <c r="L20" s="24">
        <v>52</v>
      </c>
      <c r="M20" s="24">
        <v>0.49</v>
      </c>
      <c r="N20" s="24">
        <v>1.69</v>
      </c>
      <c r="O20" s="24" t="s">
        <v>60</v>
      </c>
      <c r="P20" s="24" t="s">
        <v>57</v>
      </c>
      <c r="Q20" s="24"/>
      <c r="R20" s="4"/>
      <c r="S20" s="4"/>
      <c r="T20" s="4"/>
      <c r="U20" s="4"/>
      <c r="V20" s="4"/>
      <c r="W20" s="4"/>
      <c r="X20" s="4"/>
      <c r="Y20" s="4"/>
      <c r="Z20" s="4"/>
      <c r="AA20" s="4"/>
      <c r="AB20" s="4"/>
      <c r="AC20" s="4"/>
      <c r="AD20" s="4"/>
      <c r="AE20" s="4"/>
      <c r="AF20" s="4"/>
      <c r="AG20" s="4"/>
      <c r="AH20" s="4"/>
      <c r="AI20" s="4"/>
      <c r="AJ20" s="4"/>
      <c r="AK20" s="4"/>
      <c r="AL20" s="4"/>
      <c r="AM20" s="4"/>
      <c r="AN20" s="4"/>
      <c r="AO20" s="4"/>
    </row>
    <row r="21" s="3" customFormat="1" ht="45" customHeight="1" spans="1:41">
      <c r="A21" s="24">
        <v>11</v>
      </c>
      <c r="B21" s="35"/>
      <c r="C21" s="24" t="s">
        <v>65</v>
      </c>
      <c r="D21" s="24" t="s">
        <v>56</v>
      </c>
      <c r="E21" s="24" t="s">
        <v>25</v>
      </c>
      <c r="F21" s="24" t="s">
        <v>57</v>
      </c>
      <c r="G21" s="24" t="s">
        <v>66</v>
      </c>
      <c r="H21" s="24">
        <f t="shared" si="0"/>
        <v>300</v>
      </c>
      <c r="I21" s="24">
        <v>300</v>
      </c>
      <c r="J21" s="24"/>
      <c r="K21" s="24" t="s">
        <v>59</v>
      </c>
      <c r="L21" s="24">
        <v>52</v>
      </c>
      <c r="M21" s="24">
        <v>0.49</v>
      </c>
      <c r="N21" s="24">
        <v>1.69</v>
      </c>
      <c r="O21" s="24" t="s">
        <v>60</v>
      </c>
      <c r="P21" s="24" t="s">
        <v>57</v>
      </c>
      <c r="Q21" s="24"/>
      <c r="R21" s="4"/>
      <c r="S21" s="4"/>
      <c r="T21" s="4"/>
      <c r="U21" s="4"/>
      <c r="V21" s="4"/>
      <c r="W21" s="4"/>
      <c r="X21" s="4"/>
      <c r="Y21" s="4"/>
      <c r="Z21" s="4"/>
      <c r="AA21" s="4"/>
      <c r="AB21" s="4"/>
      <c r="AC21" s="4"/>
      <c r="AD21" s="4"/>
      <c r="AE21" s="4"/>
      <c r="AF21" s="4"/>
      <c r="AG21" s="4"/>
      <c r="AH21" s="4"/>
      <c r="AI21" s="4"/>
      <c r="AJ21" s="4"/>
      <c r="AK21" s="4"/>
      <c r="AL21" s="4"/>
      <c r="AM21" s="4"/>
      <c r="AN21" s="4"/>
      <c r="AO21" s="4"/>
    </row>
    <row r="22" ht="23" customHeight="1" spans="1:17">
      <c r="A22" s="24"/>
      <c r="B22" s="27"/>
      <c r="C22" s="27" t="s">
        <v>67</v>
      </c>
      <c r="D22" s="24"/>
      <c r="E22" s="24"/>
      <c r="F22" s="24"/>
      <c r="G22" s="23"/>
      <c r="H22" s="26">
        <v>2951.01</v>
      </c>
      <c r="I22" s="26">
        <f>SUM(I23:I26)</f>
        <v>2102.9</v>
      </c>
      <c r="J22" s="20"/>
      <c r="K22" s="46"/>
      <c r="L22" s="47">
        <v>256</v>
      </c>
      <c r="M22" s="28">
        <v>1.24</v>
      </c>
      <c r="N22" s="28">
        <v>4.12</v>
      </c>
      <c r="O22" s="24"/>
      <c r="P22" s="24"/>
      <c r="Q22" s="52"/>
    </row>
    <row r="23" ht="21" spans="1:17">
      <c r="A23" s="24">
        <v>12</v>
      </c>
      <c r="B23" s="24"/>
      <c r="C23" s="24"/>
      <c r="D23" s="24" t="s">
        <v>24</v>
      </c>
      <c r="E23" s="24" t="s">
        <v>25</v>
      </c>
      <c r="F23" s="24" t="s">
        <v>26</v>
      </c>
      <c r="G23" s="23" t="s">
        <v>68</v>
      </c>
      <c r="H23" s="20">
        <v>900</v>
      </c>
      <c r="I23" s="20">
        <v>900</v>
      </c>
      <c r="J23" s="20"/>
      <c r="K23" s="50" t="s">
        <v>69</v>
      </c>
      <c r="L23" s="47">
        <v>256</v>
      </c>
      <c r="M23" s="28">
        <v>0.71</v>
      </c>
      <c r="N23" s="28">
        <v>2.32</v>
      </c>
      <c r="O23" s="31" t="s">
        <v>70</v>
      </c>
      <c r="P23" s="31" t="s">
        <v>70</v>
      </c>
      <c r="Q23" s="52"/>
    </row>
    <row r="24" ht="39" customHeight="1" spans="1:17">
      <c r="A24" s="24">
        <v>13</v>
      </c>
      <c r="B24" s="24"/>
      <c r="C24" s="24"/>
      <c r="D24" s="24" t="s">
        <v>24</v>
      </c>
      <c r="E24" s="24" t="s">
        <v>25</v>
      </c>
      <c r="F24" s="24" t="s">
        <v>26</v>
      </c>
      <c r="G24" s="23" t="s">
        <v>71</v>
      </c>
      <c r="H24" s="20">
        <f>I24+J24</f>
        <v>330</v>
      </c>
      <c r="I24" s="20">
        <v>330</v>
      </c>
      <c r="J24" s="20"/>
      <c r="K24" s="50" t="s">
        <v>72</v>
      </c>
      <c r="L24" s="47">
        <v>170</v>
      </c>
      <c r="M24" s="28">
        <v>0.19</v>
      </c>
      <c r="N24" s="28">
        <v>0.74</v>
      </c>
      <c r="O24" s="31" t="s">
        <v>70</v>
      </c>
      <c r="P24" s="31" t="s">
        <v>70</v>
      </c>
      <c r="Q24" s="52"/>
    </row>
    <row r="25" ht="28" customHeight="1" spans="1:17">
      <c r="A25" s="24">
        <v>14</v>
      </c>
      <c r="B25" s="24"/>
      <c r="C25" s="24"/>
      <c r="D25" s="24" t="s">
        <v>24</v>
      </c>
      <c r="E25" s="24" t="s">
        <v>25</v>
      </c>
      <c r="F25" s="24" t="s">
        <v>26</v>
      </c>
      <c r="G25" s="23" t="s">
        <v>73</v>
      </c>
      <c r="H25" s="26">
        <f>I25+J25</f>
        <v>381.9</v>
      </c>
      <c r="I25" s="26">
        <v>381.9</v>
      </c>
      <c r="J25" s="20"/>
      <c r="K25" s="50" t="s">
        <v>69</v>
      </c>
      <c r="L25" s="47">
        <v>200</v>
      </c>
      <c r="M25" s="28">
        <v>0.27</v>
      </c>
      <c r="N25" s="28">
        <v>0.81</v>
      </c>
      <c r="O25" s="24" t="s">
        <v>39</v>
      </c>
      <c r="P25" s="24" t="s">
        <v>39</v>
      </c>
      <c r="Q25" s="52"/>
    </row>
    <row r="26" ht="28" customHeight="1" spans="1:17">
      <c r="A26" s="24">
        <v>15</v>
      </c>
      <c r="B26" s="24"/>
      <c r="C26" s="24"/>
      <c r="D26" s="24" t="s">
        <v>24</v>
      </c>
      <c r="E26" s="34" t="s">
        <v>25</v>
      </c>
      <c r="F26" s="34" t="s">
        <v>26</v>
      </c>
      <c r="G26" s="36" t="s">
        <v>74</v>
      </c>
      <c r="H26" s="34">
        <v>590</v>
      </c>
      <c r="I26" s="34">
        <v>491</v>
      </c>
      <c r="J26" s="34"/>
      <c r="K26" s="33" t="s">
        <v>69</v>
      </c>
      <c r="L26" s="34">
        <v>120</v>
      </c>
      <c r="M26" s="34">
        <v>0.07</v>
      </c>
      <c r="N26" s="34">
        <v>0.25</v>
      </c>
      <c r="O26" s="34" t="s">
        <v>43</v>
      </c>
      <c r="P26" s="34" t="s">
        <v>43</v>
      </c>
      <c r="Q26" s="52"/>
    </row>
    <row r="27" s="5" customFormat="1" ht="34" customHeight="1" spans="1:19">
      <c r="A27" s="24">
        <v>16</v>
      </c>
      <c r="B27" s="37"/>
      <c r="C27" s="37"/>
      <c r="D27" s="24" t="s">
        <v>24</v>
      </c>
      <c r="E27" s="34" t="s">
        <v>25</v>
      </c>
      <c r="F27" s="34" t="s">
        <v>26</v>
      </c>
      <c r="G27" s="36" t="s">
        <v>75</v>
      </c>
      <c r="H27" s="34">
        <f>SUM(I27:J27)</f>
        <v>749.11</v>
      </c>
      <c r="I27" s="34"/>
      <c r="J27" s="34">
        <v>749.11</v>
      </c>
      <c r="K27" s="33" t="s">
        <v>72</v>
      </c>
      <c r="L27" s="34">
        <v>170</v>
      </c>
      <c r="M27" s="34">
        <v>0.19</v>
      </c>
      <c r="N27" s="34">
        <v>0.74</v>
      </c>
      <c r="O27" s="34" t="s">
        <v>76</v>
      </c>
      <c r="P27" s="34" t="s">
        <v>76</v>
      </c>
      <c r="Q27" s="54"/>
      <c r="S27" s="54"/>
    </row>
    <row r="28" ht="28" customHeight="1" spans="1:17">
      <c r="A28" s="24"/>
      <c r="B28" s="21"/>
      <c r="C28" s="27" t="s">
        <v>77</v>
      </c>
      <c r="D28" s="24"/>
      <c r="E28" s="34"/>
      <c r="F28" s="34"/>
      <c r="G28" s="34"/>
      <c r="H28" s="34">
        <v>2580</v>
      </c>
      <c r="I28" s="34"/>
      <c r="J28" s="34"/>
      <c r="K28" s="34"/>
      <c r="L28" s="34"/>
      <c r="M28" s="34"/>
      <c r="N28" s="34"/>
      <c r="O28" s="34"/>
      <c r="P28" s="34"/>
      <c r="Q28" s="52"/>
    </row>
    <row r="29" ht="57" customHeight="1" spans="1:17">
      <c r="A29" s="24">
        <v>17</v>
      </c>
      <c r="B29" s="21"/>
      <c r="C29" s="27"/>
      <c r="D29" s="34" t="s">
        <v>24</v>
      </c>
      <c r="E29" s="34" t="s">
        <v>25</v>
      </c>
      <c r="F29" s="34" t="s">
        <v>78</v>
      </c>
      <c r="G29" s="33" t="s">
        <v>79</v>
      </c>
      <c r="H29" s="34">
        <f>I29+J29</f>
        <v>1500</v>
      </c>
      <c r="I29" s="34">
        <v>1500</v>
      </c>
      <c r="J29" s="34"/>
      <c r="K29" s="34" t="s">
        <v>80</v>
      </c>
      <c r="L29" s="34">
        <v>60</v>
      </c>
      <c r="M29" s="34">
        <v>1.0749</v>
      </c>
      <c r="N29" s="34">
        <v>4.3566</v>
      </c>
      <c r="O29" s="34" t="s">
        <v>39</v>
      </c>
      <c r="P29" s="34" t="s">
        <v>30</v>
      </c>
      <c r="Q29" s="34"/>
    </row>
    <row r="30" s="5" customFormat="1" ht="66" customHeight="1" spans="1:19">
      <c r="A30" s="24">
        <v>18</v>
      </c>
      <c r="B30" s="37"/>
      <c r="C30" s="23" t="s">
        <v>81</v>
      </c>
      <c r="D30" s="34" t="s">
        <v>24</v>
      </c>
      <c r="E30" s="34" t="s">
        <v>25</v>
      </c>
      <c r="F30" s="34" t="s">
        <v>82</v>
      </c>
      <c r="G30" s="33" t="s">
        <v>83</v>
      </c>
      <c r="H30" s="34">
        <v>600</v>
      </c>
      <c r="I30" s="34">
        <f>SUM(I31:I49)</f>
        <v>5333.2</v>
      </c>
      <c r="J30" s="34"/>
      <c r="K30" s="34" t="s">
        <v>84</v>
      </c>
      <c r="L30" s="34">
        <v>12</v>
      </c>
      <c r="M30" s="34">
        <v>480</v>
      </c>
      <c r="N30" s="34">
        <v>1440</v>
      </c>
      <c r="O30" s="34" t="s">
        <v>29</v>
      </c>
      <c r="P30" s="34" t="s">
        <v>35</v>
      </c>
      <c r="Q30" s="34"/>
      <c r="R30" s="51"/>
      <c r="S30" s="54"/>
    </row>
    <row r="31" s="1" customFormat="1" ht="57" customHeight="1" spans="1:17">
      <c r="A31" s="24">
        <v>19</v>
      </c>
      <c r="B31" s="38"/>
      <c r="C31" s="27"/>
      <c r="D31" s="24" t="s">
        <v>24</v>
      </c>
      <c r="E31" s="34" t="s">
        <v>25</v>
      </c>
      <c r="F31" s="34" t="s">
        <v>85</v>
      </c>
      <c r="G31" s="33" t="s">
        <v>86</v>
      </c>
      <c r="H31" s="34">
        <f>I31</f>
        <v>100</v>
      </c>
      <c r="I31" s="34">
        <v>100</v>
      </c>
      <c r="J31" s="34" t="s">
        <v>87</v>
      </c>
      <c r="K31" s="34" t="s">
        <v>87</v>
      </c>
      <c r="L31" s="34">
        <v>1</v>
      </c>
      <c r="M31" s="34">
        <v>0.02</v>
      </c>
      <c r="N31" s="34">
        <v>0.06</v>
      </c>
      <c r="O31" s="34" t="s">
        <v>88</v>
      </c>
      <c r="P31" s="34" t="s">
        <v>35</v>
      </c>
      <c r="Q31" s="38"/>
    </row>
    <row r="32" s="1" customFormat="1" ht="57" customHeight="1" spans="1:17">
      <c r="A32" s="24">
        <v>20</v>
      </c>
      <c r="B32" s="38"/>
      <c r="C32" s="27"/>
      <c r="D32" s="24" t="s">
        <v>24</v>
      </c>
      <c r="E32" s="34" t="s">
        <v>25</v>
      </c>
      <c r="F32" s="34" t="s">
        <v>89</v>
      </c>
      <c r="G32" s="33" t="s">
        <v>90</v>
      </c>
      <c r="H32" s="34">
        <f>I32</f>
        <v>30</v>
      </c>
      <c r="I32" s="34">
        <v>30</v>
      </c>
      <c r="J32" s="34" t="s">
        <v>91</v>
      </c>
      <c r="K32" s="34" t="s">
        <v>91</v>
      </c>
      <c r="L32" s="34">
        <v>1</v>
      </c>
      <c r="M32" s="34">
        <v>0.02</v>
      </c>
      <c r="N32" s="34">
        <v>0.06</v>
      </c>
      <c r="O32" s="34" t="s">
        <v>29</v>
      </c>
      <c r="P32" s="34" t="s">
        <v>35</v>
      </c>
      <c r="Q32" s="38"/>
    </row>
    <row r="33" s="1" customFormat="1" ht="57" customHeight="1" spans="1:17">
      <c r="A33" s="24">
        <v>21</v>
      </c>
      <c r="B33" s="38"/>
      <c r="C33" s="27"/>
      <c r="D33" s="24" t="s">
        <v>24</v>
      </c>
      <c r="E33" s="34" t="s">
        <v>25</v>
      </c>
      <c r="F33" s="34" t="s">
        <v>92</v>
      </c>
      <c r="G33" s="33" t="s">
        <v>93</v>
      </c>
      <c r="H33" s="34">
        <f>I33</f>
        <v>100</v>
      </c>
      <c r="I33" s="34">
        <v>100</v>
      </c>
      <c r="J33" s="34" t="s">
        <v>94</v>
      </c>
      <c r="K33" s="34" t="s">
        <v>94</v>
      </c>
      <c r="L33" s="34">
        <v>1</v>
      </c>
      <c r="M33" s="34">
        <v>0.02</v>
      </c>
      <c r="N33" s="34">
        <v>0.06</v>
      </c>
      <c r="O33" s="34" t="s">
        <v>29</v>
      </c>
      <c r="P33" s="34" t="s">
        <v>35</v>
      </c>
      <c r="Q33" s="38"/>
    </row>
    <row r="34" s="5" customFormat="1" ht="39" customHeight="1" spans="1:17">
      <c r="A34" s="24">
        <v>22</v>
      </c>
      <c r="B34" s="37"/>
      <c r="C34" s="27"/>
      <c r="D34" s="34" t="s">
        <v>24</v>
      </c>
      <c r="E34" s="34" t="s">
        <v>25</v>
      </c>
      <c r="F34" s="34" t="s">
        <v>95</v>
      </c>
      <c r="G34" s="34" t="s">
        <v>96</v>
      </c>
      <c r="H34" s="34">
        <f>SUM(I34:J34)</f>
        <v>200</v>
      </c>
      <c r="I34" s="34"/>
      <c r="J34" s="34">
        <v>200</v>
      </c>
      <c r="K34" s="34" t="s">
        <v>97</v>
      </c>
      <c r="L34" s="34">
        <v>1</v>
      </c>
      <c r="M34" s="34">
        <v>0.02</v>
      </c>
      <c r="N34" s="34">
        <v>0.08</v>
      </c>
      <c r="O34" s="34" t="s">
        <v>43</v>
      </c>
      <c r="P34" s="34" t="s">
        <v>35</v>
      </c>
      <c r="Q34" s="34"/>
    </row>
    <row r="35" s="5" customFormat="1" ht="40" customHeight="1" spans="1:17">
      <c r="A35" s="24">
        <v>23</v>
      </c>
      <c r="B35" s="37"/>
      <c r="C35" s="27"/>
      <c r="D35" s="34" t="s">
        <v>24</v>
      </c>
      <c r="E35" s="34" t="s">
        <v>25</v>
      </c>
      <c r="F35" s="34" t="s">
        <v>98</v>
      </c>
      <c r="G35" s="34" t="s">
        <v>99</v>
      </c>
      <c r="H35" s="34">
        <v>20</v>
      </c>
      <c r="I35" s="34"/>
      <c r="J35" s="34">
        <v>20</v>
      </c>
      <c r="K35" s="34" t="s">
        <v>97</v>
      </c>
      <c r="L35" s="34">
        <v>1</v>
      </c>
      <c r="M35" s="34">
        <v>0.003</v>
      </c>
      <c r="N35" s="34">
        <v>0.01</v>
      </c>
      <c r="O35" s="34" t="s">
        <v>43</v>
      </c>
      <c r="P35" s="34" t="s">
        <v>35</v>
      </c>
      <c r="Q35" s="34"/>
    </row>
    <row r="36" s="5" customFormat="1" ht="36" customHeight="1" spans="1:17">
      <c r="A36" s="24">
        <v>24</v>
      </c>
      <c r="B36" s="37"/>
      <c r="C36" s="27"/>
      <c r="D36" s="34" t="s">
        <v>24</v>
      </c>
      <c r="E36" s="34" t="s">
        <v>25</v>
      </c>
      <c r="F36" s="34" t="s">
        <v>100</v>
      </c>
      <c r="G36" s="34" t="s">
        <v>101</v>
      </c>
      <c r="H36" s="34">
        <f>SUM(I36:J36)</f>
        <v>30</v>
      </c>
      <c r="I36" s="34"/>
      <c r="J36" s="34">
        <v>30</v>
      </c>
      <c r="K36" s="34" t="s">
        <v>97</v>
      </c>
      <c r="L36" s="34">
        <v>1</v>
      </c>
      <c r="M36" s="34">
        <v>0.003</v>
      </c>
      <c r="N36" s="34">
        <v>0.01</v>
      </c>
      <c r="O36" s="34" t="s">
        <v>43</v>
      </c>
      <c r="P36" s="34" t="s">
        <v>35</v>
      </c>
      <c r="Q36" s="34"/>
    </row>
    <row r="37" s="6" customFormat="1" ht="41" customHeight="1" spans="1:17">
      <c r="A37" s="24">
        <v>25</v>
      </c>
      <c r="B37" s="39"/>
      <c r="C37" s="27" t="s">
        <v>102</v>
      </c>
      <c r="D37" s="24" t="s">
        <v>24</v>
      </c>
      <c r="E37" s="34" t="s">
        <v>25</v>
      </c>
      <c r="F37" s="34" t="s">
        <v>26</v>
      </c>
      <c r="G37" s="34" t="s">
        <v>103</v>
      </c>
      <c r="H37" s="34">
        <v>100</v>
      </c>
      <c r="I37" s="34" t="s">
        <v>30</v>
      </c>
      <c r="J37" s="34"/>
      <c r="K37" s="34" t="s">
        <v>104</v>
      </c>
      <c r="L37" s="34"/>
      <c r="M37" s="34"/>
      <c r="N37" s="34"/>
      <c r="O37" s="34" t="s">
        <v>29</v>
      </c>
      <c r="P37" s="34" t="s">
        <v>35</v>
      </c>
      <c r="Q37" s="39"/>
    </row>
    <row r="38" s="6" customFormat="1" ht="30" customHeight="1" spans="1:17">
      <c r="A38" s="24">
        <v>26</v>
      </c>
      <c r="B38" s="39"/>
      <c r="C38" s="27" t="s">
        <v>105</v>
      </c>
      <c r="D38" s="24" t="s">
        <v>24</v>
      </c>
      <c r="E38" s="34" t="s">
        <v>25</v>
      </c>
      <c r="F38" s="34" t="s">
        <v>106</v>
      </c>
      <c r="G38" s="34" t="s">
        <v>107</v>
      </c>
      <c r="H38" s="34">
        <v>100</v>
      </c>
      <c r="I38" s="34" t="s">
        <v>108</v>
      </c>
      <c r="J38" s="34"/>
      <c r="K38" s="34" t="s">
        <v>109</v>
      </c>
      <c r="L38" s="34">
        <v>256</v>
      </c>
      <c r="M38" s="34">
        <v>1.25</v>
      </c>
      <c r="N38" s="34">
        <v>4.69</v>
      </c>
      <c r="O38" s="34" t="s">
        <v>108</v>
      </c>
      <c r="P38" s="34" t="s">
        <v>35</v>
      </c>
      <c r="Q38" s="39"/>
    </row>
    <row r="39" s="6" customFormat="1" ht="30" customHeight="1" spans="1:17">
      <c r="A39" s="24"/>
      <c r="B39" s="39"/>
      <c r="C39" s="27" t="s">
        <v>110</v>
      </c>
      <c r="D39" s="24"/>
      <c r="E39" s="34"/>
      <c r="F39" s="34"/>
      <c r="G39" s="34"/>
      <c r="H39" s="34">
        <v>400</v>
      </c>
      <c r="I39" s="34"/>
      <c r="J39" s="34"/>
      <c r="K39" s="34"/>
      <c r="L39" s="34"/>
      <c r="M39" s="34"/>
      <c r="N39" s="34"/>
      <c r="O39" s="34"/>
      <c r="P39" s="34"/>
      <c r="Q39" s="39"/>
    </row>
    <row r="40" s="6" customFormat="1" ht="30" customHeight="1" spans="1:17">
      <c r="A40" s="24">
        <v>27</v>
      </c>
      <c r="B40" s="39"/>
      <c r="C40" s="27"/>
      <c r="D40" s="24" t="s">
        <v>24</v>
      </c>
      <c r="E40" s="34" t="s">
        <v>25</v>
      </c>
      <c r="F40" s="34" t="s">
        <v>111</v>
      </c>
      <c r="G40" s="34" t="s">
        <v>112</v>
      </c>
      <c r="H40" s="34">
        <v>200</v>
      </c>
      <c r="I40" s="34" t="s">
        <v>30</v>
      </c>
      <c r="J40" s="34"/>
      <c r="K40" s="34" t="s">
        <v>113</v>
      </c>
      <c r="L40" s="34"/>
      <c r="M40" s="34"/>
      <c r="N40" s="34"/>
      <c r="O40" s="34" t="s">
        <v>29</v>
      </c>
      <c r="P40" s="34" t="s">
        <v>35</v>
      </c>
      <c r="Q40" s="39"/>
    </row>
    <row r="41" s="4" customFormat="1" ht="65" customHeight="1" spans="1:17">
      <c r="A41" s="24">
        <v>28</v>
      </c>
      <c r="B41" s="31"/>
      <c r="C41" s="27"/>
      <c r="D41" s="24" t="s">
        <v>24</v>
      </c>
      <c r="E41" s="34" t="s">
        <v>25</v>
      </c>
      <c r="F41" s="34" t="s">
        <v>114</v>
      </c>
      <c r="G41" s="36" t="s">
        <v>115</v>
      </c>
      <c r="H41" s="34">
        <v>200</v>
      </c>
      <c r="I41" s="34" t="s">
        <v>29</v>
      </c>
      <c r="J41" s="34">
        <v>1633</v>
      </c>
      <c r="K41" s="34" t="s">
        <v>113</v>
      </c>
      <c r="L41" s="34">
        <v>1</v>
      </c>
      <c r="M41" s="34">
        <v>1633</v>
      </c>
      <c r="N41" s="34">
        <v>5226</v>
      </c>
      <c r="O41" s="34" t="s">
        <v>29</v>
      </c>
      <c r="P41" s="34" t="s">
        <v>114</v>
      </c>
      <c r="Q41" s="53"/>
    </row>
    <row r="42" s="3" customFormat="1" ht="41" customHeight="1" spans="1:17">
      <c r="A42" s="24">
        <v>29</v>
      </c>
      <c r="B42" s="37"/>
      <c r="C42" s="27" t="s">
        <v>116</v>
      </c>
      <c r="D42" s="24" t="s">
        <v>24</v>
      </c>
      <c r="E42" s="34" t="s">
        <v>25</v>
      </c>
      <c r="F42" s="34" t="s">
        <v>26</v>
      </c>
      <c r="G42" s="36" t="s">
        <v>117</v>
      </c>
      <c r="H42" s="34">
        <f>SUM(I42:K42)</f>
        <v>300</v>
      </c>
      <c r="I42" s="36">
        <v>300</v>
      </c>
      <c r="J42" s="36"/>
      <c r="K42" s="36" t="s">
        <v>118</v>
      </c>
      <c r="L42" s="34">
        <v>256</v>
      </c>
      <c r="M42" s="34">
        <v>4400</v>
      </c>
      <c r="N42" s="34">
        <v>14960</v>
      </c>
      <c r="O42" s="34" t="s">
        <v>29</v>
      </c>
      <c r="P42" s="34" t="s">
        <v>30</v>
      </c>
      <c r="Q42" s="35"/>
    </row>
    <row r="43" s="3" customFormat="1" ht="70" customHeight="1" spans="1:17">
      <c r="A43" s="24">
        <v>30</v>
      </c>
      <c r="B43" s="37"/>
      <c r="C43" s="27" t="s">
        <v>119</v>
      </c>
      <c r="D43" s="24" t="s">
        <v>24</v>
      </c>
      <c r="E43" s="34" t="s">
        <v>25</v>
      </c>
      <c r="F43" s="34" t="s">
        <v>120</v>
      </c>
      <c r="G43" s="33" t="s">
        <v>121</v>
      </c>
      <c r="H43" s="34">
        <f>SUM(I43:J43)</f>
        <v>150</v>
      </c>
      <c r="I43" s="34">
        <v>150</v>
      </c>
      <c r="J43" s="34"/>
      <c r="K43" s="34" t="s">
        <v>122</v>
      </c>
      <c r="L43" s="34">
        <v>12</v>
      </c>
      <c r="M43" s="34">
        <v>600</v>
      </c>
      <c r="N43" s="34">
        <v>2200</v>
      </c>
      <c r="O43" s="34" t="s">
        <v>29</v>
      </c>
      <c r="P43" s="34" t="s">
        <v>35</v>
      </c>
      <c r="Q43" s="35"/>
    </row>
    <row r="44" s="3" customFormat="1" ht="52" customHeight="1" spans="1:17">
      <c r="A44" s="24">
        <v>31</v>
      </c>
      <c r="B44" s="37"/>
      <c r="C44" s="27" t="s">
        <v>123</v>
      </c>
      <c r="D44" s="34"/>
      <c r="E44" s="34" t="s">
        <v>25</v>
      </c>
      <c r="F44" s="34" t="s">
        <v>26</v>
      </c>
      <c r="G44" s="33" t="s">
        <v>124</v>
      </c>
      <c r="H44" s="34">
        <f>SUM(I44:J44)</f>
        <v>160</v>
      </c>
      <c r="I44" s="34">
        <v>160</v>
      </c>
      <c r="J44" s="34"/>
      <c r="K44" s="34" t="s">
        <v>122</v>
      </c>
      <c r="L44" s="34">
        <v>12</v>
      </c>
      <c r="M44" s="34">
        <v>600</v>
      </c>
      <c r="N44" s="34">
        <v>2200</v>
      </c>
      <c r="O44" s="34" t="s">
        <v>29</v>
      </c>
      <c r="P44" s="34" t="s">
        <v>35</v>
      </c>
      <c r="Q44" s="34"/>
    </row>
    <row r="45" s="5" customFormat="1" ht="84" customHeight="1" spans="1:17">
      <c r="A45" s="24">
        <v>32</v>
      </c>
      <c r="B45" s="37"/>
      <c r="C45" s="27" t="s">
        <v>125</v>
      </c>
      <c r="D45" s="34"/>
      <c r="E45" s="34" t="s">
        <v>25</v>
      </c>
      <c r="F45" s="34" t="s">
        <v>26</v>
      </c>
      <c r="G45" s="34" t="s">
        <v>126</v>
      </c>
      <c r="H45" s="34">
        <f>SUM(I45:J45)</f>
        <v>646</v>
      </c>
      <c r="I45" s="34">
        <v>646</v>
      </c>
      <c r="J45" s="34"/>
      <c r="K45" s="34" t="s">
        <v>127</v>
      </c>
      <c r="L45" s="34">
        <v>256</v>
      </c>
      <c r="M45" s="34">
        <v>0.44</v>
      </c>
      <c r="N45" s="34">
        <v>1.496</v>
      </c>
      <c r="O45" s="34" t="s">
        <v>29</v>
      </c>
      <c r="P45" s="34" t="s">
        <v>30</v>
      </c>
      <c r="Q45" s="34"/>
    </row>
    <row r="46" s="3" customFormat="1" ht="134" customHeight="1" spans="1:41">
      <c r="A46" s="24">
        <v>33</v>
      </c>
      <c r="B46" s="35"/>
      <c r="C46" s="27" t="s">
        <v>128</v>
      </c>
      <c r="D46" s="34" t="s">
        <v>56</v>
      </c>
      <c r="E46" s="34" t="s">
        <v>25</v>
      </c>
      <c r="F46" s="34" t="s">
        <v>129</v>
      </c>
      <c r="G46" s="40" t="s">
        <v>130</v>
      </c>
      <c r="H46" s="34">
        <f>SUM(I46:J46)</f>
        <v>1594</v>
      </c>
      <c r="I46" s="34">
        <v>1594</v>
      </c>
      <c r="J46" s="34"/>
      <c r="K46" s="34" t="s">
        <v>131</v>
      </c>
      <c r="L46" s="34">
        <v>26</v>
      </c>
      <c r="M46" s="34">
        <v>0.31</v>
      </c>
      <c r="N46" s="34">
        <v>1.15</v>
      </c>
      <c r="O46" s="34" t="s">
        <v>29</v>
      </c>
      <c r="P46" s="34" t="s">
        <v>30</v>
      </c>
      <c r="Q46" s="53"/>
      <c r="R46" s="4"/>
      <c r="S46" s="4"/>
      <c r="T46" s="4"/>
      <c r="U46" s="4"/>
      <c r="V46" s="4"/>
      <c r="W46" s="4"/>
      <c r="X46" s="4"/>
      <c r="Y46" s="4"/>
      <c r="Z46" s="4"/>
      <c r="AA46" s="4"/>
      <c r="AB46" s="4"/>
      <c r="AC46" s="4"/>
      <c r="AD46" s="4"/>
      <c r="AE46" s="4"/>
      <c r="AF46" s="4"/>
      <c r="AG46" s="4"/>
      <c r="AH46" s="4"/>
      <c r="AI46" s="4"/>
      <c r="AJ46" s="4"/>
      <c r="AK46" s="4"/>
      <c r="AL46" s="4"/>
      <c r="AM46" s="4"/>
      <c r="AN46" s="4"/>
      <c r="AO46" s="4"/>
    </row>
    <row r="47" s="3" customFormat="1" ht="57" customHeight="1" spans="1:41">
      <c r="A47" s="24">
        <v>34</v>
      </c>
      <c r="B47" s="35"/>
      <c r="C47" s="27" t="s">
        <v>132</v>
      </c>
      <c r="D47" s="34" t="s">
        <v>56</v>
      </c>
      <c r="E47" s="34" t="s">
        <v>133</v>
      </c>
      <c r="F47" s="34" t="s">
        <v>57</v>
      </c>
      <c r="G47" s="34" t="s">
        <v>134</v>
      </c>
      <c r="H47" s="34">
        <f>SUM(I47:J47)</f>
        <v>595.2</v>
      </c>
      <c r="I47" s="34">
        <v>595.2</v>
      </c>
      <c r="J47" s="34"/>
      <c r="K47" s="34" t="s">
        <v>59</v>
      </c>
      <c r="L47" s="34">
        <v>52</v>
      </c>
      <c r="M47" s="34">
        <v>0.48</v>
      </c>
      <c r="N47" s="34">
        <v>1.65</v>
      </c>
      <c r="O47" s="34" t="s">
        <v>60</v>
      </c>
      <c r="P47" s="34" t="s">
        <v>57</v>
      </c>
      <c r="Q47" s="53"/>
      <c r="R47" s="4"/>
      <c r="S47" s="4"/>
      <c r="T47" s="4"/>
      <c r="U47" s="4"/>
      <c r="V47" s="4"/>
      <c r="W47" s="4"/>
      <c r="X47" s="4"/>
      <c r="Y47" s="4"/>
      <c r="Z47" s="4"/>
      <c r="AA47" s="4"/>
      <c r="AB47" s="4"/>
      <c r="AC47" s="4"/>
      <c r="AD47" s="4"/>
      <c r="AE47" s="4"/>
      <c r="AF47" s="4"/>
      <c r="AG47" s="4"/>
      <c r="AH47" s="4"/>
      <c r="AI47" s="4"/>
      <c r="AJ47" s="4"/>
      <c r="AK47" s="4"/>
      <c r="AL47" s="4"/>
      <c r="AM47" s="4"/>
      <c r="AN47" s="4"/>
      <c r="AO47" s="4"/>
    </row>
    <row r="48" s="5" customFormat="1" ht="39" customHeight="1" spans="1:17">
      <c r="A48" s="24">
        <v>35</v>
      </c>
      <c r="B48" s="41"/>
      <c r="C48" s="27" t="s">
        <v>135</v>
      </c>
      <c r="D48" s="34" t="s">
        <v>24</v>
      </c>
      <c r="E48" s="34" t="s">
        <v>25</v>
      </c>
      <c r="F48" s="34" t="s">
        <v>136</v>
      </c>
      <c r="G48" s="34" t="s">
        <v>137</v>
      </c>
      <c r="H48" s="34">
        <v>2722</v>
      </c>
      <c r="I48" s="34">
        <v>1658</v>
      </c>
      <c r="J48" s="34"/>
      <c r="K48" s="34" t="s">
        <v>138</v>
      </c>
      <c r="L48" s="34">
        <v>26</v>
      </c>
      <c r="M48" s="34">
        <v>0.026</v>
      </c>
      <c r="N48" s="34">
        <v>0.078</v>
      </c>
      <c r="O48" s="34" t="s">
        <v>29</v>
      </c>
      <c r="P48" s="34" t="s">
        <v>35</v>
      </c>
      <c r="Q48" s="54"/>
    </row>
    <row r="49" s="6" customFormat="1" ht="30" customHeight="1" spans="1:17">
      <c r="A49" s="24">
        <v>36</v>
      </c>
      <c r="B49" s="39"/>
      <c r="C49" s="27" t="s">
        <v>139</v>
      </c>
      <c r="D49" s="34" t="s">
        <v>24</v>
      </c>
      <c r="E49" s="34" t="s">
        <v>25</v>
      </c>
      <c r="F49" s="34" t="s">
        <v>26</v>
      </c>
      <c r="G49" s="34" t="s">
        <v>140</v>
      </c>
      <c r="H49" s="34">
        <v>24.2</v>
      </c>
      <c r="I49" s="34" t="s">
        <v>30</v>
      </c>
      <c r="J49" s="34" t="s">
        <v>141</v>
      </c>
      <c r="K49" s="34" t="s">
        <v>142</v>
      </c>
      <c r="L49" s="34"/>
      <c r="M49" s="34"/>
      <c r="N49" s="34"/>
      <c r="O49" s="34" t="s">
        <v>43</v>
      </c>
      <c r="P49" s="34" t="s">
        <v>35</v>
      </c>
      <c r="Q49" s="39"/>
    </row>
    <row r="50" s="7" customFormat="1" ht="30" customHeight="1" spans="1:17">
      <c r="A50" s="24"/>
      <c r="B50" s="39"/>
      <c r="C50" s="27" t="s">
        <v>143</v>
      </c>
      <c r="D50" s="34"/>
      <c r="E50" s="34"/>
      <c r="F50" s="34"/>
      <c r="G50" s="34"/>
      <c r="H50" s="34">
        <v>4083.53</v>
      </c>
      <c r="I50" s="34"/>
      <c r="J50" s="34"/>
      <c r="K50" s="34"/>
      <c r="L50" s="34"/>
      <c r="M50" s="34"/>
      <c r="N50" s="34"/>
      <c r="O50" s="34"/>
      <c r="P50" s="34" t="s">
        <v>35</v>
      </c>
      <c r="Q50" s="39"/>
    </row>
    <row r="51" s="5" customFormat="1" ht="35" customHeight="1" spans="1:17">
      <c r="A51" s="24">
        <v>37</v>
      </c>
      <c r="B51" s="37"/>
      <c r="C51" s="23" t="s">
        <v>144</v>
      </c>
      <c r="D51" s="24" t="s">
        <v>24</v>
      </c>
      <c r="E51" s="34" t="s">
        <v>25</v>
      </c>
      <c r="F51" s="24" t="s">
        <v>145</v>
      </c>
      <c r="G51" s="23" t="s">
        <v>146</v>
      </c>
      <c r="H51" s="24">
        <v>64.3</v>
      </c>
      <c r="I51" s="24">
        <v>64.3</v>
      </c>
      <c r="J51" s="24"/>
      <c r="K51" s="24" t="s">
        <v>147</v>
      </c>
      <c r="L51" s="24">
        <v>1</v>
      </c>
      <c r="M51" s="24">
        <v>20</v>
      </c>
      <c r="N51" s="24">
        <v>80</v>
      </c>
      <c r="O51" s="24" t="s">
        <v>43</v>
      </c>
      <c r="P51" s="51" t="s">
        <v>35</v>
      </c>
      <c r="Q51" s="54"/>
    </row>
    <row r="52" s="5" customFormat="1" ht="35" customHeight="1" spans="1:17">
      <c r="A52" s="24">
        <v>38</v>
      </c>
      <c r="B52" s="37"/>
      <c r="C52" s="23" t="s">
        <v>144</v>
      </c>
      <c r="D52" s="24" t="s">
        <v>24</v>
      </c>
      <c r="E52" s="24" t="s">
        <v>25</v>
      </c>
      <c r="F52" s="24" t="s">
        <v>148</v>
      </c>
      <c r="G52" s="23" t="s">
        <v>149</v>
      </c>
      <c r="H52" s="24">
        <v>31.2</v>
      </c>
      <c r="I52" s="24">
        <v>31.2</v>
      </c>
      <c r="J52" s="24"/>
      <c r="K52" s="24" t="s">
        <v>147</v>
      </c>
      <c r="L52" s="24">
        <v>1</v>
      </c>
      <c r="M52" s="24">
        <v>20</v>
      </c>
      <c r="N52" s="24">
        <v>80</v>
      </c>
      <c r="O52" s="24" t="s">
        <v>43</v>
      </c>
      <c r="P52" s="51" t="s">
        <v>35</v>
      </c>
      <c r="Q52" s="54"/>
    </row>
    <row r="53" ht="27" customHeight="1" spans="1:17">
      <c r="A53" s="24">
        <v>39</v>
      </c>
      <c r="B53" s="22"/>
      <c r="C53" s="23" t="s">
        <v>144</v>
      </c>
      <c r="D53" s="24" t="s">
        <v>24</v>
      </c>
      <c r="E53" s="24" t="s">
        <v>25</v>
      </c>
      <c r="F53" s="24" t="s">
        <v>150</v>
      </c>
      <c r="G53" s="23" t="s">
        <v>151</v>
      </c>
      <c r="H53" s="28">
        <v>9</v>
      </c>
      <c r="I53" s="28">
        <v>9</v>
      </c>
      <c r="J53" s="28"/>
      <c r="K53" s="50" t="s">
        <v>147</v>
      </c>
      <c r="L53" s="47">
        <v>1</v>
      </c>
      <c r="M53" s="28">
        <v>0.01</v>
      </c>
      <c r="N53" s="28">
        <v>0.036</v>
      </c>
      <c r="O53" s="31" t="s">
        <v>43</v>
      </c>
      <c r="P53" s="24" t="s">
        <v>35</v>
      </c>
      <c r="Q53" s="52"/>
    </row>
    <row r="54" ht="27" customHeight="1" spans="1:17">
      <c r="A54" s="24">
        <v>40</v>
      </c>
      <c r="B54" s="22"/>
      <c r="C54" s="23" t="s">
        <v>144</v>
      </c>
      <c r="D54" s="24" t="s">
        <v>24</v>
      </c>
      <c r="E54" s="24" t="s">
        <v>25</v>
      </c>
      <c r="F54" s="24" t="s">
        <v>152</v>
      </c>
      <c r="G54" s="23" t="s">
        <v>153</v>
      </c>
      <c r="H54" s="28">
        <v>27.32</v>
      </c>
      <c r="I54" s="28">
        <v>18.1</v>
      </c>
      <c r="J54" s="28"/>
      <c r="K54" s="50" t="s">
        <v>147</v>
      </c>
      <c r="L54" s="47">
        <v>1</v>
      </c>
      <c r="M54" s="28">
        <v>0.01</v>
      </c>
      <c r="N54" s="28">
        <v>0.036</v>
      </c>
      <c r="O54" s="31" t="s">
        <v>43</v>
      </c>
      <c r="P54" s="24" t="s">
        <v>35</v>
      </c>
      <c r="Q54" s="52"/>
    </row>
    <row r="55" ht="27" customHeight="1" spans="1:17">
      <c r="A55" s="24">
        <v>41</v>
      </c>
      <c r="B55" s="22"/>
      <c r="C55" s="23" t="s">
        <v>144</v>
      </c>
      <c r="D55" s="24" t="s">
        <v>24</v>
      </c>
      <c r="E55" s="24" t="s">
        <v>25</v>
      </c>
      <c r="F55" s="24" t="s">
        <v>154</v>
      </c>
      <c r="G55" s="23" t="s">
        <v>155</v>
      </c>
      <c r="H55" s="28">
        <v>39</v>
      </c>
      <c r="I55" s="28">
        <v>39</v>
      </c>
      <c r="J55" s="28"/>
      <c r="K55" s="50" t="s">
        <v>147</v>
      </c>
      <c r="L55" s="47">
        <v>1</v>
      </c>
      <c r="M55" s="28">
        <v>0.01</v>
      </c>
      <c r="N55" s="28">
        <v>0.036</v>
      </c>
      <c r="O55" s="31" t="s">
        <v>43</v>
      </c>
      <c r="P55" s="24" t="s">
        <v>35</v>
      </c>
      <c r="Q55" s="52"/>
    </row>
    <row r="56" ht="27" customHeight="1" spans="1:17">
      <c r="A56" s="24">
        <v>42</v>
      </c>
      <c r="B56" s="22"/>
      <c r="C56" s="23" t="s">
        <v>144</v>
      </c>
      <c r="D56" s="24" t="s">
        <v>24</v>
      </c>
      <c r="E56" s="24" t="s">
        <v>25</v>
      </c>
      <c r="F56" s="24" t="s">
        <v>154</v>
      </c>
      <c r="G56" s="23" t="s">
        <v>156</v>
      </c>
      <c r="H56" s="28">
        <v>44.9</v>
      </c>
      <c r="I56" s="28">
        <v>44.9</v>
      </c>
      <c r="J56" s="28"/>
      <c r="K56" s="50" t="s">
        <v>147</v>
      </c>
      <c r="L56" s="47">
        <v>1</v>
      </c>
      <c r="M56" s="28">
        <v>0.01</v>
      </c>
      <c r="N56" s="28">
        <v>0.036</v>
      </c>
      <c r="O56" s="31" t="s">
        <v>43</v>
      </c>
      <c r="P56" s="24" t="s">
        <v>35</v>
      </c>
      <c r="Q56" s="52"/>
    </row>
    <row r="57" ht="27" customHeight="1" spans="1:17">
      <c r="A57" s="24">
        <v>43</v>
      </c>
      <c r="B57" s="22"/>
      <c r="C57" s="23" t="s">
        <v>144</v>
      </c>
      <c r="D57" s="24" t="s">
        <v>24</v>
      </c>
      <c r="E57" s="24" t="s">
        <v>25</v>
      </c>
      <c r="F57" s="31" t="s">
        <v>157</v>
      </c>
      <c r="G57" s="23" t="s">
        <v>158</v>
      </c>
      <c r="H57" s="28">
        <v>84.39</v>
      </c>
      <c r="I57" s="28">
        <v>84.39</v>
      </c>
      <c r="J57" s="28"/>
      <c r="K57" s="50" t="s">
        <v>147</v>
      </c>
      <c r="L57" s="47">
        <v>1</v>
      </c>
      <c r="M57" s="28">
        <v>0.01</v>
      </c>
      <c r="N57" s="28">
        <v>0.036</v>
      </c>
      <c r="O57" s="31" t="s">
        <v>43</v>
      </c>
      <c r="P57" s="24" t="s">
        <v>35</v>
      </c>
      <c r="Q57" s="52"/>
    </row>
    <row r="58" ht="27" customHeight="1" spans="1:17">
      <c r="A58" s="24">
        <v>44</v>
      </c>
      <c r="B58" s="22"/>
      <c r="C58" s="23" t="s">
        <v>144</v>
      </c>
      <c r="D58" s="24" t="s">
        <v>24</v>
      </c>
      <c r="E58" s="24" t="s">
        <v>25</v>
      </c>
      <c r="F58" s="24" t="s">
        <v>159</v>
      </c>
      <c r="G58" s="23" t="s">
        <v>160</v>
      </c>
      <c r="H58" s="28">
        <v>91.61</v>
      </c>
      <c r="I58" s="28">
        <v>72.25</v>
      </c>
      <c r="J58" s="28"/>
      <c r="K58" s="50" t="s">
        <v>161</v>
      </c>
      <c r="L58" s="47">
        <v>1</v>
      </c>
      <c r="M58" s="28">
        <v>0.01</v>
      </c>
      <c r="N58" s="28">
        <v>0.036</v>
      </c>
      <c r="O58" s="31" t="s">
        <v>43</v>
      </c>
      <c r="P58" s="24" t="s">
        <v>35</v>
      </c>
      <c r="Q58" s="52"/>
    </row>
    <row r="59" ht="27" customHeight="1" spans="1:17">
      <c r="A59" s="24">
        <v>45</v>
      </c>
      <c r="B59" s="22"/>
      <c r="C59" s="23" t="s">
        <v>144</v>
      </c>
      <c r="D59" s="24" t="s">
        <v>24</v>
      </c>
      <c r="E59" s="24" t="s">
        <v>25</v>
      </c>
      <c r="F59" s="31" t="s">
        <v>162</v>
      </c>
      <c r="G59" s="23" t="s">
        <v>163</v>
      </c>
      <c r="H59" s="28">
        <v>179.16</v>
      </c>
      <c r="I59" s="28">
        <v>147.43</v>
      </c>
      <c r="J59" s="28"/>
      <c r="K59" s="50" t="s">
        <v>161</v>
      </c>
      <c r="L59" s="47">
        <v>1</v>
      </c>
      <c r="M59" s="28">
        <v>0.01</v>
      </c>
      <c r="N59" s="28">
        <v>0.036</v>
      </c>
      <c r="O59" s="31" t="s">
        <v>43</v>
      </c>
      <c r="P59" s="24" t="s">
        <v>35</v>
      </c>
      <c r="Q59" s="52"/>
    </row>
    <row r="60" ht="27" customHeight="1" spans="1:17">
      <c r="A60" s="24">
        <v>46</v>
      </c>
      <c r="B60" s="22"/>
      <c r="C60" s="23" t="s">
        <v>144</v>
      </c>
      <c r="D60" s="24" t="s">
        <v>24</v>
      </c>
      <c r="E60" s="24" t="s">
        <v>25</v>
      </c>
      <c r="F60" s="31" t="s">
        <v>164</v>
      </c>
      <c r="G60" s="23" t="s">
        <v>165</v>
      </c>
      <c r="H60" s="28">
        <v>116.75</v>
      </c>
      <c r="I60" s="28">
        <v>116.75</v>
      </c>
      <c r="J60" s="28"/>
      <c r="K60" s="50" t="s">
        <v>161</v>
      </c>
      <c r="L60" s="47">
        <v>1</v>
      </c>
      <c r="M60" s="28">
        <v>0.01</v>
      </c>
      <c r="N60" s="28">
        <v>0.036</v>
      </c>
      <c r="O60" s="31" t="s">
        <v>43</v>
      </c>
      <c r="P60" s="24" t="s">
        <v>166</v>
      </c>
      <c r="Q60" s="52"/>
    </row>
    <row r="61" ht="27" customHeight="1" spans="1:17">
      <c r="A61" s="24">
        <v>47</v>
      </c>
      <c r="B61" s="22"/>
      <c r="C61" s="23" t="s">
        <v>144</v>
      </c>
      <c r="D61" s="24" t="s">
        <v>24</v>
      </c>
      <c r="E61" s="24" t="s">
        <v>25</v>
      </c>
      <c r="F61" s="31" t="s">
        <v>92</v>
      </c>
      <c r="G61" s="23" t="s">
        <v>167</v>
      </c>
      <c r="H61" s="28">
        <v>148.08</v>
      </c>
      <c r="I61" s="28">
        <v>103.08</v>
      </c>
      <c r="J61" s="28"/>
      <c r="K61" s="50" t="s">
        <v>147</v>
      </c>
      <c r="L61" s="47">
        <v>1</v>
      </c>
      <c r="M61" s="28">
        <v>0.01</v>
      </c>
      <c r="N61" s="28">
        <v>0.036</v>
      </c>
      <c r="O61" s="31" t="s">
        <v>43</v>
      </c>
      <c r="P61" s="24" t="s">
        <v>35</v>
      </c>
      <c r="Q61" s="52"/>
    </row>
    <row r="62" s="1" customFormat="1" ht="34" customHeight="1" spans="1:17">
      <c r="A62" s="24">
        <v>48</v>
      </c>
      <c r="B62" s="22"/>
      <c r="C62" s="23" t="s">
        <v>144</v>
      </c>
      <c r="D62" s="24" t="s">
        <v>24</v>
      </c>
      <c r="E62" s="24" t="s">
        <v>25</v>
      </c>
      <c r="F62" s="24" t="s">
        <v>168</v>
      </c>
      <c r="G62" s="23" t="s">
        <v>169</v>
      </c>
      <c r="H62" s="28">
        <v>775.13</v>
      </c>
      <c r="I62" s="28">
        <v>775.13</v>
      </c>
      <c r="J62" s="28"/>
      <c r="K62" s="50" t="s">
        <v>147</v>
      </c>
      <c r="L62" s="20">
        <v>4</v>
      </c>
      <c r="M62" s="28">
        <v>0.2</v>
      </c>
      <c r="N62" s="28">
        <v>0.8</v>
      </c>
      <c r="O62" s="31" t="s">
        <v>170</v>
      </c>
      <c r="P62" s="24" t="s">
        <v>35</v>
      </c>
      <c r="Q62" s="52"/>
    </row>
    <row r="63" s="1" customFormat="1" ht="27" customHeight="1" spans="1:17">
      <c r="A63" s="24">
        <v>49</v>
      </c>
      <c r="B63" s="22"/>
      <c r="C63" s="23" t="s">
        <v>144</v>
      </c>
      <c r="D63" s="24" t="s">
        <v>24</v>
      </c>
      <c r="E63" s="24" t="s">
        <v>25</v>
      </c>
      <c r="F63" s="24" t="s">
        <v>171</v>
      </c>
      <c r="G63" s="23" t="s">
        <v>172</v>
      </c>
      <c r="H63" s="28">
        <v>130.89</v>
      </c>
      <c r="I63" s="28">
        <v>130.89</v>
      </c>
      <c r="J63" s="28"/>
      <c r="K63" s="50" t="s">
        <v>161</v>
      </c>
      <c r="L63" s="20">
        <v>1</v>
      </c>
      <c r="M63" s="28">
        <v>0.01</v>
      </c>
      <c r="N63" s="28">
        <v>0.036</v>
      </c>
      <c r="O63" s="31" t="s">
        <v>173</v>
      </c>
      <c r="P63" s="24" t="s">
        <v>35</v>
      </c>
      <c r="Q63" s="52"/>
    </row>
    <row r="64" s="8" customFormat="1" ht="27" customHeight="1" spans="1:17">
      <c r="A64" s="24">
        <v>50</v>
      </c>
      <c r="B64" s="22"/>
      <c r="C64" s="23" t="s">
        <v>174</v>
      </c>
      <c r="D64" s="24" t="s">
        <v>24</v>
      </c>
      <c r="E64" s="24" t="s">
        <v>25</v>
      </c>
      <c r="F64" s="31" t="s">
        <v>175</v>
      </c>
      <c r="G64" s="23" t="s">
        <v>176</v>
      </c>
      <c r="H64" s="28">
        <v>47.59</v>
      </c>
      <c r="I64" s="28">
        <v>28.03</v>
      </c>
      <c r="J64" s="28"/>
      <c r="K64" s="50" t="s">
        <v>161</v>
      </c>
      <c r="L64" s="20">
        <v>1</v>
      </c>
      <c r="M64" s="28">
        <v>0.01</v>
      </c>
      <c r="N64" s="28">
        <v>0.036</v>
      </c>
      <c r="O64" s="31" t="s">
        <v>173</v>
      </c>
      <c r="P64" s="24" t="s">
        <v>35</v>
      </c>
      <c r="Q64" s="52"/>
    </row>
    <row r="65" s="8" customFormat="1" ht="27" customHeight="1" spans="1:17">
      <c r="A65" s="24">
        <v>51</v>
      </c>
      <c r="B65" s="22"/>
      <c r="C65" s="23" t="s">
        <v>174</v>
      </c>
      <c r="D65" s="24" t="s">
        <v>24</v>
      </c>
      <c r="E65" s="24" t="s">
        <v>25</v>
      </c>
      <c r="F65" s="31" t="s">
        <v>150</v>
      </c>
      <c r="G65" s="23" t="s">
        <v>177</v>
      </c>
      <c r="H65" s="28">
        <v>25.31</v>
      </c>
      <c r="I65" s="28">
        <v>43.61</v>
      </c>
      <c r="J65" s="28"/>
      <c r="K65" s="50" t="s">
        <v>161</v>
      </c>
      <c r="L65" s="20">
        <v>1</v>
      </c>
      <c r="M65" s="28">
        <v>0.01</v>
      </c>
      <c r="N65" s="28">
        <v>0.036</v>
      </c>
      <c r="O65" s="31" t="s">
        <v>173</v>
      </c>
      <c r="P65" s="24" t="s">
        <v>35</v>
      </c>
      <c r="Q65" s="52"/>
    </row>
    <row r="66" s="8" customFormat="1" ht="27" customHeight="1" spans="1:17">
      <c r="A66" s="24">
        <v>52</v>
      </c>
      <c r="B66" s="22"/>
      <c r="C66" s="23" t="s">
        <v>174</v>
      </c>
      <c r="D66" s="24" t="s">
        <v>24</v>
      </c>
      <c r="E66" s="24" t="s">
        <v>25</v>
      </c>
      <c r="F66" s="24" t="s">
        <v>178</v>
      </c>
      <c r="G66" s="23" t="s">
        <v>179</v>
      </c>
      <c r="H66" s="28">
        <v>99.4</v>
      </c>
      <c r="I66" s="28">
        <v>33.78</v>
      </c>
      <c r="J66" s="28"/>
      <c r="K66" s="50" t="s">
        <v>147</v>
      </c>
      <c r="L66" s="20">
        <v>1</v>
      </c>
      <c r="M66" s="28">
        <v>0.01</v>
      </c>
      <c r="N66" s="28">
        <v>0.04</v>
      </c>
      <c r="O66" s="31" t="s">
        <v>173</v>
      </c>
      <c r="P66" s="24" t="s">
        <v>35</v>
      </c>
      <c r="Q66" s="52"/>
    </row>
    <row r="67" s="1" customFormat="1" ht="27" customHeight="1" spans="1:17">
      <c r="A67" s="24">
        <v>53</v>
      </c>
      <c r="B67" s="22"/>
      <c r="C67" s="23" t="s">
        <v>180</v>
      </c>
      <c r="D67" s="24" t="s">
        <v>24</v>
      </c>
      <c r="E67" s="24" t="s">
        <v>25</v>
      </c>
      <c r="F67" s="24" t="s">
        <v>100</v>
      </c>
      <c r="G67" s="23" t="s">
        <v>181</v>
      </c>
      <c r="H67" s="28">
        <v>179.6</v>
      </c>
      <c r="I67" s="28">
        <v>47.59</v>
      </c>
      <c r="J67" s="28"/>
      <c r="K67" s="50" t="s">
        <v>182</v>
      </c>
      <c r="L67" s="20">
        <v>1</v>
      </c>
      <c r="M67" s="28">
        <v>0.01</v>
      </c>
      <c r="N67" s="28">
        <v>0.04</v>
      </c>
      <c r="O67" s="31" t="s">
        <v>173</v>
      </c>
      <c r="P67" s="24" t="s">
        <v>35</v>
      </c>
      <c r="Q67" s="52"/>
    </row>
    <row r="68" s="8" customFormat="1" ht="27" customHeight="1" spans="1:17">
      <c r="A68" s="24">
        <v>54</v>
      </c>
      <c r="B68" s="22"/>
      <c r="C68" s="23" t="s">
        <v>180</v>
      </c>
      <c r="D68" s="24" t="s">
        <v>24</v>
      </c>
      <c r="E68" s="24" t="s">
        <v>25</v>
      </c>
      <c r="F68" s="24" t="s">
        <v>183</v>
      </c>
      <c r="G68" s="23" t="s">
        <v>184</v>
      </c>
      <c r="H68" s="28">
        <v>97.03</v>
      </c>
      <c r="I68" s="28">
        <v>25.82</v>
      </c>
      <c r="J68" s="28"/>
      <c r="K68" s="50" t="s">
        <v>182</v>
      </c>
      <c r="L68" s="20">
        <v>1</v>
      </c>
      <c r="M68" s="28">
        <v>0.01</v>
      </c>
      <c r="N68" s="28">
        <v>0.04</v>
      </c>
      <c r="O68" s="31" t="s">
        <v>173</v>
      </c>
      <c r="P68" s="24" t="s">
        <v>35</v>
      </c>
      <c r="Q68" s="52"/>
    </row>
    <row r="69" ht="21" spans="1:17">
      <c r="A69" s="24">
        <v>55</v>
      </c>
      <c r="B69" s="22"/>
      <c r="C69" s="23" t="s">
        <v>144</v>
      </c>
      <c r="D69" s="24" t="s">
        <v>24</v>
      </c>
      <c r="E69" s="24" t="s">
        <v>25</v>
      </c>
      <c r="F69" s="24" t="s">
        <v>185</v>
      </c>
      <c r="G69" s="23" t="s">
        <v>186</v>
      </c>
      <c r="H69" s="28">
        <v>169.27</v>
      </c>
      <c r="I69" s="28"/>
      <c r="J69" s="28">
        <v>63.84</v>
      </c>
      <c r="K69" s="50" t="s">
        <v>147</v>
      </c>
      <c r="L69" s="20">
        <v>1</v>
      </c>
      <c r="M69" s="28">
        <v>0.01</v>
      </c>
      <c r="N69" s="28">
        <v>0.036</v>
      </c>
      <c r="O69" s="24" t="s">
        <v>173</v>
      </c>
      <c r="P69" s="24" t="s">
        <v>35</v>
      </c>
      <c r="Q69" s="52"/>
    </row>
    <row r="70" ht="21" spans="1:17">
      <c r="A70" s="24">
        <v>56</v>
      </c>
      <c r="B70" s="22"/>
      <c r="C70" s="23" t="s">
        <v>144</v>
      </c>
      <c r="D70" s="24" t="s">
        <v>24</v>
      </c>
      <c r="E70" s="24" t="s">
        <v>25</v>
      </c>
      <c r="F70" s="24" t="s">
        <v>187</v>
      </c>
      <c r="G70" s="23" t="s">
        <v>188</v>
      </c>
      <c r="H70" s="28">
        <v>96.05</v>
      </c>
      <c r="I70" s="28"/>
      <c r="J70" s="28">
        <v>189</v>
      </c>
      <c r="K70" s="50" t="s">
        <v>147</v>
      </c>
      <c r="L70" s="20">
        <v>1</v>
      </c>
      <c r="M70" s="28">
        <v>0.01</v>
      </c>
      <c r="N70" s="28">
        <v>0.036</v>
      </c>
      <c r="O70" s="24" t="s">
        <v>173</v>
      </c>
      <c r="P70" s="24" t="s">
        <v>35</v>
      </c>
      <c r="Q70" s="52"/>
    </row>
    <row r="71" ht="21" spans="1:17">
      <c r="A71" s="24">
        <v>57</v>
      </c>
      <c r="B71" s="22"/>
      <c r="C71" s="23" t="s">
        <v>144</v>
      </c>
      <c r="D71" s="24" t="s">
        <v>24</v>
      </c>
      <c r="E71" s="24" t="s">
        <v>25</v>
      </c>
      <c r="F71" s="24" t="s">
        <v>189</v>
      </c>
      <c r="G71" s="23" t="s">
        <v>190</v>
      </c>
      <c r="H71" s="28">
        <v>14.13</v>
      </c>
      <c r="I71" s="28"/>
      <c r="J71" s="28">
        <v>159</v>
      </c>
      <c r="K71" s="50" t="s">
        <v>147</v>
      </c>
      <c r="L71" s="20">
        <v>1</v>
      </c>
      <c r="M71" s="28">
        <v>0.01</v>
      </c>
      <c r="N71" s="28">
        <v>0.036</v>
      </c>
      <c r="O71" s="24" t="s">
        <v>173</v>
      </c>
      <c r="P71" s="24" t="s">
        <v>35</v>
      </c>
      <c r="Q71" s="52"/>
    </row>
    <row r="72" ht="21" spans="1:17">
      <c r="A72" s="24">
        <v>58</v>
      </c>
      <c r="B72" s="22"/>
      <c r="C72" s="23" t="s">
        <v>144</v>
      </c>
      <c r="D72" s="24" t="s">
        <v>24</v>
      </c>
      <c r="E72" s="24" t="s">
        <v>25</v>
      </c>
      <c r="F72" s="24" t="s">
        <v>40</v>
      </c>
      <c r="G72" s="23" t="s">
        <v>191</v>
      </c>
      <c r="H72" s="28">
        <v>38.39</v>
      </c>
      <c r="I72" s="28"/>
      <c r="J72" s="28">
        <v>29.8</v>
      </c>
      <c r="K72" s="50" t="s">
        <v>147</v>
      </c>
      <c r="L72" s="20">
        <v>1</v>
      </c>
      <c r="M72" s="28">
        <v>0.01</v>
      </c>
      <c r="N72" s="28">
        <v>0.036</v>
      </c>
      <c r="O72" s="24" t="s">
        <v>173</v>
      </c>
      <c r="P72" s="24" t="s">
        <v>35</v>
      </c>
      <c r="Q72" s="52"/>
    </row>
    <row r="73" s="1" customFormat="1" ht="23" customHeight="1" spans="1:17">
      <c r="A73" s="24">
        <v>59</v>
      </c>
      <c r="B73" s="22"/>
      <c r="C73" s="23" t="s">
        <v>144</v>
      </c>
      <c r="D73" s="24" t="s">
        <v>24</v>
      </c>
      <c r="E73" s="24" t="s">
        <v>25</v>
      </c>
      <c r="F73" s="31" t="s">
        <v>175</v>
      </c>
      <c r="G73" s="23" t="s">
        <v>192</v>
      </c>
      <c r="H73" s="28">
        <v>39.51</v>
      </c>
      <c r="I73" s="58">
        <v>82.68</v>
      </c>
      <c r="J73" s="50" t="s">
        <v>161</v>
      </c>
      <c r="K73" s="50" t="s">
        <v>147</v>
      </c>
      <c r="L73" s="20">
        <v>1</v>
      </c>
      <c r="M73" s="28">
        <v>0.01</v>
      </c>
      <c r="N73" s="28">
        <v>0.036</v>
      </c>
      <c r="O73" s="31" t="s">
        <v>173</v>
      </c>
      <c r="P73" s="24" t="s">
        <v>35</v>
      </c>
      <c r="Q73" s="38"/>
    </row>
    <row r="74" s="1" customFormat="1" ht="23" customHeight="1" spans="1:17">
      <c r="A74" s="24">
        <v>60</v>
      </c>
      <c r="B74" s="22"/>
      <c r="C74" s="23" t="s">
        <v>144</v>
      </c>
      <c r="D74" s="24" t="s">
        <v>24</v>
      </c>
      <c r="E74" s="24" t="s">
        <v>25</v>
      </c>
      <c r="F74" s="31" t="s">
        <v>193</v>
      </c>
      <c r="G74" s="23" t="s">
        <v>194</v>
      </c>
      <c r="H74" s="28">
        <v>63.84</v>
      </c>
      <c r="I74" s="58"/>
      <c r="J74" s="50"/>
      <c r="K74" s="50" t="s">
        <v>147</v>
      </c>
      <c r="L74" s="20">
        <v>1</v>
      </c>
      <c r="M74" s="28">
        <v>0.01</v>
      </c>
      <c r="N74" s="28">
        <v>0.036</v>
      </c>
      <c r="O74" s="31" t="s">
        <v>173</v>
      </c>
      <c r="P74" s="24" t="s">
        <v>35</v>
      </c>
      <c r="Q74" s="38"/>
    </row>
    <row r="75" s="1" customFormat="1" ht="23" customHeight="1" spans="1:17">
      <c r="A75" s="24">
        <v>61</v>
      </c>
      <c r="B75" s="22"/>
      <c r="C75" s="23" t="s">
        <v>144</v>
      </c>
      <c r="D75" s="24" t="s">
        <v>24</v>
      </c>
      <c r="E75" s="24" t="s">
        <v>25</v>
      </c>
      <c r="F75" s="31" t="s">
        <v>195</v>
      </c>
      <c r="G75" s="23" t="s">
        <v>196</v>
      </c>
      <c r="H75" s="28">
        <v>117.33</v>
      </c>
      <c r="I75" s="58"/>
      <c r="J75" s="50"/>
      <c r="K75" s="50" t="s">
        <v>147</v>
      </c>
      <c r="L75" s="20">
        <v>1</v>
      </c>
      <c r="M75" s="28">
        <v>0.01</v>
      </c>
      <c r="N75" s="28">
        <v>0.036</v>
      </c>
      <c r="O75" s="24" t="s">
        <v>173</v>
      </c>
      <c r="P75" s="24" t="s">
        <v>35</v>
      </c>
      <c r="Q75" s="38"/>
    </row>
    <row r="76" s="1" customFormat="1" ht="23" customHeight="1" spans="1:17">
      <c r="A76" s="24">
        <v>62</v>
      </c>
      <c r="B76" s="22"/>
      <c r="C76" s="23" t="s">
        <v>144</v>
      </c>
      <c r="D76" s="24" t="s">
        <v>24</v>
      </c>
      <c r="E76" s="24" t="s">
        <v>25</v>
      </c>
      <c r="F76" s="31" t="s">
        <v>197</v>
      </c>
      <c r="G76" s="23" t="s">
        <v>198</v>
      </c>
      <c r="H76" s="28">
        <v>157.45</v>
      </c>
      <c r="I76" s="58"/>
      <c r="J76" s="50"/>
      <c r="K76" s="50" t="s">
        <v>147</v>
      </c>
      <c r="L76" s="20">
        <v>1</v>
      </c>
      <c r="M76" s="28">
        <v>0.01</v>
      </c>
      <c r="N76" s="28">
        <v>0.036</v>
      </c>
      <c r="O76" s="24" t="s">
        <v>173</v>
      </c>
      <c r="P76" s="24" t="s">
        <v>35</v>
      </c>
      <c r="Q76" s="38"/>
    </row>
    <row r="77" s="1" customFormat="1" ht="23" customHeight="1" spans="1:17">
      <c r="A77" s="24">
        <v>63</v>
      </c>
      <c r="B77" s="22"/>
      <c r="C77" s="23" t="s">
        <v>144</v>
      </c>
      <c r="D77" s="24" t="s">
        <v>24</v>
      </c>
      <c r="E77" s="24" t="s">
        <v>25</v>
      </c>
      <c r="F77" s="31" t="s">
        <v>199</v>
      </c>
      <c r="G77" s="23" t="s">
        <v>200</v>
      </c>
      <c r="H77" s="28">
        <v>170</v>
      </c>
      <c r="I77" s="58"/>
      <c r="J77" s="50"/>
      <c r="K77" s="50" t="s">
        <v>147</v>
      </c>
      <c r="L77" s="20">
        <v>1</v>
      </c>
      <c r="M77" s="28">
        <v>0.01</v>
      </c>
      <c r="N77" s="28">
        <v>0.036</v>
      </c>
      <c r="O77" s="31" t="s">
        <v>173</v>
      </c>
      <c r="P77" s="24" t="s">
        <v>35</v>
      </c>
      <c r="Q77" s="38"/>
    </row>
    <row r="78" s="1" customFormat="1" ht="23" customHeight="1" spans="1:17">
      <c r="A78" s="24">
        <v>64</v>
      </c>
      <c r="B78" s="22"/>
      <c r="C78" s="23" t="s">
        <v>144</v>
      </c>
      <c r="D78" s="24" t="s">
        <v>24</v>
      </c>
      <c r="E78" s="24" t="s">
        <v>25</v>
      </c>
      <c r="F78" s="31" t="s">
        <v>201</v>
      </c>
      <c r="G78" s="23" t="s">
        <v>202</v>
      </c>
      <c r="H78" s="28">
        <v>91.42</v>
      </c>
      <c r="I78" s="58"/>
      <c r="J78" s="50"/>
      <c r="K78" s="50" t="s">
        <v>147</v>
      </c>
      <c r="L78" s="20">
        <v>1</v>
      </c>
      <c r="M78" s="28">
        <v>0.01</v>
      </c>
      <c r="N78" s="28">
        <v>0.036</v>
      </c>
      <c r="O78" s="24" t="s">
        <v>173</v>
      </c>
      <c r="P78" s="24" t="s">
        <v>35</v>
      </c>
      <c r="Q78" s="38"/>
    </row>
    <row r="79" s="1" customFormat="1" ht="23" customHeight="1" spans="1:17">
      <c r="A79" s="24">
        <v>65</v>
      </c>
      <c r="B79" s="22"/>
      <c r="C79" s="23" t="s">
        <v>144</v>
      </c>
      <c r="D79" s="24" t="s">
        <v>24</v>
      </c>
      <c r="E79" s="24" t="s">
        <v>25</v>
      </c>
      <c r="F79" s="31" t="s">
        <v>203</v>
      </c>
      <c r="G79" s="23" t="s">
        <v>204</v>
      </c>
      <c r="H79" s="28">
        <v>39.07</v>
      </c>
      <c r="I79" s="58"/>
      <c r="J79" s="50"/>
      <c r="K79" s="50" t="s">
        <v>147</v>
      </c>
      <c r="L79" s="20">
        <v>1</v>
      </c>
      <c r="M79" s="28">
        <v>0.01</v>
      </c>
      <c r="N79" s="28">
        <v>0.036</v>
      </c>
      <c r="O79" s="24" t="s">
        <v>173</v>
      </c>
      <c r="P79" s="24" t="s">
        <v>35</v>
      </c>
      <c r="Q79" s="38"/>
    </row>
    <row r="80" s="1" customFormat="1" ht="23" customHeight="1" spans="1:17">
      <c r="A80" s="24">
        <v>66</v>
      </c>
      <c r="B80" s="22"/>
      <c r="C80" s="23" t="s">
        <v>144</v>
      </c>
      <c r="D80" s="24" t="s">
        <v>24</v>
      </c>
      <c r="E80" s="24" t="s">
        <v>25</v>
      </c>
      <c r="F80" s="31" t="s">
        <v>205</v>
      </c>
      <c r="G80" s="23" t="s">
        <v>206</v>
      </c>
      <c r="H80" s="28">
        <v>14</v>
      </c>
      <c r="I80" s="58"/>
      <c r="J80" s="50"/>
      <c r="K80" s="50" t="s">
        <v>147</v>
      </c>
      <c r="L80" s="20">
        <v>1</v>
      </c>
      <c r="M80" s="28">
        <v>0.01</v>
      </c>
      <c r="N80" s="28">
        <v>0.036</v>
      </c>
      <c r="O80" s="31" t="s">
        <v>173</v>
      </c>
      <c r="P80" s="24" t="s">
        <v>35</v>
      </c>
      <c r="Q80" s="38"/>
    </row>
    <row r="81" s="1" customFormat="1" ht="23" customHeight="1" spans="1:17">
      <c r="A81" s="24">
        <v>67</v>
      </c>
      <c r="B81" s="22"/>
      <c r="C81" s="23" t="s">
        <v>144</v>
      </c>
      <c r="D81" s="24" t="s">
        <v>24</v>
      </c>
      <c r="E81" s="24" t="s">
        <v>25</v>
      </c>
      <c r="F81" s="31" t="s">
        <v>207</v>
      </c>
      <c r="G81" s="23" t="s">
        <v>208</v>
      </c>
      <c r="H81" s="28">
        <v>139.12</v>
      </c>
      <c r="I81" s="58"/>
      <c r="J81" s="50"/>
      <c r="K81" s="50" t="s">
        <v>147</v>
      </c>
      <c r="L81" s="20">
        <v>1</v>
      </c>
      <c r="M81" s="28">
        <v>0.01</v>
      </c>
      <c r="N81" s="28">
        <v>0.036</v>
      </c>
      <c r="O81" s="24" t="s">
        <v>173</v>
      </c>
      <c r="P81" s="24" t="s">
        <v>35</v>
      </c>
      <c r="Q81" s="38"/>
    </row>
    <row r="82" s="1" customFormat="1" ht="23" customHeight="1" spans="1:17">
      <c r="A82" s="24">
        <v>68</v>
      </c>
      <c r="B82" s="22"/>
      <c r="C82" s="23" t="s">
        <v>144</v>
      </c>
      <c r="D82" s="24" t="s">
        <v>24</v>
      </c>
      <c r="E82" s="24" t="s">
        <v>25</v>
      </c>
      <c r="F82" s="31" t="s">
        <v>207</v>
      </c>
      <c r="G82" s="23" t="s">
        <v>209</v>
      </c>
      <c r="H82" s="28">
        <v>60</v>
      </c>
      <c r="I82" s="58"/>
      <c r="J82" s="50"/>
      <c r="K82" s="50" t="s">
        <v>147</v>
      </c>
      <c r="L82" s="20">
        <v>1</v>
      </c>
      <c r="M82" s="28">
        <v>0.01</v>
      </c>
      <c r="N82" s="28">
        <v>0.036</v>
      </c>
      <c r="O82" s="24" t="s">
        <v>173</v>
      </c>
      <c r="P82" s="24" t="s">
        <v>35</v>
      </c>
      <c r="Q82" s="38"/>
    </row>
    <row r="83" s="1" customFormat="1" ht="23" customHeight="1" spans="1:17">
      <c r="A83" s="24">
        <v>69</v>
      </c>
      <c r="B83" s="22"/>
      <c r="C83" s="23" t="s">
        <v>144</v>
      </c>
      <c r="D83" s="24" t="s">
        <v>24</v>
      </c>
      <c r="E83" s="24" t="s">
        <v>25</v>
      </c>
      <c r="F83" s="31" t="s">
        <v>210</v>
      </c>
      <c r="G83" s="23" t="s">
        <v>211</v>
      </c>
      <c r="H83" s="28">
        <v>33.44</v>
      </c>
      <c r="I83" s="58"/>
      <c r="J83" s="50"/>
      <c r="K83" s="50" t="s">
        <v>147</v>
      </c>
      <c r="L83" s="20">
        <v>1</v>
      </c>
      <c r="M83" s="28">
        <v>0.01</v>
      </c>
      <c r="N83" s="28">
        <v>0.036</v>
      </c>
      <c r="O83" s="31" t="s">
        <v>173</v>
      </c>
      <c r="P83" s="24" t="s">
        <v>35</v>
      </c>
      <c r="Q83" s="38"/>
    </row>
    <row r="84" s="1" customFormat="1" ht="23" customHeight="1" spans="1:17">
      <c r="A84" s="24">
        <v>70</v>
      </c>
      <c r="B84" s="22"/>
      <c r="C84" s="23" t="s">
        <v>144</v>
      </c>
      <c r="D84" s="24" t="s">
        <v>24</v>
      </c>
      <c r="E84" s="24" t="s">
        <v>25</v>
      </c>
      <c r="F84" s="31" t="s">
        <v>212</v>
      </c>
      <c r="G84" s="23" t="s">
        <v>213</v>
      </c>
      <c r="H84" s="28">
        <v>105.91</v>
      </c>
      <c r="I84" s="58"/>
      <c r="J84" s="50"/>
      <c r="K84" s="50" t="s">
        <v>147</v>
      </c>
      <c r="L84" s="20">
        <v>1</v>
      </c>
      <c r="M84" s="28">
        <v>0.01</v>
      </c>
      <c r="N84" s="28">
        <v>0.036</v>
      </c>
      <c r="O84" s="24" t="s">
        <v>173</v>
      </c>
      <c r="P84" s="24" t="s">
        <v>35</v>
      </c>
      <c r="Q84" s="38"/>
    </row>
    <row r="85" s="1" customFormat="1" ht="23" customHeight="1" spans="1:17">
      <c r="A85" s="24">
        <v>71</v>
      </c>
      <c r="B85" s="22"/>
      <c r="C85" s="23" t="s">
        <v>144</v>
      </c>
      <c r="D85" s="24" t="s">
        <v>24</v>
      </c>
      <c r="E85" s="24" t="s">
        <v>25</v>
      </c>
      <c r="F85" s="31" t="s">
        <v>214</v>
      </c>
      <c r="G85" s="23" t="s">
        <v>215</v>
      </c>
      <c r="H85" s="28">
        <v>137.76</v>
      </c>
      <c r="I85" s="58"/>
      <c r="J85" s="50"/>
      <c r="K85" s="50" t="s">
        <v>147</v>
      </c>
      <c r="L85" s="20">
        <v>1</v>
      </c>
      <c r="M85" s="28">
        <v>0.01</v>
      </c>
      <c r="N85" s="28">
        <v>0.036</v>
      </c>
      <c r="O85" s="24" t="s">
        <v>173</v>
      </c>
      <c r="P85" s="24" t="s">
        <v>35</v>
      </c>
      <c r="Q85" s="38"/>
    </row>
    <row r="86" s="1" customFormat="1" ht="23" customHeight="1" spans="1:17">
      <c r="A86" s="24">
        <v>72</v>
      </c>
      <c r="B86" s="22"/>
      <c r="C86" s="23" t="s">
        <v>144</v>
      </c>
      <c r="D86" s="24" t="s">
        <v>24</v>
      </c>
      <c r="E86" s="24" t="s">
        <v>25</v>
      </c>
      <c r="F86" s="31" t="s">
        <v>216</v>
      </c>
      <c r="G86" s="23" t="s">
        <v>217</v>
      </c>
      <c r="H86" s="28">
        <v>189</v>
      </c>
      <c r="I86" s="58"/>
      <c r="J86" s="50"/>
      <c r="K86" s="50" t="s">
        <v>147</v>
      </c>
      <c r="L86" s="20">
        <v>1</v>
      </c>
      <c r="M86" s="28">
        <v>0.01</v>
      </c>
      <c r="N86" s="28">
        <v>0.036</v>
      </c>
      <c r="O86" s="31" t="s">
        <v>173</v>
      </c>
      <c r="P86" s="24" t="s">
        <v>35</v>
      </c>
      <c r="Q86" s="38"/>
    </row>
    <row r="87" s="1" customFormat="1" ht="23" customHeight="1" spans="1:17">
      <c r="A87" s="24">
        <v>73</v>
      </c>
      <c r="B87" s="22"/>
      <c r="C87" s="23" t="s">
        <v>144</v>
      </c>
      <c r="D87" s="24" t="s">
        <v>24</v>
      </c>
      <c r="E87" s="24" t="s">
        <v>25</v>
      </c>
      <c r="F87" s="31" t="s">
        <v>218</v>
      </c>
      <c r="G87" s="23" t="s">
        <v>219</v>
      </c>
      <c r="H87" s="28">
        <v>64.71</v>
      </c>
      <c r="I87" s="58"/>
      <c r="J87" s="50"/>
      <c r="K87" s="50" t="s">
        <v>147</v>
      </c>
      <c r="L87" s="20">
        <v>1</v>
      </c>
      <c r="M87" s="28">
        <v>0.01</v>
      </c>
      <c r="N87" s="28">
        <v>0.036</v>
      </c>
      <c r="O87" s="24" t="s">
        <v>173</v>
      </c>
      <c r="P87" s="24" t="s">
        <v>35</v>
      </c>
      <c r="Q87" s="38"/>
    </row>
    <row r="88" s="1" customFormat="1" ht="23" customHeight="1" spans="1:17">
      <c r="A88" s="24">
        <v>74</v>
      </c>
      <c r="B88" s="22"/>
      <c r="C88" s="23" t="s">
        <v>144</v>
      </c>
      <c r="D88" s="24" t="s">
        <v>24</v>
      </c>
      <c r="E88" s="24" t="s">
        <v>25</v>
      </c>
      <c r="F88" s="31" t="s">
        <v>220</v>
      </c>
      <c r="G88" s="23" t="s">
        <v>221</v>
      </c>
      <c r="H88" s="28">
        <v>36.94</v>
      </c>
      <c r="I88" s="58"/>
      <c r="J88" s="50"/>
      <c r="K88" s="50" t="s">
        <v>147</v>
      </c>
      <c r="L88" s="20">
        <v>1</v>
      </c>
      <c r="M88" s="28">
        <v>0.01</v>
      </c>
      <c r="N88" s="28">
        <v>0.036</v>
      </c>
      <c r="O88" s="24" t="s">
        <v>173</v>
      </c>
      <c r="P88" s="24" t="s">
        <v>35</v>
      </c>
      <c r="Q88" s="38"/>
    </row>
    <row r="89" s="1" customFormat="1" ht="23" customHeight="1" spans="1:17">
      <c r="A89" s="24">
        <v>75</v>
      </c>
      <c r="B89" s="22"/>
      <c r="C89" s="23" t="s">
        <v>144</v>
      </c>
      <c r="D89" s="24" t="s">
        <v>24</v>
      </c>
      <c r="E89" s="24" t="s">
        <v>25</v>
      </c>
      <c r="F89" s="24" t="s">
        <v>95</v>
      </c>
      <c r="G89" s="23" t="s">
        <v>222</v>
      </c>
      <c r="H89" s="28">
        <v>55.53</v>
      </c>
      <c r="I89" s="58">
        <v>54.1</v>
      </c>
      <c r="J89" s="50" t="s">
        <v>161</v>
      </c>
      <c r="K89" s="50" t="s">
        <v>147</v>
      </c>
      <c r="L89" s="20">
        <v>1</v>
      </c>
      <c r="M89" s="28">
        <v>0.01</v>
      </c>
      <c r="N89" s="28">
        <v>0.036</v>
      </c>
      <c r="O89" s="24" t="s">
        <v>173</v>
      </c>
      <c r="P89" s="24" t="s">
        <v>35</v>
      </c>
      <c r="Q89" s="38"/>
    </row>
    <row r="90" s="4" customFormat="1" ht="26.1" customHeight="1" spans="1:17">
      <c r="A90" s="24">
        <v>76</v>
      </c>
      <c r="B90" s="55"/>
      <c r="C90" s="23" t="s">
        <v>144</v>
      </c>
      <c r="D90" s="24" t="s">
        <v>24</v>
      </c>
      <c r="E90" s="23" t="s">
        <v>25</v>
      </c>
      <c r="F90" s="24" t="s">
        <v>223</v>
      </c>
      <c r="G90" s="23" t="s">
        <v>224</v>
      </c>
      <c r="H90" s="24">
        <v>60</v>
      </c>
      <c r="I90" s="23"/>
      <c r="J90" s="23">
        <v>189</v>
      </c>
      <c r="K90" s="23" t="s">
        <v>147</v>
      </c>
      <c r="L90" s="20">
        <v>1</v>
      </c>
      <c r="M90" s="28">
        <v>0.01</v>
      </c>
      <c r="N90" s="28">
        <v>0.036</v>
      </c>
      <c r="O90" s="24" t="s">
        <v>173</v>
      </c>
      <c r="P90" s="24" t="s">
        <v>35</v>
      </c>
      <c r="Q90" s="38"/>
    </row>
    <row r="91" s="9" customFormat="1" ht="23" customHeight="1" spans="1:17">
      <c r="A91" s="24"/>
      <c r="B91" s="56" t="s">
        <v>225</v>
      </c>
      <c r="C91" s="23"/>
      <c r="D91" s="24"/>
      <c r="E91" s="24"/>
      <c r="F91" s="24"/>
      <c r="G91" s="23"/>
      <c r="H91" s="28">
        <v>2513.57</v>
      </c>
      <c r="I91" s="58"/>
      <c r="J91" s="50"/>
      <c r="K91" s="20"/>
      <c r="L91" s="28"/>
      <c r="M91" s="28"/>
      <c r="N91" s="24"/>
      <c r="O91" s="24"/>
      <c r="P91" s="24"/>
      <c r="Q91" s="38"/>
    </row>
    <row r="92" ht="63" customHeight="1" spans="1:17">
      <c r="A92" s="24">
        <v>77</v>
      </c>
      <c r="B92" s="22"/>
      <c r="C92" s="27" t="s">
        <v>226</v>
      </c>
      <c r="D92" s="24" t="s">
        <v>24</v>
      </c>
      <c r="E92" s="24" t="s">
        <v>25</v>
      </c>
      <c r="F92" s="24" t="s">
        <v>26</v>
      </c>
      <c r="G92" s="23" t="s">
        <v>227</v>
      </c>
      <c r="H92" s="20">
        <v>853.65</v>
      </c>
      <c r="I92" s="20">
        <v>555</v>
      </c>
      <c r="J92" s="20"/>
      <c r="K92" s="46" t="s">
        <v>228</v>
      </c>
      <c r="L92" s="47">
        <v>256</v>
      </c>
      <c r="M92" s="28">
        <v>0.3</v>
      </c>
      <c r="N92" s="28">
        <v>0.3066</v>
      </c>
      <c r="O92" s="31" t="s">
        <v>43</v>
      </c>
      <c r="P92" s="24" t="s">
        <v>30</v>
      </c>
      <c r="Q92" s="52"/>
    </row>
    <row r="93" ht="25" customHeight="1" spans="1:17">
      <c r="A93" s="24">
        <v>78</v>
      </c>
      <c r="B93" s="22"/>
      <c r="C93" s="27" t="s">
        <v>229</v>
      </c>
      <c r="D93" s="24" t="s">
        <v>24</v>
      </c>
      <c r="E93" s="24" t="s">
        <v>25</v>
      </c>
      <c r="F93" s="24" t="s">
        <v>26</v>
      </c>
      <c r="G93" s="23" t="s">
        <v>230</v>
      </c>
      <c r="H93" s="28">
        <v>963.92</v>
      </c>
      <c r="I93" s="28">
        <v>663.92</v>
      </c>
      <c r="J93" s="20"/>
      <c r="K93" s="46" t="s">
        <v>231</v>
      </c>
      <c r="L93" s="47">
        <v>256</v>
      </c>
      <c r="M93" s="28">
        <v>0.3</v>
      </c>
      <c r="N93" s="28">
        <v>0.3066</v>
      </c>
      <c r="O93" s="24" t="s">
        <v>232</v>
      </c>
      <c r="P93" s="24" t="s">
        <v>30</v>
      </c>
      <c r="Q93" s="52"/>
    </row>
    <row r="94" ht="21" spans="1:17">
      <c r="A94" s="24">
        <v>79</v>
      </c>
      <c r="B94" s="22"/>
      <c r="C94" s="27" t="s">
        <v>233</v>
      </c>
      <c r="D94" s="24" t="s">
        <v>24</v>
      </c>
      <c r="E94" s="24" t="s">
        <v>25</v>
      </c>
      <c r="F94" s="24" t="s">
        <v>26</v>
      </c>
      <c r="G94" s="23" t="s">
        <v>234</v>
      </c>
      <c r="H94" s="20">
        <v>366</v>
      </c>
      <c r="I94" s="20">
        <v>100</v>
      </c>
      <c r="J94" s="20"/>
      <c r="K94" s="46" t="s">
        <v>235</v>
      </c>
      <c r="L94" s="47">
        <v>256</v>
      </c>
      <c r="M94" s="28">
        <v>1.3</v>
      </c>
      <c r="N94" s="28">
        <v>1.65</v>
      </c>
      <c r="O94" s="24" t="s">
        <v>29</v>
      </c>
      <c r="P94" s="24" t="s">
        <v>30</v>
      </c>
      <c r="Q94" s="52"/>
    </row>
    <row r="95" ht="42" spans="1:17">
      <c r="A95" s="24">
        <v>80</v>
      </c>
      <c r="B95" s="22"/>
      <c r="C95" s="27" t="s">
        <v>236</v>
      </c>
      <c r="D95" s="24" t="s">
        <v>24</v>
      </c>
      <c r="E95" s="24" t="s">
        <v>25</v>
      </c>
      <c r="F95" s="24" t="s">
        <v>26</v>
      </c>
      <c r="G95" s="23" t="s">
        <v>237</v>
      </c>
      <c r="H95" s="20">
        <f>I95+J95</f>
        <v>80</v>
      </c>
      <c r="I95" s="20">
        <v>80</v>
      </c>
      <c r="J95" s="20"/>
      <c r="K95" s="46" t="s">
        <v>238</v>
      </c>
      <c r="L95" s="47">
        <v>256</v>
      </c>
      <c r="M95" s="28">
        <v>0.01</v>
      </c>
      <c r="N95" s="28">
        <v>0.02</v>
      </c>
      <c r="O95" s="31" t="s">
        <v>39</v>
      </c>
      <c r="P95" s="24" t="s">
        <v>30</v>
      </c>
      <c r="Q95" s="52"/>
    </row>
    <row r="96" s="6" customFormat="1" ht="30" customHeight="1" spans="1:17">
      <c r="A96" s="24">
        <v>81</v>
      </c>
      <c r="B96" s="57"/>
      <c r="C96" s="27" t="s">
        <v>239</v>
      </c>
      <c r="D96" s="24" t="s">
        <v>24</v>
      </c>
      <c r="E96" s="24" t="s">
        <v>25</v>
      </c>
      <c r="F96" s="24" t="s">
        <v>26</v>
      </c>
      <c r="G96" s="23" t="s">
        <v>240</v>
      </c>
      <c r="H96" s="20">
        <v>100</v>
      </c>
      <c r="I96" s="23" t="s">
        <v>30</v>
      </c>
      <c r="J96" s="23"/>
      <c r="K96" s="23" t="s">
        <v>241</v>
      </c>
      <c r="L96" s="24">
        <v>256</v>
      </c>
      <c r="M96" s="24">
        <v>0.02</v>
      </c>
      <c r="N96" s="24">
        <v>0.02</v>
      </c>
      <c r="O96" s="24" t="s">
        <v>29</v>
      </c>
      <c r="P96" s="24" t="s">
        <v>30</v>
      </c>
      <c r="Q96" s="39"/>
    </row>
    <row r="97" s="6" customFormat="1" ht="33" customHeight="1" spans="1:17">
      <c r="A97" s="24">
        <v>82</v>
      </c>
      <c r="B97" s="39"/>
      <c r="C97" s="27" t="s">
        <v>242</v>
      </c>
      <c r="D97" s="24" t="s">
        <v>24</v>
      </c>
      <c r="E97" s="24" t="s">
        <v>25</v>
      </c>
      <c r="F97" s="24" t="s">
        <v>106</v>
      </c>
      <c r="G97" s="23" t="s">
        <v>243</v>
      </c>
      <c r="H97" s="24">
        <v>100</v>
      </c>
      <c r="I97" s="24" t="s">
        <v>244</v>
      </c>
      <c r="J97" s="24"/>
      <c r="K97" s="24" t="s">
        <v>245</v>
      </c>
      <c r="L97" s="24"/>
      <c r="M97" s="59"/>
      <c r="N97" s="59"/>
      <c r="O97" s="24" t="s">
        <v>246</v>
      </c>
      <c r="P97" s="24" t="s">
        <v>30</v>
      </c>
      <c r="Q97" s="39"/>
    </row>
    <row r="98" s="6" customFormat="1" ht="30" customHeight="1" spans="1:17">
      <c r="A98" s="24">
        <v>83</v>
      </c>
      <c r="B98" s="39"/>
      <c r="C98" s="27" t="s">
        <v>247</v>
      </c>
      <c r="D98" s="24" t="s">
        <v>24</v>
      </c>
      <c r="E98" s="24" t="s">
        <v>25</v>
      </c>
      <c r="F98" s="24" t="s">
        <v>106</v>
      </c>
      <c r="G98" s="23" t="s">
        <v>248</v>
      </c>
      <c r="H98" s="24">
        <v>50</v>
      </c>
      <c r="I98" s="24" t="s">
        <v>249</v>
      </c>
      <c r="J98" s="24"/>
      <c r="K98" s="24" t="s">
        <v>250</v>
      </c>
      <c r="L98" s="24"/>
      <c r="M98" s="59"/>
      <c r="N98" s="59"/>
      <c r="O98" s="24" t="s">
        <v>246</v>
      </c>
      <c r="P98" s="24" t="s">
        <v>30</v>
      </c>
      <c r="Q98" s="39"/>
    </row>
    <row r="99" s="10" customFormat="1" ht="35" customHeight="1" spans="1:17">
      <c r="A99" s="24"/>
      <c r="B99" s="21" t="s">
        <v>251</v>
      </c>
      <c r="C99" s="24"/>
      <c r="D99" s="24"/>
      <c r="E99" s="24"/>
      <c r="F99" s="24"/>
      <c r="G99" s="24"/>
      <c r="H99" s="24">
        <f>SUM(I99:J99)</f>
        <v>1040</v>
      </c>
      <c r="I99" s="24">
        <f>SUM(I100:I102)</f>
        <v>1040</v>
      </c>
      <c r="J99" s="24"/>
      <c r="K99" s="24"/>
      <c r="L99" s="24">
        <v>26</v>
      </c>
      <c r="M99" s="24">
        <v>260</v>
      </c>
      <c r="N99" s="24">
        <v>780</v>
      </c>
      <c r="O99" s="24"/>
      <c r="P99" s="24"/>
      <c r="Q99" s="35"/>
    </row>
    <row r="100" s="3" customFormat="1" ht="25" customHeight="1" spans="1:17">
      <c r="A100" s="24">
        <v>84</v>
      </c>
      <c r="B100" s="24"/>
      <c r="C100" s="24" t="s">
        <v>252</v>
      </c>
      <c r="D100" s="24" t="s">
        <v>24</v>
      </c>
      <c r="E100" s="24" t="s">
        <v>25</v>
      </c>
      <c r="F100" s="24" t="s">
        <v>253</v>
      </c>
      <c r="G100" s="24" t="s">
        <v>254</v>
      </c>
      <c r="H100" s="24">
        <f t="shared" ref="H100:H102" si="1">SUM(I100:J100)</f>
        <v>500</v>
      </c>
      <c r="I100" s="24">
        <v>500</v>
      </c>
      <c r="J100" s="24"/>
      <c r="K100" s="24" t="s">
        <v>255</v>
      </c>
      <c r="L100" s="24">
        <v>2</v>
      </c>
      <c r="M100" s="24">
        <v>200</v>
      </c>
      <c r="N100" s="24">
        <v>650</v>
      </c>
      <c r="O100" s="24" t="s">
        <v>256</v>
      </c>
      <c r="P100" s="24" t="s">
        <v>30</v>
      </c>
      <c r="Q100" s="35"/>
    </row>
    <row r="101" s="3" customFormat="1" ht="96" customHeight="1" spans="1:17">
      <c r="A101" s="24">
        <v>85</v>
      </c>
      <c r="B101" s="24"/>
      <c r="C101" s="24" t="s">
        <v>252</v>
      </c>
      <c r="D101" s="24" t="s">
        <v>24</v>
      </c>
      <c r="E101" s="24" t="s">
        <v>25</v>
      </c>
      <c r="F101" s="24" t="s">
        <v>257</v>
      </c>
      <c r="G101" s="24" t="s">
        <v>258</v>
      </c>
      <c r="H101" s="24">
        <f t="shared" si="1"/>
        <v>400</v>
      </c>
      <c r="I101" s="24">
        <v>400</v>
      </c>
      <c r="J101" s="24"/>
      <c r="K101" s="24" t="s">
        <v>255</v>
      </c>
      <c r="L101" s="24">
        <v>26</v>
      </c>
      <c r="M101" s="24">
        <v>200</v>
      </c>
      <c r="N101" s="24">
        <v>640</v>
      </c>
      <c r="O101" s="24" t="s">
        <v>256</v>
      </c>
      <c r="P101" s="24" t="s">
        <v>30</v>
      </c>
      <c r="Q101" s="35"/>
    </row>
    <row r="102" s="3" customFormat="1" ht="70" customHeight="1" spans="1:17">
      <c r="A102" s="24">
        <v>86</v>
      </c>
      <c r="B102" s="24"/>
      <c r="C102" s="24" t="s">
        <v>252</v>
      </c>
      <c r="D102" s="24" t="s">
        <v>24</v>
      </c>
      <c r="E102" s="24" t="s">
        <v>25</v>
      </c>
      <c r="F102" s="24" t="s">
        <v>259</v>
      </c>
      <c r="G102" s="24" t="s">
        <v>260</v>
      </c>
      <c r="H102" s="24">
        <f t="shared" si="1"/>
        <v>140</v>
      </c>
      <c r="I102" s="24">
        <v>140</v>
      </c>
      <c r="J102" s="24"/>
      <c r="K102" s="24" t="s">
        <v>255</v>
      </c>
      <c r="L102" s="24">
        <v>51</v>
      </c>
      <c r="M102" s="24">
        <v>500</v>
      </c>
      <c r="N102" s="24">
        <v>1430</v>
      </c>
      <c r="O102" s="24" t="s">
        <v>256</v>
      </c>
      <c r="P102" s="24" t="s">
        <v>30</v>
      </c>
      <c r="Q102" s="35"/>
    </row>
    <row r="103" ht="27" customHeight="1" spans="1:17">
      <c r="A103" s="24"/>
      <c r="B103" s="56" t="s">
        <v>261</v>
      </c>
      <c r="C103" s="23"/>
      <c r="D103" s="24"/>
      <c r="E103" s="24"/>
      <c r="F103" s="24"/>
      <c r="G103" s="23"/>
      <c r="H103" s="26">
        <f>H10+H165+H170+H1726+H119+H171+H179</f>
        <v>8289.03</v>
      </c>
      <c r="I103" s="26"/>
      <c r="J103" s="28"/>
      <c r="K103" s="28"/>
      <c r="L103" s="20"/>
      <c r="M103" s="28"/>
      <c r="N103" s="28"/>
      <c r="O103" s="24"/>
      <c r="P103" s="24"/>
      <c r="Q103" s="52"/>
    </row>
    <row r="104" ht="24" customHeight="1" spans="1:17">
      <c r="A104" s="24"/>
      <c r="B104" s="27" t="s">
        <v>262</v>
      </c>
      <c r="C104" s="27"/>
      <c r="D104" s="24"/>
      <c r="E104" s="24"/>
      <c r="F104" s="24"/>
      <c r="G104" s="23"/>
      <c r="H104" s="28">
        <v>1204.12</v>
      </c>
      <c r="I104" s="28">
        <f>SUM(I105:I115)</f>
        <v>713.08</v>
      </c>
      <c r="J104" s="28"/>
      <c r="K104" s="28"/>
      <c r="L104" s="20">
        <f>SUM(L105:L115)</f>
        <v>26</v>
      </c>
      <c r="M104" s="28">
        <f>SUM(M105:M115)</f>
        <v>0.6567</v>
      </c>
      <c r="N104" s="28">
        <f>SUM(N105:N115)</f>
        <v>3.0855</v>
      </c>
      <c r="O104" s="24"/>
      <c r="P104" s="24"/>
      <c r="Q104" s="52"/>
    </row>
    <row r="105" ht="31.5" spans="1:17">
      <c r="A105" s="24">
        <v>87</v>
      </c>
      <c r="B105" s="22"/>
      <c r="C105" s="23" t="s">
        <v>263</v>
      </c>
      <c r="D105" s="24" t="s">
        <v>24</v>
      </c>
      <c r="E105" s="24" t="s">
        <v>25</v>
      </c>
      <c r="F105" s="24" t="s">
        <v>264</v>
      </c>
      <c r="G105" s="23" t="s">
        <v>265</v>
      </c>
      <c r="H105" s="28">
        <f t="shared" ref="H103:H117" si="2">I105+J105</f>
        <v>294.84</v>
      </c>
      <c r="I105" s="28">
        <v>294.84</v>
      </c>
      <c r="J105" s="28"/>
      <c r="K105" s="50" t="s">
        <v>266</v>
      </c>
      <c r="L105" s="47">
        <v>14</v>
      </c>
      <c r="M105" s="28">
        <v>0.2432</v>
      </c>
      <c r="N105" s="28">
        <v>1.1802</v>
      </c>
      <c r="O105" s="24" t="s">
        <v>267</v>
      </c>
      <c r="P105" s="24" t="s">
        <v>35</v>
      </c>
      <c r="Q105" s="52"/>
    </row>
    <row r="106" ht="38" customHeight="1" spans="1:17">
      <c r="A106" s="24">
        <v>88</v>
      </c>
      <c r="B106" s="22"/>
      <c r="C106" s="23" t="s">
        <v>268</v>
      </c>
      <c r="D106" s="24" t="s">
        <v>24</v>
      </c>
      <c r="E106" s="24" t="s">
        <v>25</v>
      </c>
      <c r="F106" s="24" t="s">
        <v>269</v>
      </c>
      <c r="G106" s="23" t="s">
        <v>270</v>
      </c>
      <c r="H106" s="28">
        <f t="shared" si="2"/>
        <v>73.29</v>
      </c>
      <c r="I106" s="28">
        <v>73.29</v>
      </c>
      <c r="J106" s="28"/>
      <c r="K106" s="50" t="s">
        <v>266</v>
      </c>
      <c r="L106" s="47">
        <v>1</v>
      </c>
      <c r="M106" s="28">
        <v>0.125</v>
      </c>
      <c r="N106" s="28">
        <v>0.5</v>
      </c>
      <c r="O106" s="24" t="s">
        <v>267</v>
      </c>
      <c r="P106" s="24" t="s">
        <v>35</v>
      </c>
      <c r="Q106" s="52"/>
    </row>
    <row r="107" ht="31.5" spans="1:17">
      <c r="A107" s="24">
        <v>89</v>
      </c>
      <c r="B107" s="22"/>
      <c r="C107" s="23" t="s">
        <v>271</v>
      </c>
      <c r="D107" s="24" t="s">
        <v>24</v>
      </c>
      <c r="E107" s="24" t="s">
        <v>25</v>
      </c>
      <c r="F107" s="24" t="s">
        <v>272</v>
      </c>
      <c r="G107" s="23" t="s">
        <v>273</v>
      </c>
      <c r="H107" s="28">
        <f t="shared" si="2"/>
        <v>20.51</v>
      </c>
      <c r="I107" s="28">
        <v>20.51</v>
      </c>
      <c r="J107" s="28"/>
      <c r="K107" s="50" t="s">
        <v>266</v>
      </c>
      <c r="L107" s="47">
        <v>1</v>
      </c>
      <c r="M107" s="28">
        <v>0.0076</v>
      </c>
      <c r="N107" s="28">
        <v>0.03</v>
      </c>
      <c r="O107" s="24" t="s">
        <v>267</v>
      </c>
      <c r="P107" s="24" t="s">
        <v>35</v>
      </c>
      <c r="Q107" s="52"/>
    </row>
    <row r="108" ht="49" customHeight="1" spans="1:17">
      <c r="A108" s="24">
        <v>90</v>
      </c>
      <c r="B108" s="22"/>
      <c r="C108" s="23" t="s">
        <v>274</v>
      </c>
      <c r="D108" s="24" t="s">
        <v>24</v>
      </c>
      <c r="E108" s="24" t="s">
        <v>25</v>
      </c>
      <c r="F108" s="24" t="s">
        <v>275</v>
      </c>
      <c r="G108" s="23" t="s">
        <v>276</v>
      </c>
      <c r="H108" s="28">
        <f t="shared" si="2"/>
        <v>93.2</v>
      </c>
      <c r="I108" s="28">
        <v>93.2</v>
      </c>
      <c r="J108" s="28"/>
      <c r="K108" s="50" t="s">
        <v>266</v>
      </c>
      <c r="L108" s="47">
        <v>1</v>
      </c>
      <c r="M108" s="28">
        <v>0.0465</v>
      </c>
      <c r="N108" s="28">
        <v>0.1923</v>
      </c>
      <c r="O108" s="24" t="s">
        <v>267</v>
      </c>
      <c r="P108" s="24" t="s">
        <v>35</v>
      </c>
      <c r="Q108" s="52"/>
    </row>
    <row r="109" ht="21" spans="1:17">
      <c r="A109" s="24">
        <v>91</v>
      </c>
      <c r="B109" s="22"/>
      <c r="C109" s="23" t="s">
        <v>277</v>
      </c>
      <c r="D109" s="24" t="s">
        <v>24</v>
      </c>
      <c r="E109" s="24" t="s">
        <v>25</v>
      </c>
      <c r="F109" s="24" t="s">
        <v>278</v>
      </c>
      <c r="G109" s="23" t="s">
        <v>279</v>
      </c>
      <c r="H109" s="28">
        <f t="shared" si="2"/>
        <v>81.79</v>
      </c>
      <c r="I109" s="28">
        <v>81.79</v>
      </c>
      <c r="J109" s="28"/>
      <c r="K109" s="50" t="s">
        <v>266</v>
      </c>
      <c r="L109" s="47">
        <v>1</v>
      </c>
      <c r="M109" s="28">
        <v>0.0046</v>
      </c>
      <c r="N109" s="28">
        <v>0.1955</v>
      </c>
      <c r="O109" s="24" t="s">
        <v>267</v>
      </c>
      <c r="P109" s="24" t="s">
        <v>35</v>
      </c>
      <c r="Q109" s="52"/>
    </row>
    <row r="110" ht="40" customHeight="1" spans="1:17">
      <c r="A110" s="24">
        <v>92</v>
      </c>
      <c r="B110" s="22"/>
      <c r="C110" s="23" t="s">
        <v>280</v>
      </c>
      <c r="D110" s="24" t="s">
        <v>24</v>
      </c>
      <c r="E110" s="24" t="s">
        <v>25</v>
      </c>
      <c r="F110" s="24" t="s">
        <v>281</v>
      </c>
      <c r="G110" s="23" t="s">
        <v>282</v>
      </c>
      <c r="H110" s="28">
        <f t="shared" si="2"/>
        <v>19.93</v>
      </c>
      <c r="I110" s="28">
        <v>19.93</v>
      </c>
      <c r="J110" s="28"/>
      <c r="K110" s="50" t="s">
        <v>266</v>
      </c>
      <c r="L110" s="47">
        <v>1</v>
      </c>
      <c r="M110" s="28">
        <v>0.0312</v>
      </c>
      <c r="N110" s="28">
        <v>0.1248</v>
      </c>
      <c r="O110" s="24" t="s">
        <v>267</v>
      </c>
      <c r="P110" s="24" t="s">
        <v>35</v>
      </c>
      <c r="Q110" s="52"/>
    </row>
    <row r="111" ht="40" customHeight="1" spans="1:17">
      <c r="A111" s="24">
        <v>93</v>
      </c>
      <c r="B111" s="22"/>
      <c r="C111" s="23" t="s">
        <v>283</v>
      </c>
      <c r="D111" s="24" t="s">
        <v>24</v>
      </c>
      <c r="E111" s="24" t="s">
        <v>25</v>
      </c>
      <c r="F111" s="24" t="s">
        <v>284</v>
      </c>
      <c r="G111" s="23" t="s">
        <v>285</v>
      </c>
      <c r="H111" s="28">
        <f t="shared" si="2"/>
        <v>17.27</v>
      </c>
      <c r="I111" s="28">
        <v>17.27</v>
      </c>
      <c r="J111" s="28"/>
      <c r="K111" s="50" t="s">
        <v>266</v>
      </c>
      <c r="L111" s="47">
        <v>1</v>
      </c>
      <c r="M111" s="28">
        <v>0.035</v>
      </c>
      <c r="N111" s="28">
        <v>0.14</v>
      </c>
      <c r="O111" s="24" t="s">
        <v>267</v>
      </c>
      <c r="P111" s="24" t="s">
        <v>35</v>
      </c>
      <c r="Q111" s="52"/>
    </row>
    <row r="112" ht="40" customHeight="1" spans="1:17">
      <c r="A112" s="24">
        <v>94</v>
      </c>
      <c r="B112" s="22"/>
      <c r="C112" s="23" t="s">
        <v>286</v>
      </c>
      <c r="D112" s="24" t="s">
        <v>24</v>
      </c>
      <c r="E112" s="24" t="s">
        <v>25</v>
      </c>
      <c r="F112" s="24" t="s">
        <v>287</v>
      </c>
      <c r="G112" s="23" t="s">
        <v>288</v>
      </c>
      <c r="H112" s="28">
        <f t="shared" si="2"/>
        <v>22.45</v>
      </c>
      <c r="I112" s="28">
        <v>22.45</v>
      </c>
      <c r="J112" s="28"/>
      <c r="K112" s="50" t="s">
        <v>266</v>
      </c>
      <c r="L112" s="47">
        <v>1</v>
      </c>
      <c r="M112" s="28">
        <v>0.0085</v>
      </c>
      <c r="N112" s="28">
        <v>0.0346</v>
      </c>
      <c r="O112" s="24" t="s">
        <v>267</v>
      </c>
      <c r="P112" s="24" t="s">
        <v>35</v>
      </c>
      <c r="Q112" s="52"/>
    </row>
    <row r="113" ht="40" customHeight="1" spans="1:17">
      <c r="A113" s="24">
        <v>95</v>
      </c>
      <c r="B113" s="22"/>
      <c r="C113" s="23" t="s">
        <v>289</v>
      </c>
      <c r="D113" s="24" t="s">
        <v>24</v>
      </c>
      <c r="E113" s="24" t="s">
        <v>25</v>
      </c>
      <c r="F113" s="24" t="s">
        <v>290</v>
      </c>
      <c r="G113" s="23" t="s">
        <v>291</v>
      </c>
      <c r="H113" s="28">
        <f t="shared" si="2"/>
        <v>23.33</v>
      </c>
      <c r="I113" s="28">
        <v>23.33</v>
      </c>
      <c r="J113" s="28"/>
      <c r="K113" s="50" t="s">
        <v>266</v>
      </c>
      <c r="L113" s="47">
        <v>1</v>
      </c>
      <c r="M113" s="28">
        <v>0.003</v>
      </c>
      <c r="N113" s="28">
        <v>0.012</v>
      </c>
      <c r="O113" s="24" t="s">
        <v>267</v>
      </c>
      <c r="P113" s="24" t="s">
        <v>35</v>
      </c>
      <c r="Q113" s="52"/>
    </row>
    <row r="114" ht="40" customHeight="1" spans="1:17">
      <c r="A114" s="24">
        <v>96</v>
      </c>
      <c r="B114" s="22"/>
      <c r="C114" s="23" t="s">
        <v>292</v>
      </c>
      <c r="D114" s="24" t="s">
        <v>24</v>
      </c>
      <c r="E114" s="24" t="s">
        <v>25</v>
      </c>
      <c r="F114" s="24" t="s">
        <v>293</v>
      </c>
      <c r="G114" s="23" t="s">
        <v>294</v>
      </c>
      <c r="H114" s="28">
        <f t="shared" si="2"/>
        <v>51.03</v>
      </c>
      <c r="I114" s="28">
        <v>51.03</v>
      </c>
      <c r="J114" s="28"/>
      <c r="K114" s="50" t="s">
        <v>266</v>
      </c>
      <c r="L114" s="47">
        <v>1</v>
      </c>
      <c r="M114" s="28">
        <v>0.0221</v>
      </c>
      <c r="N114" s="28">
        <v>0.1561</v>
      </c>
      <c r="O114" s="24" t="s">
        <v>267</v>
      </c>
      <c r="P114" s="24" t="s">
        <v>35</v>
      </c>
      <c r="Q114" s="52"/>
    </row>
    <row r="115" s="8" customFormat="1" ht="57" customHeight="1" spans="1:17">
      <c r="A115" s="24">
        <v>97</v>
      </c>
      <c r="B115" s="22"/>
      <c r="C115" s="23" t="s">
        <v>295</v>
      </c>
      <c r="D115" s="24" t="s">
        <v>24</v>
      </c>
      <c r="E115" s="24" t="s">
        <v>25</v>
      </c>
      <c r="F115" s="24" t="s">
        <v>296</v>
      </c>
      <c r="G115" s="23" t="s">
        <v>297</v>
      </c>
      <c r="H115" s="28">
        <v>357.2</v>
      </c>
      <c r="I115" s="28">
        <v>15.44</v>
      </c>
      <c r="J115" s="28"/>
      <c r="K115" s="50" t="s">
        <v>266</v>
      </c>
      <c r="L115" s="47">
        <v>3</v>
      </c>
      <c r="M115" s="28">
        <v>0.13</v>
      </c>
      <c r="N115" s="28">
        <v>0.52</v>
      </c>
      <c r="O115" s="24" t="s">
        <v>267</v>
      </c>
      <c r="P115" s="24" t="s">
        <v>35</v>
      </c>
      <c r="Q115" s="52"/>
    </row>
    <row r="116" ht="37" customHeight="1" spans="1:17">
      <c r="A116" s="24">
        <v>98</v>
      </c>
      <c r="B116" s="22"/>
      <c r="C116" s="23" t="s">
        <v>298</v>
      </c>
      <c r="D116" s="24" t="s">
        <v>24</v>
      </c>
      <c r="E116" s="24" t="s">
        <v>25</v>
      </c>
      <c r="F116" s="24" t="s">
        <v>299</v>
      </c>
      <c r="G116" s="23" t="s">
        <v>300</v>
      </c>
      <c r="H116" s="28">
        <v>29.23</v>
      </c>
      <c r="I116" s="28">
        <v>29.23</v>
      </c>
      <c r="J116" s="28"/>
      <c r="K116" s="50" t="s">
        <v>266</v>
      </c>
      <c r="L116" s="47">
        <v>16</v>
      </c>
      <c r="M116" s="28">
        <v>0.5679</v>
      </c>
      <c r="N116" s="28">
        <v>2.5479</v>
      </c>
      <c r="O116" s="24" t="s">
        <v>267</v>
      </c>
      <c r="P116" s="24" t="s">
        <v>35</v>
      </c>
      <c r="Q116" s="52"/>
    </row>
    <row r="117" ht="37" customHeight="1" spans="1:17">
      <c r="A117" s="24">
        <v>99</v>
      </c>
      <c r="B117" s="22"/>
      <c r="C117" s="23" t="s">
        <v>301</v>
      </c>
      <c r="D117" s="24" t="s">
        <v>24</v>
      </c>
      <c r="E117" s="24" t="s">
        <v>25</v>
      </c>
      <c r="F117" s="24" t="s">
        <v>302</v>
      </c>
      <c r="G117" s="23" t="s">
        <v>303</v>
      </c>
      <c r="H117" s="28">
        <v>60.05</v>
      </c>
      <c r="I117" s="28">
        <v>60.05</v>
      </c>
      <c r="J117" s="28"/>
      <c r="K117" s="50" t="s">
        <v>266</v>
      </c>
      <c r="L117" s="47">
        <v>5</v>
      </c>
      <c r="M117" s="28">
        <v>0.2358</v>
      </c>
      <c r="N117" s="28">
        <v>0.9824</v>
      </c>
      <c r="O117" s="24" t="s">
        <v>267</v>
      </c>
      <c r="P117" s="24" t="s">
        <v>30</v>
      </c>
      <c r="Q117" s="52"/>
    </row>
    <row r="118" s="8" customFormat="1" ht="31" customHeight="1" spans="1:17">
      <c r="A118" s="24">
        <v>100</v>
      </c>
      <c r="B118" s="22"/>
      <c r="C118" s="23" t="s">
        <v>304</v>
      </c>
      <c r="D118" s="24" t="s">
        <v>24</v>
      </c>
      <c r="E118" s="24" t="s">
        <v>25</v>
      </c>
      <c r="F118" s="24" t="s">
        <v>223</v>
      </c>
      <c r="G118" s="23" t="s">
        <v>224</v>
      </c>
      <c r="H118" s="28">
        <f>I118</f>
        <v>60</v>
      </c>
      <c r="I118" s="28">
        <v>60</v>
      </c>
      <c r="J118" s="50" t="s">
        <v>305</v>
      </c>
      <c r="K118" s="20">
        <v>1</v>
      </c>
      <c r="L118" s="28">
        <v>0.01</v>
      </c>
      <c r="M118" s="28">
        <v>0.036</v>
      </c>
      <c r="N118" s="24">
        <v>0.0135</v>
      </c>
      <c r="O118" s="24" t="s">
        <v>173</v>
      </c>
      <c r="P118" s="24" t="s">
        <v>35</v>
      </c>
      <c r="Q118" s="52"/>
    </row>
    <row r="119" ht="21" spans="1:17">
      <c r="A119" s="24"/>
      <c r="B119" s="27" t="s">
        <v>306</v>
      </c>
      <c r="C119" s="27"/>
      <c r="D119" s="24"/>
      <c r="E119" s="24"/>
      <c r="F119" s="24"/>
      <c r="G119" s="23"/>
      <c r="H119" s="28">
        <v>4875.94</v>
      </c>
      <c r="I119" s="28">
        <f>SUM(I120:I124)</f>
        <v>493.62</v>
      </c>
      <c r="J119" s="28"/>
      <c r="K119" s="50"/>
      <c r="L119" s="47"/>
      <c r="M119" s="28"/>
      <c r="N119" s="28"/>
      <c r="O119" s="24"/>
      <c r="P119" s="24"/>
      <c r="Q119" s="52"/>
    </row>
    <row r="120" ht="28" customHeight="1" spans="1:17">
      <c r="A120" s="24">
        <v>101</v>
      </c>
      <c r="B120" s="22"/>
      <c r="C120" s="23" t="s">
        <v>174</v>
      </c>
      <c r="D120" s="24" t="s">
        <v>24</v>
      </c>
      <c r="E120" s="24" t="s">
        <v>25</v>
      </c>
      <c r="F120" s="24" t="s">
        <v>159</v>
      </c>
      <c r="G120" s="23" t="s">
        <v>307</v>
      </c>
      <c r="H120" s="28">
        <f t="shared" ref="H120:H139" si="3">I120+J120</f>
        <v>233</v>
      </c>
      <c r="I120" s="28">
        <v>233</v>
      </c>
      <c r="J120" s="28"/>
      <c r="K120" s="50" t="s">
        <v>161</v>
      </c>
      <c r="L120" s="47">
        <v>1</v>
      </c>
      <c r="M120" s="28">
        <v>0.01</v>
      </c>
      <c r="N120" s="28">
        <v>0.036</v>
      </c>
      <c r="O120" s="24" t="s">
        <v>170</v>
      </c>
      <c r="P120" s="24" t="s">
        <v>35</v>
      </c>
      <c r="Q120" s="51"/>
    </row>
    <row r="121" ht="25" customHeight="1" spans="1:17">
      <c r="A121" s="24">
        <v>102</v>
      </c>
      <c r="B121" s="22"/>
      <c r="C121" s="23" t="s">
        <v>174</v>
      </c>
      <c r="D121" s="24" t="s">
        <v>24</v>
      </c>
      <c r="E121" s="24" t="s">
        <v>25</v>
      </c>
      <c r="F121" s="24" t="s">
        <v>308</v>
      </c>
      <c r="G121" s="23" t="s">
        <v>309</v>
      </c>
      <c r="H121" s="28">
        <f t="shared" si="3"/>
        <v>60.18</v>
      </c>
      <c r="I121" s="28">
        <v>60.18</v>
      </c>
      <c r="J121" s="28"/>
      <c r="K121" s="50" t="s">
        <v>161</v>
      </c>
      <c r="L121" s="47">
        <v>1</v>
      </c>
      <c r="M121" s="28">
        <v>0.01</v>
      </c>
      <c r="N121" s="28">
        <v>0.036</v>
      </c>
      <c r="O121" s="31" t="s">
        <v>43</v>
      </c>
      <c r="P121" s="24" t="s">
        <v>35</v>
      </c>
      <c r="Q121" s="51"/>
    </row>
    <row r="122" ht="25" customHeight="1" spans="1:17">
      <c r="A122" s="24">
        <v>103</v>
      </c>
      <c r="B122" s="22"/>
      <c r="C122" s="23" t="s">
        <v>174</v>
      </c>
      <c r="D122" s="24" t="s">
        <v>24</v>
      </c>
      <c r="E122" s="24" t="s">
        <v>25</v>
      </c>
      <c r="F122" s="24" t="s">
        <v>310</v>
      </c>
      <c r="G122" s="23" t="s">
        <v>311</v>
      </c>
      <c r="H122" s="28">
        <f t="shared" si="3"/>
        <v>72.91</v>
      </c>
      <c r="I122" s="28">
        <v>72.91</v>
      </c>
      <c r="J122" s="28"/>
      <c r="K122" s="50" t="s">
        <v>161</v>
      </c>
      <c r="L122" s="47">
        <v>1</v>
      </c>
      <c r="M122" s="28">
        <v>0.01</v>
      </c>
      <c r="N122" s="28">
        <v>0.036</v>
      </c>
      <c r="O122" s="31" t="s">
        <v>43</v>
      </c>
      <c r="P122" s="24" t="s">
        <v>35</v>
      </c>
      <c r="Q122" s="24"/>
    </row>
    <row r="123" ht="25" customHeight="1" spans="1:17">
      <c r="A123" s="24">
        <v>104</v>
      </c>
      <c r="B123" s="22"/>
      <c r="C123" s="23" t="s">
        <v>174</v>
      </c>
      <c r="D123" s="24" t="s">
        <v>24</v>
      </c>
      <c r="E123" s="24" t="s">
        <v>25</v>
      </c>
      <c r="F123" s="24" t="s">
        <v>312</v>
      </c>
      <c r="G123" s="23" t="s">
        <v>313</v>
      </c>
      <c r="H123" s="28">
        <f t="shared" si="3"/>
        <v>65.59</v>
      </c>
      <c r="I123" s="28">
        <v>65.59</v>
      </c>
      <c r="J123" s="28"/>
      <c r="K123" s="50" t="s">
        <v>161</v>
      </c>
      <c r="L123" s="47">
        <v>1</v>
      </c>
      <c r="M123" s="28">
        <v>0.01</v>
      </c>
      <c r="N123" s="28">
        <v>0.036</v>
      </c>
      <c r="O123" s="31" t="s">
        <v>43</v>
      </c>
      <c r="P123" s="24" t="s">
        <v>35</v>
      </c>
      <c r="Q123" s="24"/>
    </row>
    <row r="124" ht="25" customHeight="1" spans="1:17">
      <c r="A124" s="24">
        <v>105</v>
      </c>
      <c r="B124" s="22"/>
      <c r="C124" s="23" t="s">
        <v>174</v>
      </c>
      <c r="D124" s="24" t="s">
        <v>24</v>
      </c>
      <c r="E124" s="24" t="s">
        <v>25</v>
      </c>
      <c r="F124" s="24" t="s">
        <v>308</v>
      </c>
      <c r="G124" s="23" t="s">
        <v>311</v>
      </c>
      <c r="H124" s="28">
        <v>73.45</v>
      </c>
      <c r="I124" s="28">
        <v>61.94</v>
      </c>
      <c r="J124" s="28"/>
      <c r="K124" s="50" t="s">
        <v>161</v>
      </c>
      <c r="L124" s="47">
        <v>1</v>
      </c>
      <c r="M124" s="28">
        <v>0.01</v>
      </c>
      <c r="N124" s="28">
        <v>0.036</v>
      </c>
      <c r="O124" s="31" t="s">
        <v>43</v>
      </c>
      <c r="P124" s="24" t="s">
        <v>35</v>
      </c>
      <c r="Q124" s="24"/>
    </row>
    <row r="125" s="8" customFormat="1" ht="32" customHeight="1" spans="1:17">
      <c r="A125" s="24">
        <v>106</v>
      </c>
      <c r="B125" s="22"/>
      <c r="C125" s="23" t="s">
        <v>174</v>
      </c>
      <c r="D125" s="24" t="s">
        <v>24</v>
      </c>
      <c r="E125" s="24" t="s">
        <v>25</v>
      </c>
      <c r="F125" s="24" t="s">
        <v>314</v>
      </c>
      <c r="G125" s="23" t="s">
        <v>315</v>
      </c>
      <c r="H125" s="28">
        <f t="shared" si="3"/>
        <v>59.3</v>
      </c>
      <c r="I125" s="28">
        <v>59.3</v>
      </c>
      <c r="J125" s="28"/>
      <c r="K125" s="50" t="s">
        <v>161</v>
      </c>
      <c r="L125" s="20">
        <v>1</v>
      </c>
      <c r="M125" s="28">
        <v>0.01</v>
      </c>
      <c r="N125" s="28">
        <v>0.036</v>
      </c>
      <c r="O125" s="24" t="s">
        <v>173</v>
      </c>
      <c r="P125" s="24" t="s">
        <v>35</v>
      </c>
      <c r="Q125" s="24"/>
    </row>
    <row r="126" s="8" customFormat="1" ht="27" customHeight="1" spans="1:17">
      <c r="A126" s="24">
        <v>107</v>
      </c>
      <c r="B126" s="22"/>
      <c r="C126" s="23" t="s">
        <v>174</v>
      </c>
      <c r="D126" s="24" t="s">
        <v>24</v>
      </c>
      <c r="E126" s="24" t="s">
        <v>25</v>
      </c>
      <c r="F126" s="24" t="s">
        <v>40</v>
      </c>
      <c r="G126" s="23" t="s">
        <v>316</v>
      </c>
      <c r="H126" s="28">
        <v>185.96</v>
      </c>
      <c r="I126" s="28">
        <v>157.83</v>
      </c>
      <c r="J126" s="28"/>
      <c r="K126" s="50" t="s">
        <v>161</v>
      </c>
      <c r="L126" s="20">
        <v>1</v>
      </c>
      <c r="M126" s="28">
        <v>0.01</v>
      </c>
      <c r="N126" s="28">
        <v>0.036</v>
      </c>
      <c r="O126" s="31" t="s">
        <v>173</v>
      </c>
      <c r="P126" s="24" t="s">
        <v>35</v>
      </c>
      <c r="Q126" s="24"/>
    </row>
    <row r="127" s="8" customFormat="1" ht="27" customHeight="1" spans="1:17">
      <c r="A127" s="24">
        <v>108</v>
      </c>
      <c r="B127" s="22"/>
      <c r="C127" s="23" t="s">
        <v>174</v>
      </c>
      <c r="D127" s="24" t="s">
        <v>24</v>
      </c>
      <c r="E127" s="24" t="s">
        <v>25</v>
      </c>
      <c r="F127" s="24" t="s">
        <v>317</v>
      </c>
      <c r="G127" s="23" t="s">
        <v>318</v>
      </c>
      <c r="H127" s="28">
        <f t="shared" si="3"/>
        <v>83.17</v>
      </c>
      <c r="I127" s="28">
        <v>83.17</v>
      </c>
      <c r="J127" s="28"/>
      <c r="K127" s="50" t="s">
        <v>161</v>
      </c>
      <c r="L127" s="20">
        <v>1</v>
      </c>
      <c r="M127" s="28">
        <v>0.01</v>
      </c>
      <c r="N127" s="28">
        <v>0.036</v>
      </c>
      <c r="O127" s="31" t="s">
        <v>173</v>
      </c>
      <c r="P127" s="24" t="s">
        <v>35</v>
      </c>
      <c r="Q127" s="31"/>
    </row>
    <row r="128" s="8" customFormat="1" ht="28" customHeight="1" spans="1:17">
      <c r="A128" s="24">
        <v>109</v>
      </c>
      <c r="B128" s="22"/>
      <c r="C128" s="23" t="s">
        <v>174</v>
      </c>
      <c r="D128" s="24" t="s">
        <v>24</v>
      </c>
      <c r="E128" s="24" t="s">
        <v>25</v>
      </c>
      <c r="F128" s="24" t="s">
        <v>319</v>
      </c>
      <c r="G128" s="23" t="s">
        <v>320</v>
      </c>
      <c r="H128" s="28">
        <f t="shared" si="3"/>
        <v>94.6</v>
      </c>
      <c r="I128" s="28">
        <v>94.6</v>
      </c>
      <c r="J128" s="28"/>
      <c r="K128" s="50" t="s">
        <v>161</v>
      </c>
      <c r="L128" s="20">
        <v>1</v>
      </c>
      <c r="M128" s="28">
        <v>0.01</v>
      </c>
      <c r="N128" s="28">
        <v>0.036</v>
      </c>
      <c r="O128" s="31" t="s">
        <v>173</v>
      </c>
      <c r="P128" s="24" t="s">
        <v>35</v>
      </c>
      <c r="Q128" s="31"/>
    </row>
    <row r="129" s="8" customFormat="1" ht="27" customHeight="1" spans="1:17">
      <c r="A129" s="24">
        <v>110</v>
      </c>
      <c r="B129" s="22"/>
      <c r="C129" s="23" t="s">
        <v>174</v>
      </c>
      <c r="D129" s="24" t="s">
        <v>24</v>
      </c>
      <c r="E129" s="24" t="s">
        <v>25</v>
      </c>
      <c r="F129" s="24" t="s">
        <v>98</v>
      </c>
      <c r="G129" s="23" t="s">
        <v>321</v>
      </c>
      <c r="H129" s="28">
        <v>149.58</v>
      </c>
      <c r="I129" s="28">
        <v>116.6</v>
      </c>
      <c r="J129" s="28"/>
      <c r="K129" s="50" t="s">
        <v>161</v>
      </c>
      <c r="L129" s="20">
        <v>1</v>
      </c>
      <c r="M129" s="28">
        <v>0.01</v>
      </c>
      <c r="N129" s="28">
        <v>0.036</v>
      </c>
      <c r="O129" s="31" t="s">
        <v>173</v>
      </c>
      <c r="P129" s="24" t="s">
        <v>35</v>
      </c>
      <c r="Q129" s="24"/>
    </row>
    <row r="130" s="8" customFormat="1" ht="23" customHeight="1" spans="1:17">
      <c r="A130" s="24">
        <v>111</v>
      </c>
      <c r="B130" s="22"/>
      <c r="C130" s="23" t="s">
        <v>174</v>
      </c>
      <c r="D130" s="24" t="s">
        <v>24</v>
      </c>
      <c r="E130" s="24" t="s">
        <v>25</v>
      </c>
      <c r="F130" s="24" t="s">
        <v>322</v>
      </c>
      <c r="G130" s="23" t="s">
        <v>323</v>
      </c>
      <c r="H130" s="28">
        <f t="shared" si="3"/>
        <v>57.94</v>
      </c>
      <c r="I130" s="28">
        <v>57.94</v>
      </c>
      <c r="J130" s="28"/>
      <c r="K130" s="50" t="s">
        <v>161</v>
      </c>
      <c r="L130" s="20">
        <v>1</v>
      </c>
      <c r="M130" s="28">
        <v>0.01</v>
      </c>
      <c r="N130" s="28">
        <v>0.036</v>
      </c>
      <c r="O130" s="31" t="s">
        <v>173</v>
      </c>
      <c r="P130" s="24" t="s">
        <v>35</v>
      </c>
      <c r="Q130" s="31"/>
    </row>
    <row r="131" s="8" customFormat="1" ht="22" customHeight="1" spans="1:17">
      <c r="A131" s="24">
        <v>112</v>
      </c>
      <c r="B131" s="22"/>
      <c r="C131" s="23" t="s">
        <v>174</v>
      </c>
      <c r="D131" s="24" t="s">
        <v>24</v>
      </c>
      <c r="E131" s="24" t="s">
        <v>25</v>
      </c>
      <c r="F131" s="31" t="s">
        <v>324</v>
      </c>
      <c r="G131" s="23" t="s">
        <v>325</v>
      </c>
      <c r="H131" s="28">
        <f t="shared" si="3"/>
        <v>141.36</v>
      </c>
      <c r="I131" s="28">
        <v>141.36</v>
      </c>
      <c r="J131" s="28"/>
      <c r="K131" s="50" t="s">
        <v>161</v>
      </c>
      <c r="L131" s="20">
        <v>1</v>
      </c>
      <c r="M131" s="28">
        <v>0.01</v>
      </c>
      <c r="N131" s="28">
        <v>0.036</v>
      </c>
      <c r="O131" s="31" t="s">
        <v>173</v>
      </c>
      <c r="P131" s="24" t="s">
        <v>35</v>
      </c>
      <c r="Q131" s="31"/>
    </row>
    <row r="132" ht="21" spans="1:17">
      <c r="A132" s="24">
        <v>113</v>
      </c>
      <c r="B132" s="22"/>
      <c r="C132" s="23" t="s">
        <v>174</v>
      </c>
      <c r="D132" s="24" t="s">
        <v>24</v>
      </c>
      <c r="E132" s="24" t="s">
        <v>25</v>
      </c>
      <c r="F132" s="24" t="s">
        <v>326</v>
      </c>
      <c r="G132" s="23" t="s">
        <v>327</v>
      </c>
      <c r="H132" s="28">
        <f t="shared" si="3"/>
        <v>89.51</v>
      </c>
      <c r="I132" s="28"/>
      <c r="J132" s="28">
        <v>89.51</v>
      </c>
      <c r="K132" s="50" t="s">
        <v>161</v>
      </c>
      <c r="L132" s="20">
        <v>1</v>
      </c>
      <c r="M132" s="28">
        <v>0.01</v>
      </c>
      <c r="N132" s="28">
        <v>0.036</v>
      </c>
      <c r="O132" s="24" t="s">
        <v>173</v>
      </c>
      <c r="P132" s="24" t="s">
        <v>166</v>
      </c>
      <c r="Q132" s="24"/>
    </row>
    <row r="133" ht="21" spans="1:17">
      <c r="A133" s="24">
        <v>114</v>
      </c>
      <c r="B133" s="22"/>
      <c r="C133" s="23" t="s">
        <v>174</v>
      </c>
      <c r="D133" s="24" t="s">
        <v>24</v>
      </c>
      <c r="E133" s="24" t="s">
        <v>25</v>
      </c>
      <c r="F133" s="24" t="s">
        <v>328</v>
      </c>
      <c r="G133" s="23" t="s">
        <v>329</v>
      </c>
      <c r="H133" s="28">
        <f t="shared" si="3"/>
        <v>67.46</v>
      </c>
      <c r="I133" s="28"/>
      <c r="J133" s="28">
        <v>67.46</v>
      </c>
      <c r="K133" s="50" t="s">
        <v>161</v>
      </c>
      <c r="L133" s="20">
        <v>1</v>
      </c>
      <c r="M133" s="28">
        <v>0.01</v>
      </c>
      <c r="N133" s="28">
        <v>0.036</v>
      </c>
      <c r="O133" s="24" t="s">
        <v>173</v>
      </c>
      <c r="P133" s="24" t="s">
        <v>35</v>
      </c>
      <c r="Q133" s="24"/>
    </row>
    <row r="134" ht="21" spans="1:17">
      <c r="A134" s="24">
        <v>115</v>
      </c>
      <c r="B134" s="22"/>
      <c r="C134" s="23" t="s">
        <v>174</v>
      </c>
      <c r="D134" s="24" t="s">
        <v>24</v>
      </c>
      <c r="E134" s="24" t="s">
        <v>25</v>
      </c>
      <c r="F134" s="24" t="s">
        <v>330</v>
      </c>
      <c r="G134" s="23" t="s">
        <v>331</v>
      </c>
      <c r="H134" s="28">
        <f t="shared" si="3"/>
        <v>14.88</v>
      </c>
      <c r="I134" s="28"/>
      <c r="J134" s="28">
        <v>14.88</v>
      </c>
      <c r="K134" s="50" t="s">
        <v>161</v>
      </c>
      <c r="L134" s="20">
        <v>1</v>
      </c>
      <c r="M134" s="28">
        <v>0.01</v>
      </c>
      <c r="N134" s="28">
        <v>0.036</v>
      </c>
      <c r="O134" s="24" t="s">
        <v>173</v>
      </c>
      <c r="P134" s="24" t="s">
        <v>35</v>
      </c>
      <c r="Q134" s="24"/>
    </row>
    <row r="135" ht="21" spans="1:17">
      <c r="A135" s="24">
        <v>116</v>
      </c>
      <c r="B135" s="22"/>
      <c r="C135" s="23" t="s">
        <v>174</v>
      </c>
      <c r="D135" s="24" t="s">
        <v>24</v>
      </c>
      <c r="E135" s="24" t="s">
        <v>25</v>
      </c>
      <c r="F135" s="24" t="s">
        <v>332</v>
      </c>
      <c r="G135" s="23" t="s">
        <v>333</v>
      </c>
      <c r="H135" s="28">
        <f t="shared" si="3"/>
        <v>121.91</v>
      </c>
      <c r="I135" s="28"/>
      <c r="J135" s="28">
        <v>121.91</v>
      </c>
      <c r="K135" s="50" t="s">
        <v>161</v>
      </c>
      <c r="L135" s="20">
        <v>1</v>
      </c>
      <c r="M135" s="28">
        <v>0.01</v>
      </c>
      <c r="N135" s="28">
        <v>0.036</v>
      </c>
      <c r="O135" s="24" t="s">
        <v>173</v>
      </c>
      <c r="P135" s="24" t="s">
        <v>166</v>
      </c>
      <c r="Q135" s="24"/>
    </row>
    <row r="136" ht="21" spans="1:17">
      <c r="A136" s="24">
        <v>117</v>
      </c>
      <c r="B136" s="22"/>
      <c r="C136" s="23" t="s">
        <v>174</v>
      </c>
      <c r="D136" s="24" t="s">
        <v>24</v>
      </c>
      <c r="E136" s="24" t="s">
        <v>25</v>
      </c>
      <c r="F136" s="24" t="s">
        <v>287</v>
      </c>
      <c r="G136" s="23" t="s">
        <v>334</v>
      </c>
      <c r="H136" s="28">
        <f t="shared" si="3"/>
        <v>67.28</v>
      </c>
      <c r="I136" s="28"/>
      <c r="J136" s="28">
        <v>67.28</v>
      </c>
      <c r="K136" s="50" t="s">
        <v>161</v>
      </c>
      <c r="L136" s="20">
        <v>1</v>
      </c>
      <c r="M136" s="28">
        <v>0.01</v>
      </c>
      <c r="N136" s="28">
        <v>0.036</v>
      </c>
      <c r="O136" s="24" t="s">
        <v>173</v>
      </c>
      <c r="P136" s="24" t="s">
        <v>35</v>
      </c>
      <c r="Q136" s="31"/>
    </row>
    <row r="137" ht="21" spans="1:17">
      <c r="A137" s="24">
        <v>118</v>
      </c>
      <c r="B137" s="22"/>
      <c r="C137" s="23" t="s">
        <v>174</v>
      </c>
      <c r="D137" s="24" t="s">
        <v>24</v>
      </c>
      <c r="E137" s="24" t="s">
        <v>25</v>
      </c>
      <c r="F137" s="24" t="s">
        <v>335</v>
      </c>
      <c r="G137" s="23" t="s">
        <v>336</v>
      </c>
      <c r="H137" s="24">
        <f t="shared" si="3"/>
        <v>133.5</v>
      </c>
      <c r="I137" s="23"/>
      <c r="J137" s="23">
        <v>133.5</v>
      </c>
      <c r="K137" s="23" t="s">
        <v>161</v>
      </c>
      <c r="L137" s="24">
        <v>1</v>
      </c>
      <c r="M137" s="24">
        <v>0.01</v>
      </c>
      <c r="N137" s="24">
        <v>0.036</v>
      </c>
      <c r="O137" s="24" t="s">
        <v>173</v>
      </c>
      <c r="P137" s="24" t="s">
        <v>35</v>
      </c>
      <c r="Q137" s="31"/>
    </row>
    <row r="138" ht="21" spans="1:17">
      <c r="A138" s="24">
        <v>119</v>
      </c>
      <c r="B138" s="22"/>
      <c r="C138" s="23" t="s">
        <v>174</v>
      </c>
      <c r="D138" s="24" t="s">
        <v>24</v>
      </c>
      <c r="E138" s="24" t="s">
        <v>25</v>
      </c>
      <c r="F138" s="24" t="s">
        <v>337</v>
      </c>
      <c r="G138" s="23" t="s">
        <v>338</v>
      </c>
      <c r="H138" s="24">
        <f t="shared" si="3"/>
        <v>7</v>
      </c>
      <c r="I138" s="23"/>
      <c r="J138" s="23">
        <v>7</v>
      </c>
      <c r="K138" s="23" t="s">
        <v>161</v>
      </c>
      <c r="L138" s="24">
        <v>1</v>
      </c>
      <c r="M138" s="24">
        <v>0.01</v>
      </c>
      <c r="N138" s="24">
        <v>0.036</v>
      </c>
      <c r="O138" s="24" t="s">
        <v>173</v>
      </c>
      <c r="P138" s="24" t="s">
        <v>35</v>
      </c>
      <c r="Q138" s="31"/>
    </row>
    <row r="139" ht="21" spans="1:17">
      <c r="A139" s="24">
        <v>120</v>
      </c>
      <c r="B139" s="22"/>
      <c r="C139" s="23" t="s">
        <v>174</v>
      </c>
      <c r="D139" s="24" t="s">
        <v>24</v>
      </c>
      <c r="E139" s="24" t="s">
        <v>25</v>
      </c>
      <c r="F139" s="24" t="s">
        <v>339</v>
      </c>
      <c r="G139" s="23" t="s">
        <v>340</v>
      </c>
      <c r="H139" s="24">
        <f t="shared" si="3"/>
        <v>141.98</v>
      </c>
      <c r="I139" s="23"/>
      <c r="J139" s="23">
        <v>141.98</v>
      </c>
      <c r="K139" s="23" t="s">
        <v>161</v>
      </c>
      <c r="L139" s="24">
        <v>1</v>
      </c>
      <c r="M139" s="24">
        <v>0.01</v>
      </c>
      <c r="N139" s="24">
        <v>0.036</v>
      </c>
      <c r="O139" s="24" t="s">
        <v>173</v>
      </c>
      <c r="P139" s="24" t="s">
        <v>35</v>
      </c>
      <c r="Q139" s="31"/>
    </row>
    <row r="140" s="8" customFormat="1" ht="23" customHeight="1" spans="1:17">
      <c r="A140" s="24">
        <v>121</v>
      </c>
      <c r="B140" s="22"/>
      <c r="C140" s="23" t="s">
        <v>174</v>
      </c>
      <c r="D140" s="24" t="s">
        <v>24</v>
      </c>
      <c r="E140" s="24" t="s">
        <v>25</v>
      </c>
      <c r="F140" s="24" t="s">
        <v>341</v>
      </c>
      <c r="G140" s="23" t="s">
        <v>342</v>
      </c>
      <c r="H140" s="24">
        <v>97.67</v>
      </c>
      <c r="I140" s="23">
        <v>0.52</v>
      </c>
      <c r="J140" s="23" t="s">
        <v>161</v>
      </c>
      <c r="K140" s="23" t="s">
        <v>161</v>
      </c>
      <c r="L140" s="24">
        <v>1</v>
      </c>
      <c r="M140" s="24">
        <v>0.01</v>
      </c>
      <c r="N140" s="24">
        <v>0.036</v>
      </c>
      <c r="O140" s="24" t="s">
        <v>173</v>
      </c>
      <c r="P140" s="24" t="s">
        <v>166</v>
      </c>
      <c r="Q140" s="31"/>
    </row>
    <row r="141" s="3" customFormat="1" ht="37" customHeight="1" spans="1:17">
      <c r="A141" s="24">
        <v>122</v>
      </c>
      <c r="B141" s="35"/>
      <c r="C141" s="23" t="s">
        <v>174</v>
      </c>
      <c r="D141" s="24" t="s">
        <v>24</v>
      </c>
      <c r="E141" s="24" t="s">
        <v>25</v>
      </c>
      <c r="F141" s="24" t="s">
        <v>343</v>
      </c>
      <c r="G141" s="23" t="s">
        <v>344</v>
      </c>
      <c r="H141" s="24">
        <f t="shared" ref="H141:H164" si="4">SUM(I141:J141)</f>
        <v>86.66</v>
      </c>
      <c r="I141" s="23">
        <v>86.66</v>
      </c>
      <c r="J141" s="23"/>
      <c r="K141" s="23" t="s">
        <v>345</v>
      </c>
      <c r="L141" s="24">
        <v>1</v>
      </c>
      <c r="M141" s="24">
        <v>0.01</v>
      </c>
      <c r="N141" s="24">
        <v>0.04</v>
      </c>
      <c r="O141" s="24" t="s">
        <v>170</v>
      </c>
      <c r="P141" s="24" t="s">
        <v>35</v>
      </c>
      <c r="Q141" s="31"/>
    </row>
    <row r="142" s="3" customFormat="1" ht="37" customHeight="1" spans="1:17">
      <c r="A142" s="24">
        <v>123</v>
      </c>
      <c r="B142" s="35"/>
      <c r="C142" s="23" t="s">
        <v>174</v>
      </c>
      <c r="D142" s="24" t="s">
        <v>24</v>
      </c>
      <c r="E142" s="24" t="s">
        <v>25</v>
      </c>
      <c r="F142" s="24" t="s">
        <v>346</v>
      </c>
      <c r="G142" s="23" t="s">
        <v>347</v>
      </c>
      <c r="H142" s="24">
        <f t="shared" si="4"/>
        <v>88.95</v>
      </c>
      <c r="I142" s="23">
        <v>88.95</v>
      </c>
      <c r="J142" s="23"/>
      <c r="K142" s="23" t="s">
        <v>345</v>
      </c>
      <c r="L142" s="24">
        <v>1</v>
      </c>
      <c r="M142" s="24">
        <v>0.01</v>
      </c>
      <c r="N142" s="24">
        <v>0.04</v>
      </c>
      <c r="O142" s="24" t="s">
        <v>170</v>
      </c>
      <c r="P142" s="24" t="s">
        <v>35</v>
      </c>
      <c r="Q142" s="24"/>
    </row>
    <row r="143" s="3" customFormat="1" ht="37" customHeight="1" spans="1:17">
      <c r="A143" s="24">
        <v>124</v>
      </c>
      <c r="B143" s="35"/>
      <c r="C143" s="23" t="s">
        <v>174</v>
      </c>
      <c r="D143" s="24" t="s">
        <v>24</v>
      </c>
      <c r="E143" s="24" t="s">
        <v>25</v>
      </c>
      <c r="F143" s="24" t="s">
        <v>348</v>
      </c>
      <c r="G143" s="23" t="s">
        <v>349</v>
      </c>
      <c r="H143" s="24">
        <f t="shared" si="4"/>
        <v>74.69</v>
      </c>
      <c r="I143" s="23">
        <v>74.69</v>
      </c>
      <c r="J143" s="23"/>
      <c r="K143" s="23" t="s">
        <v>345</v>
      </c>
      <c r="L143" s="24">
        <v>1</v>
      </c>
      <c r="M143" s="24">
        <v>0.01</v>
      </c>
      <c r="N143" s="24">
        <v>0.04</v>
      </c>
      <c r="O143" s="24" t="s">
        <v>170</v>
      </c>
      <c r="P143" s="24" t="s">
        <v>35</v>
      </c>
      <c r="Q143" s="24"/>
    </row>
    <row r="144" s="3" customFormat="1" ht="37" customHeight="1" spans="1:17">
      <c r="A144" s="24">
        <v>125</v>
      </c>
      <c r="B144" s="35"/>
      <c r="C144" s="23" t="s">
        <v>174</v>
      </c>
      <c r="D144" s="24" t="s">
        <v>24</v>
      </c>
      <c r="E144" s="24" t="s">
        <v>25</v>
      </c>
      <c r="F144" s="24" t="s">
        <v>350</v>
      </c>
      <c r="G144" s="23" t="s">
        <v>351</v>
      </c>
      <c r="H144" s="24">
        <f t="shared" si="4"/>
        <v>69.87</v>
      </c>
      <c r="I144" s="23">
        <v>69.87</v>
      </c>
      <c r="J144" s="23"/>
      <c r="K144" s="23" t="s">
        <v>345</v>
      </c>
      <c r="L144" s="24">
        <v>1</v>
      </c>
      <c r="M144" s="24">
        <v>0.01</v>
      </c>
      <c r="N144" s="24">
        <v>0.04</v>
      </c>
      <c r="O144" s="24" t="s">
        <v>170</v>
      </c>
      <c r="P144" s="24" t="s">
        <v>35</v>
      </c>
      <c r="Q144" s="53"/>
    </row>
    <row r="145" s="3" customFormat="1" ht="37" customHeight="1" spans="1:17">
      <c r="A145" s="24">
        <v>126</v>
      </c>
      <c r="B145" s="35"/>
      <c r="C145" s="23" t="s">
        <v>174</v>
      </c>
      <c r="D145" s="24" t="s">
        <v>24</v>
      </c>
      <c r="E145" s="24" t="s">
        <v>25</v>
      </c>
      <c r="F145" s="24" t="s">
        <v>352</v>
      </c>
      <c r="G145" s="23" t="s">
        <v>353</v>
      </c>
      <c r="H145" s="24">
        <f t="shared" si="4"/>
        <v>47.83</v>
      </c>
      <c r="I145" s="23">
        <v>47.83</v>
      </c>
      <c r="J145" s="23"/>
      <c r="K145" s="23" t="s">
        <v>345</v>
      </c>
      <c r="L145" s="24">
        <v>1</v>
      </c>
      <c r="M145" s="24">
        <v>0.01</v>
      </c>
      <c r="N145" s="24">
        <v>0.04</v>
      </c>
      <c r="O145" s="24" t="s">
        <v>170</v>
      </c>
      <c r="P145" s="24" t="s">
        <v>35</v>
      </c>
      <c r="Q145" s="53"/>
    </row>
    <row r="146" s="3" customFormat="1" ht="37" customHeight="1" spans="1:17">
      <c r="A146" s="24">
        <v>127</v>
      </c>
      <c r="B146" s="35"/>
      <c r="C146" s="23" t="s">
        <v>174</v>
      </c>
      <c r="D146" s="24" t="s">
        <v>24</v>
      </c>
      <c r="E146" s="24" t="s">
        <v>25</v>
      </c>
      <c r="F146" s="24" t="s">
        <v>354</v>
      </c>
      <c r="G146" s="23" t="s">
        <v>355</v>
      </c>
      <c r="H146" s="24">
        <f t="shared" si="4"/>
        <v>86.7</v>
      </c>
      <c r="I146" s="23">
        <v>86.7</v>
      </c>
      <c r="J146" s="23"/>
      <c r="K146" s="23" t="s">
        <v>345</v>
      </c>
      <c r="L146" s="24">
        <v>1</v>
      </c>
      <c r="M146" s="24">
        <v>0.01</v>
      </c>
      <c r="N146" s="24">
        <v>0.04</v>
      </c>
      <c r="O146" s="24" t="s">
        <v>170</v>
      </c>
      <c r="P146" s="24" t="s">
        <v>35</v>
      </c>
      <c r="Q146" s="53"/>
    </row>
    <row r="147" s="3" customFormat="1" ht="37" customHeight="1" spans="1:17">
      <c r="A147" s="24">
        <v>128</v>
      </c>
      <c r="B147" s="35"/>
      <c r="C147" s="23" t="s">
        <v>174</v>
      </c>
      <c r="D147" s="24" t="s">
        <v>24</v>
      </c>
      <c r="E147" s="24" t="s">
        <v>25</v>
      </c>
      <c r="F147" s="24" t="s">
        <v>356</v>
      </c>
      <c r="G147" s="23" t="s">
        <v>357</v>
      </c>
      <c r="H147" s="24">
        <f t="shared" si="4"/>
        <v>63.64</v>
      </c>
      <c r="I147" s="23">
        <v>63.64</v>
      </c>
      <c r="J147" s="23"/>
      <c r="K147" s="23" t="s">
        <v>345</v>
      </c>
      <c r="L147" s="24">
        <v>1</v>
      </c>
      <c r="M147" s="24">
        <v>0.01</v>
      </c>
      <c r="N147" s="24">
        <v>0.04</v>
      </c>
      <c r="O147" s="24" t="s">
        <v>170</v>
      </c>
      <c r="P147" s="24" t="s">
        <v>35</v>
      </c>
      <c r="Q147" s="53"/>
    </row>
    <row r="148" s="3" customFormat="1" ht="37" customHeight="1" spans="1:17">
      <c r="A148" s="24">
        <v>129</v>
      </c>
      <c r="B148" s="35"/>
      <c r="C148" s="23" t="s">
        <v>174</v>
      </c>
      <c r="D148" s="24" t="s">
        <v>24</v>
      </c>
      <c r="E148" s="24" t="s">
        <v>25</v>
      </c>
      <c r="F148" s="24" t="s">
        <v>358</v>
      </c>
      <c r="G148" s="23" t="s">
        <v>359</v>
      </c>
      <c r="H148" s="24">
        <f t="shared" si="4"/>
        <v>39.79</v>
      </c>
      <c r="I148" s="23">
        <v>39.79</v>
      </c>
      <c r="J148" s="23"/>
      <c r="K148" s="23" t="s">
        <v>345</v>
      </c>
      <c r="L148" s="24">
        <v>1</v>
      </c>
      <c r="M148" s="24">
        <v>0.01</v>
      </c>
      <c r="N148" s="24">
        <v>0.04</v>
      </c>
      <c r="O148" s="24" t="s">
        <v>170</v>
      </c>
      <c r="P148" s="24" t="s">
        <v>35</v>
      </c>
      <c r="Q148" s="53"/>
    </row>
    <row r="149" s="3" customFormat="1" ht="37" customHeight="1" spans="1:17">
      <c r="A149" s="24">
        <v>130</v>
      </c>
      <c r="B149" s="35"/>
      <c r="C149" s="23" t="s">
        <v>174</v>
      </c>
      <c r="D149" s="24" t="s">
        <v>24</v>
      </c>
      <c r="E149" s="24" t="s">
        <v>25</v>
      </c>
      <c r="F149" s="24" t="s">
        <v>360</v>
      </c>
      <c r="G149" s="23" t="s">
        <v>361</v>
      </c>
      <c r="H149" s="24">
        <f t="shared" si="4"/>
        <v>40</v>
      </c>
      <c r="I149" s="23">
        <v>40</v>
      </c>
      <c r="J149" s="23"/>
      <c r="K149" s="23" t="s">
        <v>345</v>
      </c>
      <c r="L149" s="24">
        <v>1</v>
      </c>
      <c r="M149" s="24">
        <v>0.01</v>
      </c>
      <c r="N149" s="24">
        <v>0.04</v>
      </c>
      <c r="O149" s="24" t="s">
        <v>170</v>
      </c>
      <c r="P149" s="24" t="s">
        <v>35</v>
      </c>
      <c r="Q149" s="53"/>
    </row>
    <row r="150" s="3" customFormat="1" ht="37" customHeight="1" spans="1:17">
      <c r="A150" s="24">
        <v>131</v>
      </c>
      <c r="B150" s="35"/>
      <c r="C150" s="23" t="s">
        <v>174</v>
      </c>
      <c r="D150" s="24" t="s">
        <v>24</v>
      </c>
      <c r="E150" s="24" t="s">
        <v>25</v>
      </c>
      <c r="F150" s="24" t="s">
        <v>337</v>
      </c>
      <c r="G150" s="23" t="s">
        <v>362</v>
      </c>
      <c r="H150" s="24">
        <f t="shared" si="4"/>
        <v>98.42</v>
      </c>
      <c r="I150" s="23">
        <v>98.42</v>
      </c>
      <c r="J150" s="23"/>
      <c r="K150" s="23" t="s">
        <v>345</v>
      </c>
      <c r="L150" s="24">
        <v>1</v>
      </c>
      <c r="M150" s="24">
        <v>0.01</v>
      </c>
      <c r="N150" s="24">
        <v>0.04</v>
      </c>
      <c r="O150" s="24" t="s">
        <v>170</v>
      </c>
      <c r="P150" s="24" t="s">
        <v>35</v>
      </c>
      <c r="Q150" s="53"/>
    </row>
    <row r="151" s="3" customFormat="1" ht="37" customHeight="1" spans="1:17">
      <c r="A151" s="24">
        <v>132</v>
      </c>
      <c r="B151" s="35"/>
      <c r="C151" s="23" t="s">
        <v>174</v>
      </c>
      <c r="D151" s="24" t="s">
        <v>24</v>
      </c>
      <c r="E151" s="24" t="s">
        <v>25</v>
      </c>
      <c r="F151" s="24" t="s">
        <v>363</v>
      </c>
      <c r="G151" s="23" t="s">
        <v>364</v>
      </c>
      <c r="H151" s="24">
        <v>103.15</v>
      </c>
      <c r="I151" s="23">
        <v>68.28</v>
      </c>
      <c r="J151" s="23"/>
      <c r="K151" s="23" t="s">
        <v>345</v>
      </c>
      <c r="L151" s="24">
        <v>1</v>
      </c>
      <c r="M151" s="24">
        <v>0.01</v>
      </c>
      <c r="N151" s="24">
        <v>0.04</v>
      </c>
      <c r="O151" s="24" t="s">
        <v>170</v>
      </c>
      <c r="P151" s="24" t="s">
        <v>35</v>
      </c>
      <c r="Q151" s="53"/>
    </row>
    <row r="152" s="3" customFormat="1" ht="37" customHeight="1" spans="1:17">
      <c r="A152" s="24">
        <v>133</v>
      </c>
      <c r="B152" s="35"/>
      <c r="C152" s="23" t="s">
        <v>174</v>
      </c>
      <c r="D152" s="24" t="s">
        <v>24</v>
      </c>
      <c r="E152" s="24" t="s">
        <v>25</v>
      </c>
      <c r="F152" s="24" t="s">
        <v>365</v>
      </c>
      <c r="G152" s="23" t="s">
        <v>366</v>
      </c>
      <c r="H152" s="24">
        <f t="shared" si="4"/>
        <v>34.06</v>
      </c>
      <c r="I152" s="23">
        <v>34.06</v>
      </c>
      <c r="J152" s="23"/>
      <c r="K152" s="23" t="s">
        <v>345</v>
      </c>
      <c r="L152" s="24">
        <v>1</v>
      </c>
      <c r="M152" s="24">
        <v>0.01</v>
      </c>
      <c r="N152" s="24">
        <v>0.04</v>
      </c>
      <c r="O152" s="24" t="s">
        <v>170</v>
      </c>
      <c r="P152" s="24" t="s">
        <v>35</v>
      </c>
      <c r="Q152" s="53"/>
    </row>
    <row r="153" s="3" customFormat="1" ht="37" customHeight="1" spans="1:17">
      <c r="A153" s="24">
        <v>134</v>
      </c>
      <c r="B153" s="35"/>
      <c r="C153" s="23" t="s">
        <v>174</v>
      </c>
      <c r="D153" s="24" t="s">
        <v>24</v>
      </c>
      <c r="E153" s="24" t="s">
        <v>25</v>
      </c>
      <c r="F153" s="24" t="s">
        <v>95</v>
      </c>
      <c r="G153" s="23" t="s">
        <v>367</v>
      </c>
      <c r="H153" s="24">
        <f t="shared" si="4"/>
        <v>59.34</v>
      </c>
      <c r="I153" s="23">
        <v>59.34</v>
      </c>
      <c r="J153" s="23"/>
      <c r="K153" s="23" t="s">
        <v>345</v>
      </c>
      <c r="L153" s="24">
        <v>1</v>
      </c>
      <c r="M153" s="24">
        <v>0.01</v>
      </c>
      <c r="N153" s="24">
        <v>0.04</v>
      </c>
      <c r="O153" s="24" t="s">
        <v>170</v>
      </c>
      <c r="P153" s="24" t="s">
        <v>35</v>
      </c>
      <c r="Q153" s="53"/>
    </row>
    <row r="154" s="3" customFormat="1" ht="37" customHeight="1" spans="1:17">
      <c r="A154" s="24">
        <v>135</v>
      </c>
      <c r="B154" s="35"/>
      <c r="C154" s="23" t="s">
        <v>174</v>
      </c>
      <c r="D154" s="24" t="s">
        <v>24</v>
      </c>
      <c r="E154" s="24" t="s">
        <v>25</v>
      </c>
      <c r="F154" s="24" t="s">
        <v>368</v>
      </c>
      <c r="G154" s="23" t="s">
        <v>369</v>
      </c>
      <c r="H154" s="24">
        <f t="shared" si="4"/>
        <v>67.15</v>
      </c>
      <c r="I154" s="23">
        <v>67.15</v>
      </c>
      <c r="J154" s="23"/>
      <c r="K154" s="23" t="s">
        <v>345</v>
      </c>
      <c r="L154" s="24">
        <v>1</v>
      </c>
      <c r="M154" s="24">
        <v>0.01</v>
      </c>
      <c r="N154" s="24">
        <v>0.04</v>
      </c>
      <c r="O154" s="24" t="s">
        <v>170</v>
      </c>
      <c r="P154" s="24" t="s">
        <v>35</v>
      </c>
      <c r="Q154" s="53"/>
    </row>
    <row r="155" s="3" customFormat="1" ht="37" customHeight="1" spans="1:17">
      <c r="A155" s="24">
        <v>136</v>
      </c>
      <c r="B155" s="35"/>
      <c r="C155" s="23" t="s">
        <v>174</v>
      </c>
      <c r="D155" s="24" t="s">
        <v>24</v>
      </c>
      <c r="E155" s="24" t="s">
        <v>25</v>
      </c>
      <c r="F155" s="24" t="s">
        <v>370</v>
      </c>
      <c r="G155" s="23" t="s">
        <v>371</v>
      </c>
      <c r="H155" s="24">
        <f t="shared" si="4"/>
        <v>30.85</v>
      </c>
      <c r="I155" s="23">
        <v>30.85</v>
      </c>
      <c r="J155" s="23"/>
      <c r="K155" s="23" t="s">
        <v>345</v>
      </c>
      <c r="L155" s="24">
        <v>1</v>
      </c>
      <c r="M155" s="24">
        <v>0.01</v>
      </c>
      <c r="N155" s="24">
        <v>0.04</v>
      </c>
      <c r="O155" s="24" t="s">
        <v>170</v>
      </c>
      <c r="P155" s="24" t="s">
        <v>35</v>
      </c>
      <c r="Q155" s="53"/>
    </row>
    <row r="156" s="3" customFormat="1" ht="37" customHeight="1" spans="1:17">
      <c r="A156" s="24">
        <v>137</v>
      </c>
      <c r="B156" s="35"/>
      <c r="C156" s="23" t="s">
        <v>174</v>
      </c>
      <c r="D156" s="24" t="s">
        <v>24</v>
      </c>
      <c r="E156" s="24" t="s">
        <v>25</v>
      </c>
      <c r="F156" s="24" t="s">
        <v>372</v>
      </c>
      <c r="G156" s="23" t="s">
        <v>373</v>
      </c>
      <c r="H156" s="24">
        <f t="shared" si="4"/>
        <v>69.31</v>
      </c>
      <c r="I156" s="23">
        <v>69.31</v>
      </c>
      <c r="J156" s="23"/>
      <c r="K156" s="23" t="s">
        <v>345</v>
      </c>
      <c r="L156" s="24">
        <v>1</v>
      </c>
      <c r="M156" s="24">
        <v>0.01</v>
      </c>
      <c r="N156" s="24">
        <v>0.04</v>
      </c>
      <c r="O156" s="24" t="s">
        <v>170</v>
      </c>
      <c r="P156" s="24" t="s">
        <v>35</v>
      </c>
      <c r="Q156" s="53"/>
    </row>
    <row r="157" s="3" customFormat="1" ht="37" customHeight="1" spans="1:17">
      <c r="A157" s="24">
        <v>138</v>
      </c>
      <c r="B157" s="35"/>
      <c r="C157" s="23" t="s">
        <v>174</v>
      </c>
      <c r="D157" s="24" t="s">
        <v>24</v>
      </c>
      <c r="E157" s="24" t="s">
        <v>25</v>
      </c>
      <c r="F157" s="24" t="s">
        <v>374</v>
      </c>
      <c r="G157" s="23" t="s">
        <v>375</v>
      </c>
      <c r="H157" s="24">
        <f t="shared" si="4"/>
        <v>75.04</v>
      </c>
      <c r="I157" s="23">
        <v>75.04</v>
      </c>
      <c r="J157" s="23"/>
      <c r="K157" s="23" t="s">
        <v>345</v>
      </c>
      <c r="L157" s="24">
        <v>1</v>
      </c>
      <c r="M157" s="24">
        <v>0.01</v>
      </c>
      <c r="N157" s="24">
        <v>0.04</v>
      </c>
      <c r="O157" s="24" t="s">
        <v>170</v>
      </c>
      <c r="P157" s="24" t="s">
        <v>35</v>
      </c>
      <c r="Q157" s="53"/>
    </row>
    <row r="158" s="3" customFormat="1" ht="37" customHeight="1" spans="1:17">
      <c r="A158" s="24">
        <v>139</v>
      </c>
      <c r="B158" s="35"/>
      <c r="C158" s="23" t="s">
        <v>174</v>
      </c>
      <c r="D158" s="24" t="s">
        <v>24</v>
      </c>
      <c r="E158" s="24" t="s">
        <v>25</v>
      </c>
      <c r="F158" s="24" t="s">
        <v>284</v>
      </c>
      <c r="G158" s="23" t="s">
        <v>376</v>
      </c>
      <c r="H158" s="24">
        <f t="shared" si="4"/>
        <v>71.25</v>
      </c>
      <c r="I158" s="23">
        <v>71.25</v>
      </c>
      <c r="J158" s="23"/>
      <c r="K158" s="23" t="s">
        <v>345</v>
      </c>
      <c r="L158" s="24">
        <v>1</v>
      </c>
      <c r="M158" s="24">
        <v>0.01</v>
      </c>
      <c r="N158" s="24">
        <v>0.04</v>
      </c>
      <c r="O158" s="24" t="s">
        <v>170</v>
      </c>
      <c r="P158" s="24" t="s">
        <v>35</v>
      </c>
      <c r="Q158" s="53"/>
    </row>
    <row r="159" s="3" customFormat="1" ht="37" customHeight="1" spans="1:17">
      <c r="A159" s="24">
        <v>140</v>
      </c>
      <c r="B159" s="35"/>
      <c r="C159" s="23" t="s">
        <v>174</v>
      </c>
      <c r="D159" s="24" t="s">
        <v>24</v>
      </c>
      <c r="E159" s="24" t="s">
        <v>25</v>
      </c>
      <c r="F159" s="24" t="s">
        <v>377</v>
      </c>
      <c r="G159" s="23" t="s">
        <v>378</v>
      </c>
      <c r="H159" s="24">
        <f t="shared" si="4"/>
        <v>4.64</v>
      </c>
      <c r="I159" s="23">
        <v>4.64</v>
      </c>
      <c r="J159" s="23"/>
      <c r="K159" s="23" t="s">
        <v>345</v>
      </c>
      <c r="L159" s="24">
        <v>1</v>
      </c>
      <c r="M159" s="24">
        <v>0.01</v>
      </c>
      <c r="N159" s="24">
        <v>0.04</v>
      </c>
      <c r="O159" s="24" t="s">
        <v>170</v>
      </c>
      <c r="P159" s="24" t="s">
        <v>35</v>
      </c>
      <c r="Q159" s="53"/>
    </row>
    <row r="160" s="3" customFormat="1" ht="37" customHeight="1" spans="1:17">
      <c r="A160" s="24">
        <v>141</v>
      </c>
      <c r="B160" s="35"/>
      <c r="C160" s="23" t="s">
        <v>174</v>
      </c>
      <c r="D160" s="24" t="s">
        <v>24</v>
      </c>
      <c r="E160" s="24" t="s">
        <v>25</v>
      </c>
      <c r="F160" s="24" t="s">
        <v>379</v>
      </c>
      <c r="G160" s="23" t="s">
        <v>380</v>
      </c>
      <c r="H160" s="24">
        <f t="shared" si="4"/>
        <v>69.97</v>
      </c>
      <c r="I160" s="23">
        <v>69.97</v>
      </c>
      <c r="J160" s="23"/>
      <c r="K160" s="23" t="s">
        <v>345</v>
      </c>
      <c r="L160" s="24">
        <v>1</v>
      </c>
      <c r="M160" s="24">
        <v>0.01</v>
      </c>
      <c r="N160" s="24">
        <v>0.04</v>
      </c>
      <c r="O160" s="24" t="s">
        <v>170</v>
      </c>
      <c r="P160" s="24" t="s">
        <v>35</v>
      </c>
      <c r="Q160" s="53"/>
    </row>
    <row r="161" s="3" customFormat="1" ht="37" customHeight="1" spans="1:17">
      <c r="A161" s="24">
        <v>142</v>
      </c>
      <c r="B161" s="35"/>
      <c r="C161" s="23" t="s">
        <v>174</v>
      </c>
      <c r="D161" s="24" t="s">
        <v>24</v>
      </c>
      <c r="E161" s="24" t="s">
        <v>25</v>
      </c>
      <c r="F161" s="24" t="s">
        <v>381</v>
      </c>
      <c r="G161" s="23" t="s">
        <v>382</v>
      </c>
      <c r="H161" s="24">
        <f t="shared" si="4"/>
        <v>79.27</v>
      </c>
      <c r="I161" s="23">
        <v>79.27</v>
      </c>
      <c r="J161" s="23"/>
      <c r="K161" s="23" t="s">
        <v>345</v>
      </c>
      <c r="L161" s="24">
        <v>1</v>
      </c>
      <c r="M161" s="24">
        <v>0.01</v>
      </c>
      <c r="N161" s="24">
        <v>0.04</v>
      </c>
      <c r="O161" s="24" t="s">
        <v>170</v>
      </c>
      <c r="P161" s="24" t="s">
        <v>35</v>
      </c>
      <c r="Q161" s="53"/>
    </row>
    <row r="162" s="3" customFormat="1" ht="37" customHeight="1" spans="1:17">
      <c r="A162" s="24">
        <v>143</v>
      </c>
      <c r="B162" s="27"/>
      <c r="C162" s="23" t="s">
        <v>174</v>
      </c>
      <c r="D162" s="24" t="s">
        <v>24</v>
      </c>
      <c r="E162" s="24" t="s">
        <v>25</v>
      </c>
      <c r="F162" s="24" t="s">
        <v>383</v>
      </c>
      <c r="G162" s="23" t="s">
        <v>384</v>
      </c>
      <c r="H162" s="24">
        <f t="shared" si="4"/>
        <v>70.53</v>
      </c>
      <c r="I162" s="23">
        <v>70.53</v>
      </c>
      <c r="J162" s="23"/>
      <c r="K162" s="23" t="s">
        <v>345</v>
      </c>
      <c r="L162" s="24">
        <v>2</v>
      </c>
      <c r="M162" s="24">
        <v>0.02</v>
      </c>
      <c r="N162" s="24">
        <v>0.08</v>
      </c>
      <c r="O162" s="24" t="s">
        <v>170</v>
      </c>
      <c r="P162" s="24" t="s">
        <v>35</v>
      </c>
      <c r="Q162" s="53"/>
    </row>
    <row r="163" s="3" customFormat="1" ht="37" customHeight="1" spans="1:17">
      <c r="A163" s="24">
        <v>144</v>
      </c>
      <c r="B163" s="27"/>
      <c r="C163" s="23" t="s">
        <v>174</v>
      </c>
      <c r="D163" s="24" t="s">
        <v>24</v>
      </c>
      <c r="E163" s="24" t="s">
        <v>25</v>
      </c>
      <c r="F163" s="24" t="s">
        <v>385</v>
      </c>
      <c r="G163" s="23" t="s">
        <v>386</v>
      </c>
      <c r="H163" s="24">
        <f t="shared" si="4"/>
        <v>45.31</v>
      </c>
      <c r="I163" s="23">
        <v>45.31</v>
      </c>
      <c r="J163" s="23"/>
      <c r="K163" s="23" t="s">
        <v>345</v>
      </c>
      <c r="L163" s="24">
        <v>2</v>
      </c>
      <c r="M163" s="24">
        <v>0.02</v>
      </c>
      <c r="N163" s="24">
        <v>0.08</v>
      </c>
      <c r="O163" s="24" t="s">
        <v>170</v>
      </c>
      <c r="P163" s="24" t="s">
        <v>35</v>
      </c>
      <c r="Q163" s="53"/>
    </row>
    <row r="164" s="3" customFormat="1" ht="37" customHeight="1" spans="1:17">
      <c r="A164" s="24">
        <v>145</v>
      </c>
      <c r="B164" s="27"/>
      <c r="C164" s="23" t="s">
        <v>174</v>
      </c>
      <c r="D164" s="24" t="s">
        <v>24</v>
      </c>
      <c r="E164" s="24" t="s">
        <v>25</v>
      </c>
      <c r="F164" s="24" t="s">
        <v>387</v>
      </c>
      <c r="G164" s="23" t="s">
        <v>388</v>
      </c>
      <c r="H164" s="24">
        <f t="shared" si="4"/>
        <v>35.61</v>
      </c>
      <c r="I164" s="23">
        <v>35.61</v>
      </c>
      <c r="J164" s="23"/>
      <c r="K164" s="23" t="s">
        <v>345</v>
      </c>
      <c r="L164" s="24">
        <v>1</v>
      </c>
      <c r="M164" s="24">
        <v>0.01</v>
      </c>
      <c r="N164" s="24">
        <v>0.04</v>
      </c>
      <c r="O164" s="24" t="s">
        <v>170</v>
      </c>
      <c r="P164" s="24" t="s">
        <v>35</v>
      </c>
      <c r="Q164" s="53"/>
    </row>
    <row r="165" s="3" customFormat="1" ht="40" customHeight="1" spans="1:17">
      <c r="A165" s="24"/>
      <c r="B165" s="27" t="s">
        <v>389</v>
      </c>
      <c r="C165" s="37"/>
      <c r="D165" s="24"/>
      <c r="E165" s="24"/>
      <c r="F165" s="51"/>
      <c r="G165" s="60"/>
      <c r="H165" s="24">
        <f t="shared" ref="H165:H170" si="5">SUM(I165:J165)</f>
        <v>672.84</v>
      </c>
      <c r="I165" s="24">
        <f t="shared" ref="I165:N165" si="6">SUM(I166:I169)</f>
        <v>672.84</v>
      </c>
      <c r="J165" s="24">
        <f t="shared" si="6"/>
        <v>0</v>
      </c>
      <c r="K165" s="24"/>
      <c r="L165" s="24">
        <f t="shared" si="6"/>
        <v>31</v>
      </c>
      <c r="M165" s="24">
        <f t="shared" si="6"/>
        <v>0.35</v>
      </c>
      <c r="N165" s="24">
        <f t="shared" si="6"/>
        <v>1.26</v>
      </c>
      <c r="O165" s="51"/>
      <c r="P165" s="51"/>
      <c r="Q165" s="35"/>
    </row>
    <row r="166" s="3" customFormat="1" ht="40" customHeight="1" spans="1:17">
      <c r="A166" s="24">
        <v>146</v>
      </c>
      <c r="B166" s="27"/>
      <c r="C166" s="23"/>
      <c r="D166" s="23" t="s">
        <v>24</v>
      </c>
      <c r="E166" s="23" t="s">
        <v>25</v>
      </c>
      <c r="F166" s="23" t="s">
        <v>390</v>
      </c>
      <c r="G166" s="23" t="s">
        <v>391</v>
      </c>
      <c r="H166" s="24">
        <f t="shared" si="5"/>
        <v>285.1</v>
      </c>
      <c r="I166" s="23">
        <v>285.1</v>
      </c>
      <c r="J166" s="23"/>
      <c r="K166" s="23" t="s">
        <v>392</v>
      </c>
      <c r="L166" s="24">
        <v>15</v>
      </c>
      <c r="M166" s="24">
        <v>0.16</v>
      </c>
      <c r="N166" s="24">
        <v>0.58</v>
      </c>
      <c r="O166" s="24" t="s">
        <v>170</v>
      </c>
      <c r="P166" s="24" t="s">
        <v>35</v>
      </c>
      <c r="Q166" s="23"/>
    </row>
    <row r="167" s="3" customFormat="1" ht="40" customHeight="1" spans="1:17">
      <c r="A167" s="24">
        <v>147</v>
      </c>
      <c r="B167" s="27"/>
      <c r="C167" s="23"/>
      <c r="D167" s="23" t="s">
        <v>24</v>
      </c>
      <c r="E167" s="23" t="s">
        <v>25</v>
      </c>
      <c r="F167" s="23" t="s">
        <v>393</v>
      </c>
      <c r="G167" s="23" t="s">
        <v>394</v>
      </c>
      <c r="H167" s="24">
        <f t="shared" si="5"/>
        <v>61.25</v>
      </c>
      <c r="I167" s="23">
        <v>61.25</v>
      </c>
      <c r="J167" s="23"/>
      <c r="K167" s="23" t="s">
        <v>392</v>
      </c>
      <c r="L167" s="24">
        <v>4</v>
      </c>
      <c r="M167" s="24">
        <v>0.06</v>
      </c>
      <c r="N167" s="24">
        <v>0.2</v>
      </c>
      <c r="O167" s="24" t="s">
        <v>170</v>
      </c>
      <c r="P167" s="24" t="s">
        <v>166</v>
      </c>
      <c r="Q167" s="23"/>
    </row>
    <row r="168" s="3" customFormat="1" ht="40" customHeight="1" spans="1:17">
      <c r="A168" s="24">
        <v>148</v>
      </c>
      <c r="B168" s="27"/>
      <c r="C168" s="23"/>
      <c r="D168" s="23" t="s">
        <v>24</v>
      </c>
      <c r="E168" s="23" t="s">
        <v>25</v>
      </c>
      <c r="F168" s="23" t="s">
        <v>395</v>
      </c>
      <c r="G168" s="23" t="s">
        <v>396</v>
      </c>
      <c r="H168" s="24">
        <f t="shared" si="5"/>
        <v>236.27</v>
      </c>
      <c r="I168" s="23">
        <v>236.27</v>
      </c>
      <c r="J168" s="23"/>
      <c r="K168" s="23" t="s">
        <v>392</v>
      </c>
      <c r="L168" s="24">
        <v>8</v>
      </c>
      <c r="M168" s="24">
        <v>0.08</v>
      </c>
      <c r="N168" s="24">
        <v>0.29</v>
      </c>
      <c r="O168" s="24" t="s">
        <v>170</v>
      </c>
      <c r="P168" s="24" t="s">
        <v>35</v>
      </c>
      <c r="Q168" s="23"/>
    </row>
    <row r="169" s="3" customFormat="1" ht="40" customHeight="1" spans="1:17">
      <c r="A169" s="24">
        <v>149</v>
      </c>
      <c r="B169" s="27"/>
      <c r="C169" s="23"/>
      <c r="D169" s="23" t="s">
        <v>24</v>
      </c>
      <c r="E169" s="23" t="s">
        <v>25</v>
      </c>
      <c r="F169" s="23" t="s">
        <v>397</v>
      </c>
      <c r="G169" s="23" t="s">
        <v>398</v>
      </c>
      <c r="H169" s="24">
        <f t="shared" si="5"/>
        <v>90.22</v>
      </c>
      <c r="I169" s="23">
        <v>90.22</v>
      </c>
      <c r="J169" s="23"/>
      <c r="K169" s="23" t="s">
        <v>392</v>
      </c>
      <c r="L169" s="24">
        <v>4</v>
      </c>
      <c r="M169" s="24">
        <v>0.05</v>
      </c>
      <c r="N169" s="24">
        <v>0.19</v>
      </c>
      <c r="O169" s="24" t="s">
        <v>170</v>
      </c>
      <c r="P169" s="24" t="s">
        <v>166</v>
      </c>
      <c r="Q169" s="23"/>
    </row>
    <row r="170" s="11" customFormat="1" ht="40" customHeight="1" spans="1:17">
      <c r="A170" s="24">
        <v>150</v>
      </c>
      <c r="B170" s="27" t="s">
        <v>399</v>
      </c>
      <c r="C170" s="23"/>
      <c r="D170" s="23" t="s">
        <v>56</v>
      </c>
      <c r="E170" s="23" t="s">
        <v>25</v>
      </c>
      <c r="F170" s="23" t="s">
        <v>400</v>
      </c>
      <c r="G170" s="23" t="s">
        <v>401</v>
      </c>
      <c r="H170" s="24">
        <f t="shared" si="5"/>
        <v>50</v>
      </c>
      <c r="I170" s="23">
        <v>50</v>
      </c>
      <c r="J170" s="23"/>
      <c r="K170" s="23" t="s">
        <v>402</v>
      </c>
      <c r="L170" s="24"/>
      <c r="M170" s="24"/>
      <c r="N170" s="24"/>
      <c r="O170" s="24" t="s">
        <v>256</v>
      </c>
      <c r="P170" s="24" t="s">
        <v>256</v>
      </c>
      <c r="Q170" s="23"/>
    </row>
    <row r="171" s="12" customFormat="1" ht="23" customHeight="1" spans="1:17">
      <c r="A171" s="24"/>
      <c r="B171" s="27" t="s">
        <v>403</v>
      </c>
      <c r="C171" s="23"/>
      <c r="D171" s="23"/>
      <c r="E171" s="23"/>
      <c r="F171" s="23"/>
      <c r="G171" s="23"/>
      <c r="H171" s="24">
        <v>2360.25</v>
      </c>
      <c r="I171" s="23"/>
      <c r="J171" s="23"/>
      <c r="K171" s="23"/>
      <c r="L171" s="24"/>
      <c r="M171" s="24"/>
      <c r="N171" s="24"/>
      <c r="O171" s="24"/>
      <c r="P171" s="24"/>
      <c r="Q171" s="23"/>
    </row>
    <row r="172" ht="21" spans="1:17">
      <c r="A172" s="24">
        <v>151</v>
      </c>
      <c r="B172" s="27"/>
      <c r="C172" s="23"/>
      <c r="D172" s="23" t="s">
        <v>24</v>
      </c>
      <c r="E172" s="23" t="s">
        <v>25</v>
      </c>
      <c r="F172" s="23" t="s">
        <v>326</v>
      </c>
      <c r="G172" s="23" t="s">
        <v>404</v>
      </c>
      <c r="H172" s="24">
        <f>I172+J172</f>
        <v>91.49</v>
      </c>
      <c r="I172" s="23"/>
      <c r="J172" s="23">
        <v>91.49</v>
      </c>
      <c r="K172" s="23" t="s">
        <v>405</v>
      </c>
      <c r="L172" s="24">
        <v>1</v>
      </c>
      <c r="M172" s="24">
        <v>0.02</v>
      </c>
      <c r="N172" s="24">
        <v>0.08</v>
      </c>
      <c r="O172" s="24" t="s">
        <v>173</v>
      </c>
      <c r="P172" s="24" t="s">
        <v>166</v>
      </c>
      <c r="Q172" s="23"/>
    </row>
    <row r="173" ht="21" spans="1:17">
      <c r="A173" s="24">
        <v>152</v>
      </c>
      <c r="B173" s="52"/>
      <c r="C173" s="23"/>
      <c r="D173" s="23" t="s">
        <v>24</v>
      </c>
      <c r="E173" s="23" t="s">
        <v>406</v>
      </c>
      <c r="F173" s="23" t="s">
        <v>26</v>
      </c>
      <c r="G173" s="23" t="s">
        <v>407</v>
      </c>
      <c r="H173" s="24">
        <f>I173+J173</f>
        <v>1348</v>
      </c>
      <c r="I173" s="23">
        <v>1348</v>
      </c>
      <c r="J173" s="23"/>
      <c r="K173" s="23" t="s">
        <v>408</v>
      </c>
      <c r="L173" s="24">
        <v>6</v>
      </c>
      <c r="M173" s="24">
        <v>0.023</v>
      </c>
      <c r="N173" s="24">
        <f>M173*3</f>
        <v>0.069</v>
      </c>
      <c r="O173" s="24" t="s">
        <v>409</v>
      </c>
      <c r="P173" s="24" t="s">
        <v>30</v>
      </c>
      <c r="Q173" s="23"/>
    </row>
    <row r="174" s="8" customFormat="1" ht="108" customHeight="1" spans="1:17">
      <c r="A174" s="24">
        <v>153</v>
      </c>
      <c r="B174" s="22"/>
      <c r="C174" s="23"/>
      <c r="D174" s="23" t="s">
        <v>24</v>
      </c>
      <c r="E174" s="23" t="s">
        <v>25</v>
      </c>
      <c r="F174" s="23" t="s">
        <v>269</v>
      </c>
      <c r="G174" s="23" t="s">
        <v>410</v>
      </c>
      <c r="H174" s="24">
        <f>I174</f>
        <v>152</v>
      </c>
      <c r="I174" s="23">
        <v>152</v>
      </c>
      <c r="J174" s="23" t="s">
        <v>411</v>
      </c>
      <c r="K174" s="23" t="s">
        <v>411</v>
      </c>
      <c r="L174" s="24">
        <v>18</v>
      </c>
      <c r="M174" s="24">
        <v>0.3</v>
      </c>
      <c r="N174" s="24">
        <v>1</v>
      </c>
      <c r="O174" s="24" t="s">
        <v>173</v>
      </c>
      <c r="P174" s="24" t="s">
        <v>35</v>
      </c>
      <c r="Q174" s="23"/>
    </row>
    <row r="175" s="2" customFormat="1" ht="120" customHeight="1" spans="1:17">
      <c r="A175" s="24">
        <v>154</v>
      </c>
      <c r="B175" s="61"/>
      <c r="C175" s="23"/>
      <c r="D175" s="23" t="s">
        <v>24</v>
      </c>
      <c r="E175" s="23" t="s">
        <v>25</v>
      </c>
      <c r="F175" s="23" t="s">
        <v>412</v>
      </c>
      <c r="G175" s="23" t="s">
        <v>413</v>
      </c>
      <c r="H175" s="24">
        <f>I175</f>
        <v>119</v>
      </c>
      <c r="I175" s="23">
        <v>119</v>
      </c>
      <c r="J175" s="23" t="s">
        <v>414</v>
      </c>
      <c r="K175" s="23" t="s">
        <v>408</v>
      </c>
      <c r="L175" s="24">
        <v>0.3</v>
      </c>
      <c r="M175" s="24">
        <v>1</v>
      </c>
      <c r="N175" s="24" t="s">
        <v>173</v>
      </c>
      <c r="O175" s="24" t="s">
        <v>35</v>
      </c>
      <c r="P175" s="24"/>
      <c r="Q175" s="23"/>
    </row>
    <row r="176" s="8" customFormat="1" ht="34" customHeight="1" spans="1:17">
      <c r="A176" s="24">
        <v>155</v>
      </c>
      <c r="B176" s="52"/>
      <c r="C176" s="23"/>
      <c r="D176" s="23" t="s">
        <v>24</v>
      </c>
      <c r="E176" s="23" t="s">
        <v>25</v>
      </c>
      <c r="F176" s="23" t="s">
        <v>26</v>
      </c>
      <c r="G176" s="23" t="s">
        <v>415</v>
      </c>
      <c r="H176" s="24">
        <f>I176+J176</f>
        <v>173.96</v>
      </c>
      <c r="I176" s="23">
        <v>173.96</v>
      </c>
      <c r="J176" s="23"/>
      <c r="K176" s="23" t="s">
        <v>408</v>
      </c>
      <c r="L176" s="24">
        <v>256</v>
      </c>
      <c r="M176" s="24">
        <v>8</v>
      </c>
      <c r="N176" s="24">
        <v>40</v>
      </c>
      <c r="O176" s="24" t="s">
        <v>416</v>
      </c>
      <c r="P176" s="24" t="s">
        <v>30</v>
      </c>
      <c r="Q176" s="23"/>
    </row>
    <row r="177" s="13" customFormat="1" ht="46" customHeight="1" spans="1:17">
      <c r="A177" s="24">
        <v>156</v>
      </c>
      <c r="B177" s="31"/>
      <c r="C177" s="23"/>
      <c r="D177" s="23" t="s">
        <v>24</v>
      </c>
      <c r="E177" s="23" t="s">
        <v>25</v>
      </c>
      <c r="F177" s="23" t="s">
        <v>417</v>
      </c>
      <c r="G177" s="23" t="s">
        <v>418</v>
      </c>
      <c r="H177" s="24">
        <v>400</v>
      </c>
      <c r="I177" s="23" t="s">
        <v>43</v>
      </c>
      <c r="J177" s="23">
        <v>96</v>
      </c>
      <c r="K177" s="23" t="s">
        <v>408</v>
      </c>
      <c r="L177" s="24">
        <v>1</v>
      </c>
      <c r="M177" s="24">
        <v>96</v>
      </c>
      <c r="N177" s="24">
        <v>300</v>
      </c>
      <c r="O177" s="24" t="s">
        <v>43</v>
      </c>
      <c r="P177" s="24" t="s">
        <v>30</v>
      </c>
      <c r="Q177" s="23"/>
    </row>
    <row r="178" s="13" customFormat="1" ht="46" customHeight="1" spans="1:17">
      <c r="A178" s="24"/>
      <c r="B178" s="31"/>
      <c r="C178" s="23"/>
      <c r="D178" s="23" t="s">
        <v>24</v>
      </c>
      <c r="E178" s="23" t="s">
        <v>25</v>
      </c>
      <c r="F178" s="23" t="s">
        <v>26</v>
      </c>
      <c r="G178" s="23" t="s">
        <v>419</v>
      </c>
      <c r="H178" s="23">
        <v>75.8</v>
      </c>
      <c r="I178" s="23" t="s">
        <v>25</v>
      </c>
      <c r="J178" s="23" t="s">
        <v>420</v>
      </c>
      <c r="K178" s="23"/>
      <c r="L178" s="24"/>
      <c r="M178" s="24"/>
      <c r="N178" s="24"/>
      <c r="O178" s="24" t="s">
        <v>173</v>
      </c>
      <c r="P178" s="24" t="s">
        <v>30</v>
      </c>
      <c r="Q178" s="23"/>
    </row>
    <row r="179" s="6" customFormat="1" ht="30" customHeight="1" spans="1:17">
      <c r="A179" s="24">
        <v>157</v>
      </c>
      <c r="B179" s="62" t="s">
        <v>421</v>
      </c>
      <c r="C179" s="23"/>
      <c r="D179" s="23" t="s">
        <v>24</v>
      </c>
      <c r="E179" s="23" t="s">
        <v>25</v>
      </c>
      <c r="F179" s="23" t="s">
        <v>26</v>
      </c>
      <c r="G179" s="23" t="s">
        <v>422</v>
      </c>
      <c r="H179" s="24">
        <v>30</v>
      </c>
      <c r="I179" s="23" t="s">
        <v>30</v>
      </c>
      <c r="J179" s="23"/>
      <c r="K179" s="23" t="s">
        <v>423</v>
      </c>
      <c r="L179" s="24"/>
      <c r="M179" s="24"/>
      <c r="N179" s="24"/>
      <c r="O179" s="24" t="s">
        <v>424</v>
      </c>
      <c r="P179" s="24" t="s">
        <v>30</v>
      </c>
      <c r="Q179" s="23"/>
    </row>
    <row r="180" ht="31" customHeight="1" spans="1:17">
      <c r="A180" s="24">
        <v>158</v>
      </c>
      <c r="B180" s="27" t="s">
        <v>425</v>
      </c>
      <c r="C180" s="23" t="s">
        <v>426</v>
      </c>
      <c r="D180" s="23" t="s">
        <v>24</v>
      </c>
      <c r="E180" s="23" t="s">
        <v>25</v>
      </c>
      <c r="F180" s="23" t="s">
        <v>26</v>
      </c>
      <c r="G180" s="23" t="s">
        <v>427</v>
      </c>
      <c r="H180" s="24">
        <f>I180+J180</f>
        <v>115.65</v>
      </c>
      <c r="I180" s="23"/>
      <c r="J180" s="23">
        <v>115.65</v>
      </c>
      <c r="K180" s="23" t="s">
        <v>428</v>
      </c>
      <c r="L180" s="24">
        <v>257</v>
      </c>
      <c r="M180" s="24">
        <v>0.0257</v>
      </c>
      <c r="N180" s="24">
        <v>0.0874</v>
      </c>
      <c r="O180" s="24" t="s">
        <v>232</v>
      </c>
      <c r="P180" s="24" t="s">
        <v>429</v>
      </c>
      <c r="Q180" s="23"/>
    </row>
    <row r="181" customFormat="1" ht="31" customHeight="1" spans="1:17">
      <c r="A181" s="24"/>
      <c r="B181" s="27" t="s">
        <v>430</v>
      </c>
      <c r="C181" s="23"/>
      <c r="D181" s="23"/>
      <c r="E181" s="23"/>
      <c r="F181" s="23"/>
      <c r="G181" s="23"/>
      <c r="H181" s="24">
        <v>840</v>
      </c>
      <c r="I181" s="23"/>
      <c r="J181" s="23"/>
      <c r="K181" s="23"/>
      <c r="L181" s="24"/>
      <c r="M181" s="24"/>
      <c r="N181" s="24"/>
      <c r="O181" s="24"/>
      <c r="P181" s="24"/>
      <c r="Q181" s="23"/>
    </row>
    <row r="182" s="6" customFormat="1" ht="30" customHeight="1" spans="1:17">
      <c r="A182" s="24">
        <v>159</v>
      </c>
      <c r="B182" s="57"/>
      <c r="C182" s="23" t="s">
        <v>431</v>
      </c>
      <c r="D182" s="23" t="s">
        <v>24</v>
      </c>
      <c r="E182" s="23" t="s">
        <v>25</v>
      </c>
      <c r="F182" s="23" t="s">
        <v>26</v>
      </c>
      <c r="G182" s="23" t="s">
        <v>432</v>
      </c>
      <c r="H182" s="24">
        <v>150</v>
      </c>
      <c r="I182" s="23" t="s">
        <v>30</v>
      </c>
      <c r="J182" s="23" t="s">
        <v>141</v>
      </c>
      <c r="K182" s="23" t="s">
        <v>433</v>
      </c>
      <c r="L182" s="24"/>
      <c r="M182" s="24"/>
      <c r="N182" s="24"/>
      <c r="O182" s="24" t="s">
        <v>434</v>
      </c>
      <c r="P182" s="24" t="s">
        <v>429</v>
      </c>
      <c r="Q182" s="23"/>
    </row>
    <row r="183" s="6" customFormat="1" ht="35" customHeight="1" spans="1:17">
      <c r="A183" s="24">
        <v>160</v>
      </c>
      <c r="B183" s="63"/>
      <c r="C183" s="23" t="s">
        <v>435</v>
      </c>
      <c r="D183" s="23" t="s">
        <v>24</v>
      </c>
      <c r="E183" s="23" t="s">
        <v>25</v>
      </c>
      <c r="F183" s="23" t="s">
        <v>436</v>
      </c>
      <c r="G183" s="23" t="s">
        <v>437</v>
      </c>
      <c r="H183" s="24">
        <v>390</v>
      </c>
      <c r="I183" s="23" t="s">
        <v>434</v>
      </c>
      <c r="J183" s="23"/>
      <c r="K183" s="23" t="s">
        <v>438</v>
      </c>
      <c r="L183" s="24"/>
      <c r="M183" s="24"/>
      <c r="N183" s="24"/>
      <c r="O183" s="24" t="s">
        <v>434</v>
      </c>
      <c r="P183" s="24" t="s">
        <v>429</v>
      </c>
      <c r="Q183" s="23"/>
    </row>
    <row r="184" s="4" customFormat="1" ht="84" customHeight="1" spans="1:17">
      <c r="A184" s="24">
        <v>161</v>
      </c>
      <c r="B184" s="31"/>
      <c r="C184" s="23" t="s">
        <v>439</v>
      </c>
      <c r="D184" s="23" t="s">
        <v>24</v>
      </c>
      <c r="E184" s="23" t="s">
        <v>25</v>
      </c>
      <c r="F184" s="23" t="s">
        <v>412</v>
      </c>
      <c r="G184" s="23" t="s">
        <v>440</v>
      </c>
      <c r="H184" s="24">
        <v>300</v>
      </c>
      <c r="I184" s="23" t="s">
        <v>434</v>
      </c>
      <c r="J184" s="23">
        <v>45</v>
      </c>
      <c r="K184" s="23" t="s">
        <v>438</v>
      </c>
      <c r="L184" s="24"/>
      <c r="M184" s="24"/>
      <c r="N184" s="24"/>
      <c r="O184" s="24" t="s">
        <v>434</v>
      </c>
      <c r="P184" s="24" t="s">
        <v>429</v>
      </c>
      <c r="Q184" s="23"/>
    </row>
    <row r="185" s="4" customFormat="1" ht="24" customHeight="1" spans="1:17">
      <c r="A185" s="24"/>
      <c r="B185" s="64" t="s">
        <v>441</v>
      </c>
      <c r="C185" s="23"/>
      <c r="D185" s="23"/>
      <c r="E185" s="23"/>
      <c r="F185" s="23"/>
      <c r="G185" s="23"/>
      <c r="H185" s="24">
        <v>60</v>
      </c>
      <c r="I185" s="23"/>
      <c r="J185" s="23"/>
      <c r="K185" s="23"/>
      <c r="L185" s="24"/>
      <c r="M185" s="24"/>
      <c r="N185" s="24"/>
      <c r="O185" s="24"/>
      <c r="P185" s="24"/>
      <c r="Q185" s="23"/>
    </row>
    <row r="186" s="4" customFormat="1" ht="34" customHeight="1" spans="1:17">
      <c r="A186" s="24">
        <v>162</v>
      </c>
      <c r="B186" s="31"/>
      <c r="C186" s="23" t="s">
        <v>442</v>
      </c>
      <c r="D186" s="23" t="s">
        <v>24</v>
      </c>
      <c r="E186" s="23" t="s">
        <v>25</v>
      </c>
      <c r="F186" s="23" t="s">
        <v>443</v>
      </c>
      <c r="G186" s="23" t="s">
        <v>444</v>
      </c>
      <c r="H186" s="24">
        <v>30</v>
      </c>
      <c r="I186" s="23" t="s">
        <v>445</v>
      </c>
      <c r="J186" s="23">
        <v>150</v>
      </c>
      <c r="K186" s="23" t="s">
        <v>446</v>
      </c>
      <c r="L186" s="24"/>
      <c r="M186" s="24">
        <v>0.015</v>
      </c>
      <c r="N186" s="24">
        <v>0.056</v>
      </c>
      <c r="O186" s="24" t="s">
        <v>445</v>
      </c>
      <c r="P186" s="24" t="s">
        <v>447</v>
      </c>
      <c r="Q186" s="23"/>
    </row>
    <row r="187" s="6" customFormat="1" ht="86" customHeight="1" spans="1:17">
      <c r="A187" s="24">
        <v>163</v>
      </c>
      <c r="B187" s="31"/>
      <c r="C187" s="23" t="s">
        <v>448</v>
      </c>
      <c r="D187" s="23" t="s">
        <v>24</v>
      </c>
      <c r="E187" s="23" t="s">
        <v>25</v>
      </c>
      <c r="F187" s="23" t="s">
        <v>449</v>
      </c>
      <c r="G187" s="23" t="s">
        <v>450</v>
      </c>
      <c r="H187" s="24">
        <v>30</v>
      </c>
      <c r="I187" s="23" t="s">
        <v>43</v>
      </c>
      <c r="J187" s="23" t="s">
        <v>451</v>
      </c>
      <c r="K187" s="23" t="s">
        <v>452</v>
      </c>
      <c r="L187" s="24"/>
      <c r="M187" s="24"/>
      <c r="N187" s="24"/>
      <c r="O187" s="24" t="s">
        <v>449</v>
      </c>
      <c r="P187" s="24"/>
      <c r="Q187" s="23"/>
    </row>
    <row r="188" ht="21" spans="1:17">
      <c r="A188" s="24"/>
      <c r="B188" s="27" t="s">
        <v>453</v>
      </c>
      <c r="C188" s="23"/>
      <c r="D188" s="23"/>
      <c r="E188" s="23"/>
      <c r="F188" s="23"/>
      <c r="G188" s="23"/>
      <c r="H188" s="24">
        <f>H189+H192</f>
        <v>9300</v>
      </c>
      <c r="I188" s="23"/>
      <c r="J188" s="23">
        <f t="shared" ref="J188:N188" si="7">J189+J192</f>
        <v>4091.85</v>
      </c>
      <c r="K188" s="23"/>
      <c r="L188" s="24">
        <f t="shared" si="7"/>
        <v>49</v>
      </c>
      <c r="M188" s="24">
        <f t="shared" si="7"/>
        <v>1.98</v>
      </c>
      <c r="N188" s="24">
        <f t="shared" si="7"/>
        <v>7.33</v>
      </c>
      <c r="O188" s="24"/>
      <c r="P188" s="24"/>
      <c r="Q188" s="23"/>
    </row>
    <row r="189" ht="21" spans="1:17">
      <c r="A189" s="24"/>
      <c r="B189" s="22"/>
      <c r="C189" s="23" t="s">
        <v>454</v>
      </c>
      <c r="D189" s="23"/>
      <c r="E189" s="23"/>
      <c r="F189" s="23"/>
      <c r="G189" s="23"/>
      <c r="H189" s="24">
        <f>H190+H191</f>
        <v>2230</v>
      </c>
      <c r="I189" s="23"/>
      <c r="J189" s="23">
        <f t="shared" ref="J189:N189" si="8">SUM(J190:J191)</f>
        <v>1000</v>
      </c>
      <c r="K189" s="23"/>
      <c r="L189" s="24">
        <f t="shared" si="8"/>
        <v>30</v>
      </c>
      <c r="M189" s="24">
        <f t="shared" si="8"/>
        <v>1.6</v>
      </c>
      <c r="N189" s="24">
        <f t="shared" si="8"/>
        <v>6</v>
      </c>
      <c r="O189" s="24"/>
      <c r="P189" s="24"/>
      <c r="Q189" s="23"/>
    </row>
    <row r="190" ht="31.5" spans="1:17">
      <c r="A190" s="24">
        <v>164</v>
      </c>
      <c r="B190" s="22"/>
      <c r="C190" s="23" t="s">
        <v>455</v>
      </c>
      <c r="D190" s="23" t="s">
        <v>24</v>
      </c>
      <c r="E190" s="23" t="s">
        <v>25</v>
      </c>
      <c r="F190" s="23" t="s">
        <v>269</v>
      </c>
      <c r="G190" s="23" t="s">
        <v>456</v>
      </c>
      <c r="H190" s="24">
        <v>1000</v>
      </c>
      <c r="I190" s="23"/>
      <c r="J190" s="23">
        <v>500</v>
      </c>
      <c r="K190" s="23" t="s">
        <v>457</v>
      </c>
      <c r="L190" s="24">
        <v>15</v>
      </c>
      <c r="M190" s="24">
        <v>0.8</v>
      </c>
      <c r="N190" s="24">
        <v>3</v>
      </c>
      <c r="O190" s="24" t="s">
        <v>173</v>
      </c>
      <c r="P190" s="24" t="s">
        <v>35</v>
      </c>
      <c r="Q190" s="23"/>
    </row>
    <row r="191" ht="31.5" spans="1:17">
      <c r="A191" s="24">
        <v>165</v>
      </c>
      <c r="B191" s="22"/>
      <c r="C191" s="23" t="s">
        <v>458</v>
      </c>
      <c r="D191" s="23" t="s">
        <v>24</v>
      </c>
      <c r="E191" s="23" t="s">
        <v>25</v>
      </c>
      <c r="F191" s="23" t="s">
        <v>412</v>
      </c>
      <c r="G191" s="23" t="s">
        <v>456</v>
      </c>
      <c r="H191" s="24">
        <v>1230</v>
      </c>
      <c r="I191" s="23"/>
      <c r="J191" s="23">
        <v>500</v>
      </c>
      <c r="K191" s="23" t="s">
        <v>459</v>
      </c>
      <c r="L191" s="24">
        <v>15</v>
      </c>
      <c r="M191" s="24">
        <v>0.8</v>
      </c>
      <c r="N191" s="24">
        <v>3</v>
      </c>
      <c r="O191" s="24" t="s">
        <v>173</v>
      </c>
      <c r="P191" s="24" t="s">
        <v>35</v>
      </c>
      <c r="Q191" s="23"/>
    </row>
    <row r="192" ht="21" spans="1:17">
      <c r="A192" s="24"/>
      <c r="B192" s="22"/>
      <c r="C192" s="23" t="s">
        <v>460</v>
      </c>
      <c r="D192" s="23"/>
      <c r="E192" s="23"/>
      <c r="F192" s="23"/>
      <c r="G192" s="23"/>
      <c r="H192" s="24">
        <v>7070</v>
      </c>
      <c r="I192" s="23"/>
      <c r="J192" s="23">
        <f>SUM(J193:J211)</f>
        <v>3091.85</v>
      </c>
      <c r="K192" s="23"/>
      <c r="L192" s="24">
        <f>SUM(L193:L211)</f>
        <v>19</v>
      </c>
      <c r="M192" s="24">
        <f>SUM(M193:M211)</f>
        <v>0.38</v>
      </c>
      <c r="N192" s="24">
        <f>SUM(N193:N211)</f>
        <v>1.33</v>
      </c>
      <c r="O192" s="24"/>
      <c r="P192" s="24"/>
      <c r="Q192" s="23"/>
    </row>
    <row r="193" ht="31.5" spans="1:17">
      <c r="A193" s="24">
        <v>166</v>
      </c>
      <c r="B193" s="22"/>
      <c r="C193" s="23" t="s">
        <v>461</v>
      </c>
      <c r="D193" s="23" t="s">
        <v>24</v>
      </c>
      <c r="E193" s="23" t="s">
        <v>25</v>
      </c>
      <c r="F193" s="23" t="s">
        <v>95</v>
      </c>
      <c r="G193" s="23" t="s">
        <v>462</v>
      </c>
      <c r="H193" s="24">
        <v>500</v>
      </c>
      <c r="I193" s="23"/>
      <c r="J193" s="23">
        <v>300</v>
      </c>
      <c r="K193" s="23" t="s">
        <v>463</v>
      </c>
      <c r="L193" s="24">
        <v>1</v>
      </c>
      <c r="M193" s="24">
        <v>0.02</v>
      </c>
      <c r="N193" s="24">
        <v>0.07</v>
      </c>
      <c r="O193" s="24" t="s">
        <v>173</v>
      </c>
      <c r="P193" s="24" t="s">
        <v>35</v>
      </c>
      <c r="Q193" s="23"/>
    </row>
    <row r="194" ht="31.5" spans="1:17">
      <c r="A194" s="24">
        <v>167</v>
      </c>
      <c r="B194" s="22"/>
      <c r="C194" s="23" t="s">
        <v>464</v>
      </c>
      <c r="D194" s="23" t="s">
        <v>24</v>
      </c>
      <c r="E194" s="23" t="s">
        <v>25</v>
      </c>
      <c r="F194" s="23" t="s">
        <v>44</v>
      </c>
      <c r="G194" s="23" t="s">
        <v>462</v>
      </c>
      <c r="H194" s="24">
        <v>500</v>
      </c>
      <c r="I194" s="23"/>
      <c r="J194" s="23">
        <v>106</v>
      </c>
      <c r="K194" s="23" t="s">
        <v>463</v>
      </c>
      <c r="L194" s="24">
        <v>1</v>
      </c>
      <c r="M194" s="24">
        <v>0.02</v>
      </c>
      <c r="N194" s="24">
        <v>0.07</v>
      </c>
      <c r="O194" s="24" t="s">
        <v>173</v>
      </c>
      <c r="P194" s="24" t="s">
        <v>35</v>
      </c>
      <c r="Q194" s="23"/>
    </row>
    <row r="195" s="8" customFormat="1" ht="42" customHeight="1" spans="1:17">
      <c r="A195" s="24">
        <v>168</v>
      </c>
      <c r="B195" s="22"/>
      <c r="C195" s="23" t="s">
        <v>465</v>
      </c>
      <c r="D195" s="23" t="s">
        <v>24</v>
      </c>
      <c r="E195" s="23" t="s">
        <v>25</v>
      </c>
      <c r="F195" s="23" t="s">
        <v>85</v>
      </c>
      <c r="G195" s="23" t="s">
        <v>462</v>
      </c>
      <c r="H195" s="24">
        <v>500</v>
      </c>
      <c r="I195" s="23">
        <v>200</v>
      </c>
      <c r="J195" s="23" t="s">
        <v>463</v>
      </c>
      <c r="K195" s="23" t="s">
        <v>466</v>
      </c>
      <c r="L195" s="24">
        <v>1</v>
      </c>
      <c r="M195" s="24">
        <v>0.02</v>
      </c>
      <c r="N195" s="24">
        <v>0.07</v>
      </c>
      <c r="O195" s="24" t="s">
        <v>173</v>
      </c>
      <c r="P195" s="24" t="s">
        <v>35</v>
      </c>
      <c r="Q195" s="23"/>
    </row>
    <row r="196" s="12" customFormat="1" ht="42" customHeight="1" spans="1:17">
      <c r="A196" s="24">
        <v>169</v>
      </c>
      <c r="B196" s="22"/>
      <c r="C196" s="23" t="s">
        <v>467</v>
      </c>
      <c r="D196" s="23" t="s">
        <v>24</v>
      </c>
      <c r="E196" s="23" t="s">
        <v>25</v>
      </c>
      <c r="F196" s="23" t="s">
        <v>417</v>
      </c>
      <c r="G196" s="23" t="s">
        <v>462</v>
      </c>
      <c r="H196" s="24">
        <v>500</v>
      </c>
      <c r="I196" s="23">
        <v>200</v>
      </c>
      <c r="J196" s="23" t="s">
        <v>463</v>
      </c>
      <c r="K196" s="23" t="s">
        <v>466</v>
      </c>
      <c r="L196" s="24">
        <v>1</v>
      </c>
      <c r="M196" s="24">
        <v>0.02</v>
      </c>
      <c r="N196" s="24">
        <v>0.07</v>
      </c>
      <c r="O196" s="24" t="s">
        <v>173</v>
      </c>
      <c r="P196" s="24" t="s">
        <v>35</v>
      </c>
      <c r="Q196" s="23"/>
    </row>
    <row r="197" s="8" customFormat="1" ht="42" customHeight="1" spans="1:17">
      <c r="A197" s="24">
        <v>170</v>
      </c>
      <c r="B197" s="22"/>
      <c r="C197" s="23" t="s">
        <v>468</v>
      </c>
      <c r="D197" s="23" t="s">
        <v>24</v>
      </c>
      <c r="E197" s="23" t="s">
        <v>25</v>
      </c>
      <c r="F197" s="23" t="s">
        <v>469</v>
      </c>
      <c r="G197" s="23" t="s">
        <v>462</v>
      </c>
      <c r="H197" s="24">
        <v>500</v>
      </c>
      <c r="I197" s="23">
        <v>200</v>
      </c>
      <c r="J197" s="23" t="s">
        <v>463</v>
      </c>
      <c r="K197" s="23" t="s">
        <v>466</v>
      </c>
      <c r="L197" s="24">
        <v>1</v>
      </c>
      <c r="M197" s="24">
        <v>0.02</v>
      </c>
      <c r="N197" s="24">
        <v>0.07</v>
      </c>
      <c r="O197" s="24" t="s">
        <v>173</v>
      </c>
      <c r="P197" s="24" t="s">
        <v>166</v>
      </c>
      <c r="Q197" s="23"/>
    </row>
    <row r="198" ht="31.5" spans="1:17">
      <c r="A198" s="24">
        <v>171</v>
      </c>
      <c r="B198" s="22"/>
      <c r="C198" s="23" t="s">
        <v>470</v>
      </c>
      <c r="D198" s="23" t="s">
        <v>24</v>
      </c>
      <c r="E198" s="23" t="s">
        <v>25</v>
      </c>
      <c r="F198" s="23" t="s">
        <v>40</v>
      </c>
      <c r="G198" s="23" t="s">
        <v>462</v>
      </c>
      <c r="H198" s="24">
        <v>500</v>
      </c>
      <c r="I198" s="23"/>
      <c r="J198" s="23">
        <v>98.56</v>
      </c>
      <c r="K198" s="23" t="s">
        <v>471</v>
      </c>
      <c r="L198" s="24">
        <v>1</v>
      </c>
      <c r="M198" s="24">
        <v>0.02</v>
      </c>
      <c r="N198" s="24">
        <v>0.07</v>
      </c>
      <c r="O198" s="24" t="s">
        <v>173</v>
      </c>
      <c r="P198" s="24" t="s">
        <v>35</v>
      </c>
      <c r="Q198" s="23"/>
    </row>
    <row r="199" ht="31.5" spans="1:17">
      <c r="A199" s="24">
        <v>172</v>
      </c>
      <c r="B199" s="22"/>
      <c r="C199" s="23" t="s">
        <v>472</v>
      </c>
      <c r="D199" s="23" t="s">
        <v>24</v>
      </c>
      <c r="E199" s="23" t="s">
        <v>25</v>
      </c>
      <c r="F199" s="23" t="s">
        <v>317</v>
      </c>
      <c r="G199" s="23" t="s">
        <v>462</v>
      </c>
      <c r="H199" s="24">
        <v>560</v>
      </c>
      <c r="I199" s="23"/>
      <c r="J199" s="23">
        <v>216.83</v>
      </c>
      <c r="K199" s="23" t="s">
        <v>471</v>
      </c>
      <c r="L199" s="24">
        <v>1</v>
      </c>
      <c r="M199" s="24">
        <v>0.02</v>
      </c>
      <c r="N199" s="24">
        <v>0.07</v>
      </c>
      <c r="O199" s="24" t="s">
        <v>173</v>
      </c>
      <c r="P199" s="24" t="s">
        <v>35</v>
      </c>
      <c r="Q199" s="23"/>
    </row>
    <row r="200" ht="31.5" spans="1:17">
      <c r="A200" s="24">
        <v>173</v>
      </c>
      <c r="B200" s="22"/>
      <c r="C200" s="23" t="s">
        <v>473</v>
      </c>
      <c r="D200" s="23" t="s">
        <v>24</v>
      </c>
      <c r="E200" s="23" t="s">
        <v>25</v>
      </c>
      <c r="F200" s="23" t="s">
        <v>374</v>
      </c>
      <c r="G200" s="23" t="s">
        <v>462</v>
      </c>
      <c r="H200" s="24">
        <v>500</v>
      </c>
      <c r="I200" s="23"/>
      <c r="J200" s="23">
        <v>300</v>
      </c>
      <c r="K200" s="23" t="s">
        <v>471</v>
      </c>
      <c r="L200" s="24">
        <v>1</v>
      </c>
      <c r="M200" s="24">
        <v>0.02</v>
      </c>
      <c r="N200" s="24">
        <v>0.07</v>
      </c>
      <c r="O200" s="24" t="s">
        <v>173</v>
      </c>
      <c r="P200" s="24" t="s">
        <v>35</v>
      </c>
      <c r="Q200" s="23"/>
    </row>
    <row r="201" ht="31.5" spans="1:17">
      <c r="A201" s="24">
        <v>174</v>
      </c>
      <c r="B201" s="22"/>
      <c r="C201" s="23" t="s">
        <v>474</v>
      </c>
      <c r="D201" s="23" t="s">
        <v>24</v>
      </c>
      <c r="E201" s="23" t="s">
        <v>25</v>
      </c>
      <c r="F201" s="23" t="s">
        <v>356</v>
      </c>
      <c r="G201" s="23" t="s">
        <v>462</v>
      </c>
      <c r="H201" s="24">
        <v>500</v>
      </c>
      <c r="I201" s="23"/>
      <c r="J201" s="23">
        <v>300</v>
      </c>
      <c r="K201" s="23" t="s">
        <v>471</v>
      </c>
      <c r="L201" s="24">
        <v>1</v>
      </c>
      <c r="M201" s="24">
        <v>0.02</v>
      </c>
      <c r="N201" s="24">
        <v>0.07</v>
      </c>
      <c r="O201" s="24" t="s">
        <v>173</v>
      </c>
      <c r="P201" s="24" t="s">
        <v>35</v>
      </c>
      <c r="Q201" s="23"/>
    </row>
    <row r="202" ht="31.5" spans="1:17">
      <c r="A202" s="24">
        <v>175</v>
      </c>
      <c r="B202" s="22"/>
      <c r="C202" s="23" t="s">
        <v>475</v>
      </c>
      <c r="D202" s="23" t="s">
        <v>24</v>
      </c>
      <c r="E202" s="23" t="s">
        <v>25</v>
      </c>
      <c r="F202" s="23" t="s">
        <v>100</v>
      </c>
      <c r="G202" s="23" t="s">
        <v>462</v>
      </c>
      <c r="H202" s="24">
        <v>500</v>
      </c>
      <c r="I202" s="23"/>
      <c r="J202" s="23">
        <v>120.4</v>
      </c>
      <c r="K202" s="23" t="s">
        <v>471</v>
      </c>
      <c r="L202" s="24">
        <v>1</v>
      </c>
      <c r="M202" s="24">
        <v>0.02</v>
      </c>
      <c r="N202" s="24">
        <v>0.07</v>
      </c>
      <c r="O202" s="24" t="s">
        <v>173</v>
      </c>
      <c r="P202" s="24" t="s">
        <v>166</v>
      </c>
      <c r="Q202" s="23"/>
    </row>
    <row r="203" ht="31.5" spans="1:17">
      <c r="A203" s="24">
        <v>176</v>
      </c>
      <c r="B203" s="22"/>
      <c r="C203" s="23" t="s">
        <v>476</v>
      </c>
      <c r="D203" s="23" t="s">
        <v>24</v>
      </c>
      <c r="E203" s="23" t="s">
        <v>25</v>
      </c>
      <c r="F203" s="23" t="s">
        <v>477</v>
      </c>
      <c r="G203" s="23" t="s">
        <v>462</v>
      </c>
      <c r="H203" s="24">
        <f>I203+J203</f>
        <v>200</v>
      </c>
      <c r="I203" s="23"/>
      <c r="J203" s="23">
        <v>200</v>
      </c>
      <c r="K203" s="23" t="s">
        <v>478</v>
      </c>
      <c r="L203" s="24">
        <v>1</v>
      </c>
      <c r="M203" s="24">
        <v>0.02</v>
      </c>
      <c r="N203" s="24">
        <v>0.07</v>
      </c>
      <c r="O203" s="24" t="s">
        <v>173</v>
      </c>
      <c r="P203" s="24" t="s">
        <v>35</v>
      </c>
      <c r="Q203" s="23"/>
    </row>
    <row r="204" ht="31.5" spans="1:17">
      <c r="A204" s="24">
        <v>177</v>
      </c>
      <c r="B204" s="22"/>
      <c r="C204" s="23" t="s">
        <v>479</v>
      </c>
      <c r="D204" s="23" t="s">
        <v>24</v>
      </c>
      <c r="E204" s="23" t="s">
        <v>25</v>
      </c>
      <c r="F204" s="23" t="s">
        <v>332</v>
      </c>
      <c r="G204" s="23" t="s">
        <v>462</v>
      </c>
      <c r="H204" s="24">
        <v>200</v>
      </c>
      <c r="I204" s="23"/>
      <c r="J204" s="23">
        <v>78.09</v>
      </c>
      <c r="K204" s="23" t="s">
        <v>478</v>
      </c>
      <c r="L204" s="24">
        <v>1</v>
      </c>
      <c r="M204" s="24">
        <v>0.02</v>
      </c>
      <c r="N204" s="24">
        <v>0.07</v>
      </c>
      <c r="O204" s="24" t="s">
        <v>173</v>
      </c>
      <c r="P204" s="24" t="s">
        <v>166</v>
      </c>
      <c r="Q204" s="23"/>
    </row>
    <row r="205" ht="31.5" spans="1:17">
      <c r="A205" s="24">
        <v>178</v>
      </c>
      <c r="B205" s="22"/>
      <c r="C205" s="23" t="s">
        <v>480</v>
      </c>
      <c r="D205" s="23" t="s">
        <v>24</v>
      </c>
      <c r="E205" s="23" t="s">
        <v>25</v>
      </c>
      <c r="F205" s="23" t="s">
        <v>481</v>
      </c>
      <c r="G205" s="23" t="s">
        <v>462</v>
      </c>
      <c r="H205" s="24">
        <v>203</v>
      </c>
      <c r="I205" s="23"/>
      <c r="J205" s="23">
        <v>200</v>
      </c>
      <c r="K205" s="23" t="s">
        <v>478</v>
      </c>
      <c r="L205" s="24">
        <v>1</v>
      </c>
      <c r="M205" s="24">
        <v>0.02</v>
      </c>
      <c r="N205" s="24">
        <v>0.07</v>
      </c>
      <c r="O205" s="24" t="s">
        <v>173</v>
      </c>
      <c r="P205" s="24" t="s">
        <v>35</v>
      </c>
      <c r="Q205" s="23"/>
    </row>
    <row r="206" ht="31.5" spans="1:17">
      <c r="A206" s="24">
        <v>179</v>
      </c>
      <c r="B206" s="22"/>
      <c r="C206" s="23" t="s">
        <v>482</v>
      </c>
      <c r="D206" s="23" t="s">
        <v>24</v>
      </c>
      <c r="E206" s="23" t="s">
        <v>25</v>
      </c>
      <c r="F206" s="23" t="s">
        <v>483</v>
      </c>
      <c r="G206" s="23" t="s">
        <v>462</v>
      </c>
      <c r="H206" s="24">
        <f>I206+J206</f>
        <v>200</v>
      </c>
      <c r="I206" s="23"/>
      <c r="J206" s="23">
        <v>200</v>
      </c>
      <c r="K206" s="23" t="s">
        <v>478</v>
      </c>
      <c r="L206" s="24">
        <v>1</v>
      </c>
      <c r="M206" s="24">
        <v>0.02</v>
      </c>
      <c r="N206" s="24">
        <v>0.07</v>
      </c>
      <c r="O206" s="24" t="s">
        <v>173</v>
      </c>
      <c r="P206" s="24" t="s">
        <v>35</v>
      </c>
      <c r="Q206" s="23"/>
    </row>
    <row r="207" ht="36" customHeight="1" spans="1:17">
      <c r="A207" s="24">
        <v>180</v>
      </c>
      <c r="B207" s="22"/>
      <c r="C207" s="23" t="s">
        <v>484</v>
      </c>
      <c r="D207" s="23" t="s">
        <v>24</v>
      </c>
      <c r="E207" s="23" t="s">
        <v>25</v>
      </c>
      <c r="F207" s="23" t="s">
        <v>485</v>
      </c>
      <c r="G207" s="23" t="s">
        <v>462</v>
      </c>
      <c r="H207" s="24">
        <f>I207+J207</f>
        <v>200</v>
      </c>
      <c r="I207" s="23"/>
      <c r="J207" s="23">
        <v>200</v>
      </c>
      <c r="K207" s="23" t="s">
        <v>478</v>
      </c>
      <c r="L207" s="24">
        <v>1</v>
      </c>
      <c r="M207" s="24">
        <v>0.02</v>
      </c>
      <c r="N207" s="24">
        <v>0.07</v>
      </c>
      <c r="O207" s="24" t="s">
        <v>173</v>
      </c>
      <c r="P207" s="24" t="s">
        <v>35</v>
      </c>
      <c r="Q207" s="23"/>
    </row>
    <row r="208" ht="31.5" spans="1:17">
      <c r="A208" s="24">
        <v>181</v>
      </c>
      <c r="B208" s="22"/>
      <c r="C208" s="23" t="s">
        <v>486</v>
      </c>
      <c r="D208" s="23" t="s">
        <v>24</v>
      </c>
      <c r="E208" s="23" t="s">
        <v>25</v>
      </c>
      <c r="F208" s="23" t="s">
        <v>487</v>
      </c>
      <c r="G208" s="23" t="s">
        <v>462</v>
      </c>
      <c r="H208" s="24">
        <v>207</v>
      </c>
      <c r="I208" s="23"/>
      <c r="J208" s="23">
        <v>200</v>
      </c>
      <c r="K208" s="23" t="s">
        <v>478</v>
      </c>
      <c r="L208" s="24">
        <v>1</v>
      </c>
      <c r="M208" s="24">
        <v>0.02</v>
      </c>
      <c r="N208" s="24">
        <v>0.07</v>
      </c>
      <c r="O208" s="24" t="s">
        <v>173</v>
      </c>
      <c r="P208" s="24" t="s">
        <v>35</v>
      </c>
      <c r="Q208" s="23"/>
    </row>
    <row r="209" ht="31.5" spans="1:17">
      <c r="A209" s="24">
        <v>182</v>
      </c>
      <c r="B209" s="22"/>
      <c r="C209" s="23" t="s">
        <v>488</v>
      </c>
      <c r="D209" s="23" t="s">
        <v>24</v>
      </c>
      <c r="E209" s="23" t="s">
        <v>25</v>
      </c>
      <c r="F209" s="23" t="s">
        <v>489</v>
      </c>
      <c r="G209" s="23" t="s">
        <v>462</v>
      </c>
      <c r="H209" s="24">
        <f>I209+J209</f>
        <v>200</v>
      </c>
      <c r="I209" s="23"/>
      <c r="J209" s="23">
        <v>200</v>
      </c>
      <c r="K209" s="23" t="s">
        <v>478</v>
      </c>
      <c r="L209" s="24">
        <v>1</v>
      </c>
      <c r="M209" s="24">
        <v>0.02</v>
      </c>
      <c r="N209" s="24">
        <v>0.07</v>
      </c>
      <c r="O209" s="24" t="s">
        <v>173</v>
      </c>
      <c r="P209" s="24" t="s">
        <v>35</v>
      </c>
      <c r="Q209" s="23"/>
    </row>
    <row r="210" ht="31.5" spans="1:17">
      <c r="A210" s="24">
        <v>183</v>
      </c>
      <c r="B210" s="22"/>
      <c r="C210" s="23" t="s">
        <v>490</v>
      </c>
      <c r="D210" s="23" t="s">
        <v>24</v>
      </c>
      <c r="E210" s="23" t="s">
        <v>25</v>
      </c>
      <c r="F210" s="23" t="s">
        <v>189</v>
      </c>
      <c r="G210" s="23" t="s">
        <v>462</v>
      </c>
      <c r="H210" s="24">
        <v>200</v>
      </c>
      <c r="I210" s="23"/>
      <c r="J210" s="23">
        <v>171.97</v>
      </c>
      <c r="K210" s="23" t="s">
        <v>478</v>
      </c>
      <c r="L210" s="24">
        <v>1</v>
      </c>
      <c r="M210" s="24">
        <v>0.02</v>
      </c>
      <c r="N210" s="24">
        <v>0.07</v>
      </c>
      <c r="O210" s="24" t="s">
        <v>173</v>
      </c>
      <c r="P210" s="24" t="s">
        <v>35</v>
      </c>
      <c r="Q210" s="23"/>
    </row>
    <row r="211" ht="31.5" spans="1:17">
      <c r="A211" s="24">
        <v>184</v>
      </c>
      <c r="B211" s="22"/>
      <c r="C211" s="23" t="s">
        <v>491</v>
      </c>
      <c r="D211" s="23" t="s">
        <v>24</v>
      </c>
      <c r="E211" s="23" t="s">
        <v>25</v>
      </c>
      <c r="F211" s="23" t="s">
        <v>492</v>
      </c>
      <c r="G211" s="23" t="s">
        <v>462</v>
      </c>
      <c r="H211" s="24">
        <f>I211+J211</f>
        <v>200</v>
      </c>
      <c r="I211" s="23"/>
      <c r="J211" s="23">
        <v>200</v>
      </c>
      <c r="K211" s="23" t="s">
        <v>478</v>
      </c>
      <c r="L211" s="24">
        <v>1</v>
      </c>
      <c r="M211" s="24">
        <v>0.02</v>
      </c>
      <c r="N211" s="24">
        <v>0.07</v>
      </c>
      <c r="O211" s="24" t="s">
        <v>173</v>
      </c>
      <c r="P211" s="24" t="s">
        <v>35</v>
      </c>
      <c r="Q211" s="23"/>
    </row>
    <row r="212" s="8" customFormat="1" ht="42" customHeight="1" spans="1:17">
      <c r="A212" s="24">
        <v>185</v>
      </c>
      <c r="B212" s="22"/>
      <c r="C212" s="23" t="s">
        <v>470</v>
      </c>
      <c r="D212" s="23" t="s">
        <v>24</v>
      </c>
      <c r="E212" s="23" t="s">
        <v>25</v>
      </c>
      <c r="F212" s="23" t="s">
        <v>40</v>
      </c>
      <c r="G212" s="23" t="s">
        <v>462</v>
      </c>
      <c r="H212" s="24">
        <f>I212</f>
        <v>200</v>
      </c>
      <c r="I212" s="23">
        <v>200</v>
      </c>
      <c r="J212" s="23" t="s">
        <v>493</v>
      </c>
      <c r="K212" s="23" t="s">
        <v>478</v>
      </c>
      <c r="L212" s="24">
        <v>1</v>
      </c>
      <c r="M212" s="24">
        <v>0.02</v>
      </c>
      <c r="N212" s="24">
        <v>0.07</v>
      </c>
      <c r="O212" s="24" t="s">
        <v>173</v>
      </c>
      <c r="P212" s="24" t="s">
        <v>35</v>
      </c>
      <c r="Q212" s="23"/>
    </row>
    <row r="213" ht="21" spans="1:17">
      <c r="A213" s="24">
        <v>186</v>
      </c>
      <c r="B213" s="27" t="s">
        <v>494</v>
      </c>
      <c r="C213" s="23" t="s">
        <v>495</v>
      </c>
      <c r="D213" s="23" t="s">
        <v>24</v>
      </c>
      <c r="E213" s="23" t="s">
        <v>25</v>
      </c>
      <c r="F213" s="23" t="s">
        <v>496</v>
      </c>
      <c r="G213" s="23" t="s">
        <v>497</v>
      </c>
      <c r="H213" s="24">
        <v>240.7</v>
      </c>
      <c r="I213" s="23">
        <v>33</v>
      </c>
      <c r="J213" s="23"/>
      <c r="K213" s="23" t="s">
        <v>498</v>
      </c>
      <c r="L213" s="24"/>
      <c r="M213" s="24"/>
      <c r="N213" s="24"/>
      <c r="O213" s="24" t="s">
        <v>173</v>
      </c>
      <c r="P213" s="24" t="s">
        <v>173</v>
      </c>
      <c r="Q213" s="23"/>
    </row>
  </sheetData>
  <mergeCells count="21">
    <mergeCell ref="O3:Q3"/>
    <mergeCell ref="H4:J4"/>
    <mergeCell ref="K4:N4"/>
    <mergeCell ref="A4:A7"/>
    <mergeCell ref="B4:B7"/>
    <mergeCell ref="C4:C7"/>
    <mergeCell ref="D4:D7"/>
    <mergeCell ref="E4:E7"/>
    <mergeCell ref="F4:F7"/>
    <mergeCell ref="G4:G7"/>
    <mergeCell ref="H5:H7"/>
    <mergeCell ref="I5:I7"/>
    <mergeCell ref="J5:J7"/>
    <mergeCell ref="K5:K7"/>
    <mergeCell ref="L5:L7"/>
    <mergeCell ref="M5:M7"/>
    <mergeCell ref="N5:N7"/>
    <mergeCell ref="O4:O7"/>
    <mergeCell ref="P4:P7"/>
    <mergeCell ref="Q4:Q7"/>
    <mergeCell ref="A1:Q2"/>
  </mergeCells>
  <pageMargins left="0.314583333333333" right="0.393055555555556" top="0.751388888888889" bottom="0.751388888888889" header="0.298611111111111" footer="0.298611111111111"/>
  <pageSetup paperSize="9" orientation="landscape" horizontalDpi="600"/>
  <headerFooter/>
  <ignoredErrors>
    <ignoredError sqref="H172"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William</cp:lastModifiedBy>
  <dcterms:created xsi:type="dcterms:W3CDTF">2021-10-11T01:56:00Z</dcterms:created>
  <dcterms:modified xsi:type="dcterms:W3CDTF">2021-11-23T03:43:44Z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D9F15390BF294F66B0E615D8E861882B</vt:lpwstr>
  </property>
  <property fmtid="{D5CDD505-2E9C-101B-9397-08002B2CF9AE}" pid="3" name="KSOProductBuildVer">
    <vt:lpwstr>2052-10.8.2.6837</vt:lpwstr>
  </property>
</Properties>
</file>