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宁县2022年度统筹整合财政涉农资金项目完成情况" sheetId="10" r:id="rId1"/>
  </sheets>
  <definedNames>
    <definedName name="_xlnm._FilterDatabase" localSheetId="0" hidden="1">宁县2022年度统筹整合财政涉农资金项目完成情况!$A$6:$XEV$58</definedName>
    <definedName name="_xlnm.Print_Titles" localSheetId="0">宁县2022年度统筹整合财政涉农资金项目完成情况!$1:$5</definedName>
  </definedNames>
  <calcPr calcId="144525" concurrentCalc="0"/>
</workbook>
</file>

<file path=xl/sharedStrings.xml><?xml version="1.0" encoding="utf-8"?>
<sst xmlns="http://schemas.openxmlformats.org/spreadsheetml/2006/main" count="219" uniqueCount="121">
  <si>
    <t>宁县2022年度统筹整合财政涉农资金项目完成情况</t>
  </si>
  <si>
    <t>县区：宁县</t>
  </si>
  <si>
    <t>单位：万元</t>
  </si>
  <si>
    <t>序号</t>
  </si>
  <si>
    <t>涉农整合资金来源</t>
  </si>
  <si>
    <t>整合使用涉农资金情况</t>
  </si>
  <si>
    <t>实际支出情况</t>
  </si>
  <si>
    <t>备注</t>
  </si>
  <si>
    <t>资金名称</t>
  </si>
  <si>
    <t>下达文号</t>
  </si>
  <si>
    <t>下达金额</t>
  </si>
  <si>
    <t>原科目</t>
  </si>
  <si>
    <t>来源    单位</t>
  </si>
  <si>
    <t>实际整合使用资金</t>
  </si>
  <si>
    <t>整合使用情况</t>
  </si>
  <si>
    <t>实际支出</t>
  </si>
  <si>
    <t>未支付</t>
  </si>
  <si>
    <t>支付率</t>
  </si>
  <si>
    <t>上报增加</t>
  </si>
  <si>
    <t>小计</t>
  </si>
  <si>
    <t>中央</t>
  </si>
  <si>
    <t>省级</t>
  </si>
  <si>
    <t>市级</t>
  </si>
  <si>
    <t>县级</t>
  </si>
  <si>
    <t>项目主管部门</t>
  </si>
  <si>
    <t>整合资金金额</t>
  </si>
  <si>
    <t>项目名称</t>
  </si>
  <si>
    <t>整合后列支科目</t>
  </si>
  <si>
    <t>跨类整合金额</t>
  </si>
  <si>
    <t>产业</t>
  </si>
  <si>
    <t>基础建设</t>
  </si>
  <si>
    <t>合   计</t>
  </si>
  <si>
    <t>2022年中央财政衔接推进乡村振兴补助资金</t>
  </si>
  <si>
    <t>甘财扶贫[2021]26号</t>
  </si>
  <si>
    <t>乡村振兴局</t>
  </si>
  <si>
    <t>农业农村局</t>
  </si>
  <si>
    <t>绿色标准化蔬菜基地建设</t>
  </si>
  <si>
    <t>2130599</t>
  </si>
  <si>
    <t>农村人居环境整治</t>
  </si>
  <si>
    <t>项目调整</t>
  </si>
  <si>
    <t>金融办</t>
  </si>
  <si>
    <t>精准扶贫专项贷款贴息</t>
  </si>
  <si>
    <t>果业发展中心</t>
  </si>
  <si>
    <t>脱贫户小额贷款贴息</t>
  </si>
  <si>
    <t>2130507</t>
  </si>
  <si>
    <t>村集体经济发展</t>
  </si>
  <si>
    <t>产业道路建设</t>
  </si>
  <si>
    <t>“两后生”培训</t>
  </si>
  <si>
    <t>2130505</t>
  </si>
  <si>
    <t>水务局</t>
  </si>
  <si>
    <t>农村安全饮水</t>
  </si>
  <si>
    <t>易地扶贫搬迁贷款贴息</t>
  </si>
  <si>
    <t>2130399</t>
  </si>
  <si>
    <t>财政局</t>
  </si>
  <si>
    <t>易地扶贫搬迁政府债券贴息</t>
  </si>
  <si>
    <t>农村生活污水处理</t>
  </si>
  <si>
    <t>交通局</t>
  </si>
  <si>
    <t>村组道路建设</t>
  </si>
  <si>
    <t>发改局</t>
  </si>
  <si>
    <t>以工代赈任务</t>
  </si>
  <si>
    <t>2130504</t>
  </si>
  <si>
    <t>2022年第二批中央财政衔接推进乡村振兴补助资金</t>
  </si>
  <si>
    <t>甘财振兴[2022]9号</t>
  </si>
  <si>
    <t>2022年省级财政衔接推进乡村振兴补助资金</t>
  </si>
  <si>
    <t>甘财扶贫[2021]25号</t>
  </si>
  <si>
    <t>苹果产业发展</t>
  </si>
  <si>
    <t>畜牧兽医站</t>
  </si>
  <si>
    <t>草畜产业发展</t>
  </si>
  <si>
    <t>人社局</t>
  </si>
  <si>
    <t>村级公益岗位</t>
  </si>
  <si>
    <t>乡村建设示范乡镇</t>
  </si>
  <si>
    <t>2022年第二批省级财政衔接推进乡村振兴补助资金</t>
  </si>
  <si>
    <t>甘财振兴[2022]10号</t>
  </si>
  <si>
    <t>村集体经济</t>
  </si>
  <si>
    <t>农田建设补助资金</t>
  </si>
  <si>
    <t>甘农财[2021]111号</t>
  </si>
  <si>
    <t>高标准农田建设</t>
  </si>
  <si>
    <t>6.27支付</t>
  </si>
  <si>
    <t>甘农财[2021]139号</t>
  </si>
  <si>
    <t>农村综合改革转移支付</t>
  </si>
  <si>
    <t>甘财农[2021]132号</t>
  </si>
  <si>
    <t>5月14支付</t>
  </si>
  <si>
    <t>甘财农〔2022〕61号</t>
  </si>
  <si>
    <t>良平凯晟源就业工厂道路硬化</t>
  </si>
  <si>
    <t>湘乐镇庞川村农田排洪工程建设</t>
  </si>
  <si>
    <t>水利发展资金</t>
  </si>
  <si>
    <t>甘财农[2021]121号</t>
  </si>
  <si>
    <t>水保局</t>
  </si>
  <si>
    <t>淤地坝除险加固</t>
  </si>
  <si>
    <t>310.81万已报账</t>
  </si>
  <si>
    <t>2022年黄土高原塬面保护项目</t>
  </si>
  <si>
    <t>宁县2021年水毁维修项目</t>
  </si>
  <si>
    <t>未录入</t>
  </si>
  <si>
    <t>和盛园区供水站补充水源工程</t>
  </si>
  <si>
    <t>2022年农村饮水安全应急抢险工程</t>
  </si>
  <si>
    <t>林业改革发展资金</t>
  </si>
  <si>
    <t>甘财资环[2021]120号</t>
  </si>
  <si>
    <t>林草局</t>
  </si>
  <si>
    <t>2021年高铁站面同造林绿化项目</t>
  </si>
  <si>
    <t>林业草原生态保护恢复资金</t>
  </si>
  <si>
    <t>甘财资环[2021]121号</t>
  </si>
  <si>
    <t>2022年生态修复治理补助项目</t>
  </si>
  <si>
    <t>录入178万元</t>
  </si>
  <si>
    <t>绿色发展专项（禽兽粪污资源化利用整县推进项目）中央基建投资</t>
  </si>
  <si>
    <t>甘财建[2022]93号</t>
  </si>
  <si>
    <t>禽兽粪污资源化利用</t>
  </si>
  <si>
    <t>车辆购置税收入补助地方资金</t>
  </si>
  <si>
    <t>甘财建[2022]77号</t>
  </si>
  <si>
    <t>产业道路</t>
  </si>
  <si>
    <t>907未支</t>
  </si>
  <si>
    <t>道路建设</t>
  </si>
  <si>
    <t>农业生产发展资金</t>
  </si>
  <si>
    <t>甘财农〔2022〕29号
甘财农〔2022〕45号
甘财农〔2022〕57号</t>
  </si>
  <si>
    <t>绿色高质高效创建</t>
  </si>
  <si>
    <t>粮改饲</t>
  </si>
  <si>
    <t>早胜牛保种及推广</t>
  </si>
  <si>
    <t>高素质农民培育</t>
  </si>
  <si>
    <t>农业资源及生态保护补助资金</t>
  </si>
  <si>
    <t>甘财农[2021]112号
甘财农[2022]44号</t>
  </si>
  <si>
    <t>绿色种养循环农业试点</t>
  </si>
  <si>
    <t>地膜科学使用回收试点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</si>
</sst>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8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6" fillId="0" borderId="0"/>
  </cellStyleXfs>
  <cellXfs count="5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47" applyFont="1" applyFill="1" applyBorder="1" applyAlignment="1">
      <alignment horizontal="left" vertical="center" wrapText="1"/>
    </xf>
    <xf numFmtId="0" fontId="9" fillId="0" borderId="2" xfId="47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3" xfId="47" applyFont="1" applyFill="1" applyBorder="1" applyAlignment="1">
      <alignment horizontal="center" vertical="center" wrapText="1"/>
    </xf>
    <xf numFmtId="0" fontId="9" fillId="0" borderId="4" xfId="47" applyFont="1" applyFill="1" applyBorder="1" applyAlignment="1">
      <alignment horizontal="center" vertical="center" wrapText="1"/>
    </xf>
    <xf numFmtId="0" fontId="9" fillId="0" borderId="5" xfId="47" applyFont="1" applyFill="1" applyBorder="1" applyAlignment="1">
      <alignment horizontal="center" vertical="center" wrapText="1"/>
    </xf>
    <xf numFmtId="0" fontId="9" fillId="0" borderId="3" xfId="47" applyFont="1" applyFill="1" applyBorder="1" applyAlignment="1">
      <alignment horizontal="left" vertical="center" wrapText="1"/>
    </xf>
    <xf numFmtId="0" fontId="9" fillId="0" borderId="4" xfId="47" applyFont="1" applyFill="1" applyBorder="1" applyAlignment="1">
      <alignment horizontal="left" vertical="center" wrapText="1"/>
    </xf>
    <xf numFmtId="0" fontId="9" fillId="0" borderId="5" xfId="47" applyFont="1" applyFill="1" applyBorder="1" applyAlignment="1">
      <alignment horizontal="left" vertical="center" wrapText="1"/>
    </xf>
    <xf numFmtId="0" fontId="11" fillId="0" borderId="2" xfId="0" applyFont="1" applyFill="1" applyBorder="1">
      <alignment vertical="center"/>
    </xf>
    <xf numFmtId="0" fontId="9" fillId="0" borderId="2" xfId="5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left" vertical="center" wrapText="1"/>
    </xf>
    <xf numFmtId="49" fontId="9" fillId="0" borderId="2" xfId="5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50" applyNumberFormat="1" applyFont="1" applyFill="1" applyBorder="1" applyAlignment="1">
      <alignment horizontal="left" vertical="center" wrapText="1"/>
    </xf>
    <xf numFmtId="49" fontId="9" fillId="0" borderId="2" xfId="50" applyNumberFormat="1" applyFont="1" applyFill="1" applyBorder="1" applyAlignment="1">
      <alignment horizontal="left" vertical="center"/>
    </xf>
    <xf numFmtId="49" fontId="9" fillId="0" borderId="2" xfId="5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9" fillId="0" borderId="2" xfId="50" applyNumberFormat="1" applyFont="1" applyFill="1" applyBorder="1" applyAlignment="1">
      <alignment horizontal="center" vertical="center" wrapText="1"/>
    </xf>
    <xf numFmtId="0" fontId="10" fillId="0" borderId="2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 wrapText="1"/>
    </xf>
    <xf numFmtId="0" fontId="0" fillId="0" borderId="2" xfId="0" applyFill="1" applyBorder="1">
      <alignment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15" fillId="2" borderId="2" xfId="50" applyNumberFormat="1" applyFont="1" applyFill="1" applyBorder="1" applyAlignment="1">
      <alignment horizontal="center" vertical="center"/>
    </xf>
    <xf numFmtId="0" fontId="15" fillId="0" borderId="2" xfId="50" applyNumberFormat="1" applyFont="1" applyFill="1" applyBorder="1" applyAlignment="1">
      <alignment horizontal="center" vertical="center"/>
    </xf>
    <xf numFmtId="0" fontId="9" fillId="2" borderId="2" xfId="50" applyNumberFormat="1" applyFont="1" applyFill="1" applyBorder="1" applyAlignment="1">
      <alignment horizontal="center" vertical="center"/>
    </xf>
    <xf numFmtId="0" fontId="15" fillId="0" borderId="0" xfId="5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AF58"/>
  <sheetViews>
    <sheetView showZeros="0" tabSelected="1" workbookViewId="0">
      <pane xSplit="1" ySplit="5" topLeftCell="B6" activePane="bottomRight" state="frozen"/>
      <selection/>
      <selection pane="topRight"/>
      <selection pane="bottomLeft"/>
      <selection pane="bottomRight" activeCell="H7" sqref="H7:H21"/>
    </sheetView>
  </sheetViews>
  <sheetFormatPr defaultColWidth="9" defaultRowHeight="13.5"/>
  <cols>
    <col min="1" max="1" width="5.44166666666667" style="1" customWidth="1"/>
    <col min="2" max="2" width="16.9083333333333" style="3" customWidth="1"/>
    <col min="3" max="3" width="18.525" style="4" customWidth="1"/>
    <col min="4" max="4" width="10.4416666666667" style="1" customWidth="1"/>
    <col min="5" max="5" width="7.5" style="1" hidden="1" customWidth="1"/>
    <col min="6" max="6" width="10.4333333333333" style="4" customWidth="1"/>
    <col min="7" max="7" width="12.5" style="1" customWidth="1"/>
    <col min="8" max="8" width="10.625" style="1" customWidth="1"/>
    <col min="9" max="9" width="9.76666666666667" style="1" customWidth="1"/>
    <col min="10" max="10" width="8.5" style="1" customWidth="1"/>
    <col min="11" max="11" width="8" style="1" customWidth="1"/>
    <col min="12" max="12" width="13.375" style="4" customWidth="1"/>
    <col min="13" max="13" width="15" style="1" customWidth="1"/>
    <col min="14" max="14" width="18.0833333333333" style="1" customWidth="1"/>
    <col min="15" max="15" width="9.625" style="1" hidden="1" customWidth="1"/>
    <col min="16" max="16" width="0.441666666666667" style="1" hidden="1" customWidth="1"/>
    <col min="17" max="19" width="16.3166666666667" style="1" customWidth="1"/>
    <col min="20" max="20" width="10.15" style="1" customWidth="1"/>
    <col min="21" max="21" width="12.625" style="1" hidden="1" customWidth="1"/>
    <col min="22" max="22" width="9" style="1" hidden="1" customWidth="1"/>
    <col min="23" max="23" width="9.375" style="1" hidden="1" customWidth="1"/>
    <col min="24" max="27" width="9" style="1" hidden="1" customWidth="1"/>
    <col min="28" max="28" width="12.625" style="1" hidden="1" customWidth="1"/>
    <col min="29" max="29" width="14.375" style="1" hidden="1" customWidth="1"/>
    <col min="30" max="31" width="9" style="1" hidden="1" customWidth="1"/>
    <col min="32" max="32" width="13.8166666666667" style="1" hidden="1" customWidth="1"/>
    <col min="33" max="16376" width="9" style="1"/>
  </cols>
  <sheetData>
    <row r="1" s="1" customFormat="1" ht="36" customHeight="1" spans="1:20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20.25" customHeight="1" spans="1:19">
      <c r="A2" s="7" t="s">
        <v>1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43" t="s">
        <v>2</v>
      </c>
      <c r="R2" s="43"/>
      <c r="S2" s="43"/>
    </row>
    <row r="3" s="1" customFormat="1" ht="24" customHeight="1" spans="1:20">
      <c r="A3" s="9" t="s">
        <v>3</v>
      </c>
      <c r="B3" s="10" t="s">
        <v>4</v>
      </c>
      <c r="C3" s="9"/>
      <c r="D3" s="9"/>
      <c r="E3" s="9"/>
      <c r="F3" s="9"/>
      <c r="G3" s="9" t="s">
        <v>5</v>
      </c>
      <c r="H3" s="9"/>
      <c r="I3" s="9"/>
      <c r="J3" s="9"/>
      <c r="K3" s="9"/>
      <c r="L3" s="9"/>
      <c r="M3" s="9"/>
      <c r="N3" s="9"/>
      <c r="O3" s="9"/>
      <c r="P3" s="9"/>
      <c r="Q3" s="9" t="s">
        <v>6</v>
      </c>
      <c r="R3" s="9"/>
      <c r="S3" s="9"/>
      <c r="T3" s="11" t="s">
        <v>7</v>
      </c>
    </row>
    <row r="4" s="1" customFormat="1" ht="22" customHeight="1" spans="1:27">
      <c r="A4" s="9"/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/>
      <c r="I4" s="9"/>
      <c r="J4" s="9"/>
      <c r="K4" s="9"/>
      <c r="L4" s="9" t="s">
        <v>14</v>
      </c>
      <c r="M4" s="9"/>
      <c r="N4" s="9"/>
      <c r="O4" s="9"/>
      <c r="P4" s="9"/>
      <c r="Q4" s="9" t="s">
        <v>15</v>
      </c>
      <c r="R4" s="9" t="s">
        <v>16</v>
      </c>
      <c r="S4" s="11" t="s">
        <v>17</v>
      </c>
      <c r="T4" s="11"/>
      <c r="AA4" s="1" t="s">
        <v>18</v>
      </c>
    </row>
    <row r="5" s="1" customFormat="1" ht="37" customHeight="1" spans="1:26">
      <c r="A5" s="9"/>
      <c r="B5" s="9"/>
      <c r="C5" s="9"/>
      <c r="D5" s="9"/>
      <c r="E5" s="9"/>
      <c r="F5" s="9"/>
      <c r="G5" s="11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11" t="s">
        <v>27</v>
      </c>
      <c r="P5" s="11" t="s">
        <v>28</v>
      </c>
      <c r="Q5" s="13"/>
      <c r="R5" s="13"/>
      <c r="S5" s="13"/>
      <c r="T5" s="44"/>
      <c r="U5" s="1" t="s">
        <v>29</v>
      </c>
      <c r="V5" s="1" t="s">
        <v>30</v>
      </c>
      <c r="W5" s="1" t="s">
        <v>20</v>
      </c>
      <c r="X5" s="1" t="s">
        <v>21</v>
      </c>
      <c r="Y5" s="1" t="s">
        <v>22</v>
      </c>
      <c r="Z5" s="1" t="s">
        <v>23</v>
      </c>
    </row>
    <row r="6" s="2" customFormat="1" ht="27" customHeight="1" spans="1:26">
      <c r="A6" s="12"/>
      <c r="B6" s="13" t="s">
        <v>31</v>
      </c>
      <c r="C6" s="13"/>
      <c r="D6" s="14">
        <f>SUM(D7:D58)</f>
        <v>35955.83</v>
      </c>
      <c r="E6" s="14"/>
      <c r="F6" s="14"/>
      <c r="G6" s="14">
        <v>32177</v>
      </c>
      <c r="H6" s="14">
        <v>23031</v>
      </c>
      <c r="I6" s="14">
        <v>9146</v>
      </c>
      <c r="J6" s="14">
        <f>SUM(J7:J49)</f>
        <v>0</v>
      </c>
      <c r="K6" s="14">
        <f>SUM(K7:K49)</f>
        <v>0</v>
      </c>
      <c r="L6" s="13">
        <f>SUM(L7:L49)</f>
        <v>0</v>
      </c>
      <c r="M6" s="13">
        <v>32177</v>
      </c>
      <c r="N6" s="13"/>
      <c r="O6" s="13"/>
      <c r="P6" s="28">
        <v>0</v>
      </c>
      <c r="Q6" s="14">
        <v>27737.24</v>
      </c>
      <c r="R6" s="14">
        <v>4439.76</v>
      </c>
      <c r="S6" s="45">
        <v>86.202069801411</v>
      </c>
      <c r="T6" s="28"/>
      <c r="W6" s="2">
        <f t="shared" ref="W6:Z6" si="0">SUM(W7:W49)</f>
        <v>12552.57</v>
      </c>
      <c r="X6" s="2">
        <f t="shared" si="0"/>
        <v>293.77</v>
      </c>
      <c r="Y6" s="2">
        <f t="shared" si="0"/>
        <v>0</v>
      </c>
      <c r="Z6" s="2">
        <f t="shared" si="0"/>
        <v>0</v>
      </c>
    </row>
    <row r="7" s="2" customFormat="1" ht="25.5" customHeight="1" spans="1:27">
      <c r="A7" s="15">
        <v>1</v>
      </c>
      <c r="B7" s="16" t="s">
        <v>32</v>
      </c>
      <c r="C7" s="17" t="s">
        <v>33</v>
      </c>
      <c r="D7" s="17">
        <v>8314</v>
      </c>
      <c r="E7" s="17">
        <v>21305</v>
      </c>
      <c r="F7" s="17" t="s">
        <v>34</v>
      </c>
      <c r="G7" s="17">
        <v>8314</v>
      </c>
      <c r="H7" s="17">
        <v>8314</v>
      </c>
      <c r="I7" s="17"/>
      <c r="J7" s="17"/>
      <c r="K7" s="17"/>
      <c r="L7" s="29" t="s">
        <v>35</v>
      </c>
      <c r="M7" s="30">
        <v>622.05</v>
      </c>
      <c r="N7" s="31" t="s">
        <v>36</v>
      </c>
      <c r="O7" s="32" t="s">
        <v>37</v>
      </c>
      <c r="P7" s="33"/>
      <c r="Q7" s="30">
        <v>615.74</v>
      </c>
      <c r="R7" s="30">
        <v>6.30999999999995</v>
      </c>
      <c r="S7" s="46">
        <v>98.9856120890604</v>
      </c>
      <c r="T7" s="33"/>
      <c r="U7" s="2">
        <v>150</v>
      </c>
      <c r="W7" s="47">
        <v>150</v>
      </c>
      <c r="AA7" s="2">
        <v>55.63</v>
      </c>
    </row>
    <row r="8" s="2" customFormat="1" ht="25.5" customHeight="1" spans="1:23">
      <c r="A8" s="15">
        <v>2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29" t="s">
        <v>35</v>
      </c>
      <c r="M8" s="30">
        <v>342.52</v>
      </c>
      <c r="N8" s="31" t="s">
        <v>38</v>
      </c>
      <c r="O8" s="32"/>
      <c r="P8" s="33"/>
      <c r="Q8" s="30">
        <v>342.52</v>
      </c>
      <c r="R8" s="30">
        <v>0</v>
      </c>
      <c r="S8" s="46">
        <v>100</v>
      </c>
      <c r="T8" s="33"/>
      <c r="W8" s="47"/>
    </row>
    <row r="9" s="2" customFormat="1" ht="25.5" customHeight="1" spans="1:23">
      <c r="A9" s="15">
        <v>3</v>
      </c>
      <c r="B9" s="16"/>
      <c r="C9" s="17"/>
      <c r="D9" s="17"/>
      <c r="E9" s="17"/>
      <c r="F9" s="17"/>
      <c r="G9" s="17"/>
      <c r="H9" s="17"/>
      <c r="I9" s="17"/>
      <c r="J9" s="17"/>
      <c r="K9" s="17"/>
      <c r="L9" s="29" t="s">
        <v>34</v>
      </c>
      <c r="M9" s="30">
        <v>120.98</v>
      </c>
      <c r="N9" s="31" t="s">
        <v>39</v>
      </c>
      <c r="O9" s="32"/>
      <c r="P9" s="33"/>
      <c r="Q9" s="30">
        <v>120.98</v>
      </c>
      <c r="R9" s="30">
        <v>0</v>
      </c>
      <c r="S9" s="46">
        <v>100</v>
      </c>
      <c r="T9" s="33"/>
      <c r="W9" s="47"/>
    </row>
    <row r="10" s="2" customFormat="1" ht="25.5" customHeight="1" spans="1:23">
      <c r="A10" s="15">
        <v>4</v>
      </c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29" t="s">
        <v>40</v>
      </c>
      <c r="M10" s="30">
        <v>40</v>
      </c>
      <c r="N10" s="31" t="s">
        <v>41</v>
      </c>
      <c r="O10" s="32" t="s">
        <v>37</v>
      </c>
      <c r="P10" s="33"/>
      <c r="Q10" s="48">
        <v>40</v>
      </c>
      <c r="R10" s="30">
        <v>0</v>
      </c>
      <c r="S10" s="46">
        <v>100</v>
      </c>
      <c r="T10" s="33"/>
      <c r="U10" s="49">
        <f>361.33+8.92</f>
        <v>370.25</v>
      </c>
      <c r="W10" s="47">
        <v>361.33</v>
      </c>
    </row>
    <row r="11" s="2" customFormat="1" ht="25.5" customHeight="1" spans="1:23">
      <c r="A11" s="15">
        <v>5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29" t="s">
        <v>42</v>
      </c>
      <c r="M11" s="30">
        <v>381.9</v>
      </c>
      <c r="N11" s="34" t="s">
        <v>43</v>
      </c>
      <c r="O11" s="32" t="s">
        <v>44</v>
      </c>
      <c r="P11" s="33"/>
      <c r="Q11" s="48">
        <v>381.9</v>
      </c>
      <c r="R11" s="30">
        <v>0</v>
      </c>
      <c r="S11" s="46">
        <v>100</v>
      </c>
      <c r="T11" s="33"/>
      <c r="W11" s="47"/>
    </row>
    <row r="12" s="2" customFormat="1" ht="25.5" customHeight="1" spans="1:23">
      <c r="A12" s="15">
        <v>6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29" t="s">
        <v>34</v>
      </c>
      <c r="M12" s="30">
        <v>1182</v>
      </c>
      <c r="N12" s="34" t="s">
        <v>43</v>
      </c>
      <c r="O12" s="32" t="s">
        <v>44</v>
      </c>
      <c r="P12" s="33"/>
      <c r="Q12" s="30">
        <v>1179.28</v>
      </c>
      <c r="R12" s="30">
        <v>2.72000000000003</v>
      </c>
      <c r="S12" s="46">
        <v>99.7698815566836</v>
      </c>
      <c r="T12" s="33"/>
      <c r="U12" s="2">
        <v>246.41</v>
      </c>
      <c r="W12" s="47">
        <v>246.41</v>
      </c>
    </row>
    <row r="13" s="2" customFormat="1" ht="25.5" customHeight="1" spans="1:23">
      <c r="A13" s="15">
        <v>7</v>
      </c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29" t="s">
        <v>35</v>
      </c>
      <c r="M13" s="30">
        <v>1200</v>
      </c>
      <c r="N13" s="34" t="s">
        <v>45</v>
      </c>
      <c r="O13" s="32" t="s">
        <v>44</v>
      </c>
      <c r="P13" s="33"/>
      <c r="Q13" s="30">
        <v>1200</v>
      </c>
      <c r="R13" s="30">
        <v>0</v>
      </c>
      <c r="S13" s="46">
        <v>100</v>
      </c>
      <c r="T13" s="33"/>
      <c r="U13" s="2">
        <v>491</v>
      </c>
      <c r="W13" s="47">
        <v>491</v>
      </c>
    </row>
    <row r="14" s="2" customFormat="1" ht="25.5" customHeight="1" spans="1:23">
      <c r="A14" s="15">
        <v>8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29" t="s">
        <v>34</v>
      </c>
      <c r="M14" s="30">
        <v>377.25</v>
      </c>
      <c r="N14" s="34" t="s">
        <v>46</v>
      </c>
      <c r="O14" s="32" t="s">
        <v>37</v>
      </c>
      <c r="P14" s="33"/>
      <c r="Q14" s="30">
        <v>355.83</v>
      </c>
      <c r="R14" s="30">
        <v>21.42</v>
      </c>
      <c r="S14" s="46">
        <v>94.3220675944334</v>
      </c>
      <c r="T14" s="33"/>
      <c r="U14" s="47">
        <v>1500</v>
      </c>
      <c r="V14" s="47"/>
      <c r="W14" s="47">
        <v>1500</v>
      </c>
    </row>
    <row r="15" s="2" customFormat="1" ht="25.5" customHeight="1" spans="1:27">
      <c r="A15" s="15">
        <v>9</v>
      </c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29" t="s">
        <v>34</v>
      </c>
      <c r="M15" s="30">
        <v>700</v>
      </c>
      <c r="N15" s="34" t="s">
        <v>47</v>
      </c>
      <c r="O15" s="32" t="s">
        <v>48</v>
      </c>
      <c r="P15" s="33"/>
      <c r="Q15" s="30">
        <v>700</v>
      </c>
      <c r="R15" s="30">
        <v>0</v>
      </c>
      <c r="S15" s="46">
        <v>100</v>
      </c>
      <c r="T15" s="33"/>
      <c r="U15" s="47">
        <v>730.4</v>
      </c>
      <c r="V15" s="47"/>
      <c r="W15" s="47">
        <v>730.4</v>
      </c>
      <c r="AA15" s="2">
        <v>18.1</v>
      </c>
    </row>
    <row r="16" s="2" customFormat="1" ht="25.5" customHeight="1" spans="1:23">
      <c r="A16" s="15">
        <v>10</v>
      </c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29" t="s">
        <v>49</v>
      </c>
      <c r="M16" s="30">
        <v>1000</v>
      </c>
      <c r="N16" s="34" t="s">
        <v>50</v>
      </c>
      <c r="O16" s="35" t="s">
        <v>37</v>
      </c>
      <c r="P16" s="33"/>
      <c r="Q16" s="30">
        <v>928.86</v>
      </c>
      <c r="R16" s="30">
        <v>71.14</v>
      </c>
      <c r="S16" s="46">
        <v>92.886</v>
      </c>
      <c r="T16" s="33"/>
      <c r="U16" s="47">
        <v>555</v>
      </c>
      <c r="V16" s="47"/>
      <c r="W16" s="47">
        <v>555</v>
      </c>
    </row>
    <row r="17" s="2" customFormat="1" ht="25.5" customHeight="1" spans="1:23">
      <c r="A17" s="15">
        <v>11</v>
      </c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29" t="s">
        <v>40</v>
      </c>
      <c r="M17" s="30">
        <v>320</v>
      </c>
      <c r="N17" s="34" t="s">
        <v>51</v>
      </c>
      <c r="O17" s="35" t="s">
        <v>52</v>
      </c>
      <c r="P17" s="33"/>
      <c r="Q17" s="30">
        <v>320</v>
      </c>
      <c r="R17" s="30">
        <v>0</v>
      </c>
      <c r="S17" s="46">
        <v>100</v>
      </c>
      <c r="T17" s="33"/>
      <c r="U17" s="47"/>
      <c r="V17" s="47">
        <v>713.08</v>
      </c>
      <c r="W17" s="47">
        <v>713.08</v>
      </c>
    </row>
    <row r="18" s="2" customFormat="1" ht="25.5" customHeight="1" spans="1:23">
      <c r="A18" s="15">
        <v>12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29" t="s">
        <v>53</v>
      </c>
      <c r="M18" s="30">
        <v>749.11</v>
      </c>
      <c r="N18" s="34" t="s">
        <v>54</v>
      </c>
      <c r="O18" s="35" t="s">
        <v>37</v>
      </c>
      <c r="P18" s="33"/>
      <c r="Q18" s="30">
        <v>749.11</v>
      </c>
      <c r="R18" s="30">
        <v>0</v>
      </c>
      <c r="S18" s="46">
        <v>100</v>
      </c>
      <c r="T18" s="33"/>
      <c r="U18" s="47"/>
      <c r="V18" s="47">
        <v>226.1</v>
      </c>
      <c r="W18" s="47">
        <v>226.1</v>
      </c>
    </row>
    <row r="19" s="2" customFormat="1" ht="25.5" customHeight="1" spans="1:23">
      <c r="A19" s="15">
        <v>13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29" t="s">
        <v>34</v>
      </c>
      <c r="M19" s="30">
        <v>200</v>
      </c>
      <c r="N19" s="34" t="s">
        <v>55</v>
      </c>
      <c r="O19" s="35"/>
      <c r="P19" s="33"/>
      <c r="Q19" s="30">
        <v>94.57</v>
      </c>
      <c r="R19" s="30">
        <v>105.43</v>
      </c>
      <c r="S19" s="46">
        <v>47.285</v>
      </c>
      <c r="T19" s="33"/>
      <c r="U19" s="47"/>
      <c r="V19" s="47"/>
      <c r="W19" s="47"/>
    </row>
    <row r="20" s="2" customFormat="1" ht="25.5" customHeight="1" spans="1:23">
      <c r="A20" s="15">
        <v>14</v>
      </c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29" t="s">
        <v>56</v>
      </c>
      <c r="M20" s="30">
        <v>932.19</v>
      </c>
      <c r="N20" s="34" t="s">
        <v>57</v>
      </c>
      <c r="O20" s="35"/>
      <c r="P20" s="33"/>
      <c r="Q20" s="30">
        <v>932.19</v>
      </c>
      <c r="R20" s="30">
        <v>0</v>
      </c>
      <c r="S20" s="46">
        <v>100</v>
      </c>
      <c r="T20" s="33"/>
      <c r="U20" s="47"/>
      <c r="V20" s="47"/>
      <c r="W20" s="47"/>
    </row>
    <row r="21" s="2" customFormat="1" ht="25.5" customHeight="1" spans="1:23">
      <c r="A21" s="15">
        <v>15</v>
      </c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29" t="s">
        <v>58</v>
      </c>
      <c r="M21" s="20">
        <v>146</v>
      </c>
      <c r="N21" s="36" t="s">
        <v>59</v>
      </c>
      <c r="O21" s="35" t="s">
        <v>60</v>
      </c>
      <c r="P21" s="33"/>
      <c r="Q21" s="48">
        <v>146</v>
      </c>
      <c r="R21" s="30">
        <v>0</v>
      </c>
      <c r="S21" s="46">
        <v>100</v>
      </c>
      <c r="T21" s="33"/>
      <c r="U21" s="50"/>
      <c r="V21" s="50">
        <v>260.36</v>
      </c>
      <c r="W21" s="47">
        <v>260.36</v>
      </c>
    </row>
    <row r="22" s="2" customFormat="1" ht="25.5" customHeight="1" spans="1:23">
      <c r="A22" s="15">
        <v>16</v>
      </c>
      <c r="B22" s="16" t="s">
        <v>61</v>
      </c>
      <c r="C22" s="17" t="s">
        <v>62</v>
      </c>
      <c r="D22" s="17">
        <v>1520</v>
      </c>
      <c r="E22" s="17">
        <v>21305</v>
      </c>
      <c r="F22" s="17" t="s">
        <v>34</v>
      </c>
      <c r="G22" s="17">
        <v>1520</v>
      </c>
      <c r="H22" s="17">
        <v>1520</v>
      </c>
      <c r="I22" s="17"/>
      <c r="J22" s="17"/>
      <c r="K22" s="17"/>
      <c r="L22" s="29" t="s">
        <v>34</v>
      </c>
      <c r="M22" s="30">
        <v>5.5</v>
      </c>
      <c r="N22" s="34" t="s">
        <v>46</v>
      </c>
      <c r="O22" s="35"/>
      <c r="P22" s="33"/>
      <c r="Q22" s="30">
        <v>5.5</v>
      </c>
      <c r="R22" s="30">
        <v>0</v>
      </c>
      <c r="S22" s="46">
        <v>100</v>
      </c>
      <c r="T22" s="33"/>
      <c r="U22" s="50"/>
      <c r="V22" s="50"/>
      <c r="W22" s="47"/>
    </row>
    <row r="23" s="2" customFormat="1" ht="25.5" customHeight="1" spans="1:23">
      <c r="A23" s="15">
        <v>17</v>
      </c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29" t="s">
        <v>56</v>
      </c>
      <c r="M23" s="30">
        <v>1264.6</v>
      </c>
      <c r="N23" s="34" t="s">
        <v>46</v>
      </c>
      <c r="O23" s="35"/>
      <c r="P23" s="33"/>
      <c r="Q23" s="30">
        <v>1264.6</v>
      </c>
      <c r="R23" s="30">
        <v>0</v>
      </c>
      <c r="S23" s="46">
        <v>100</v>
      </c>
      <c r="T23" s="33"/>
      <c r="U23" s="50"/>
      <c r="V23" s="50"/>
      <c r="W23" s="47"/>
    </row>
    <row r="24" s="2" customFormat="1" ht="25.5" customHeight="1" spans="1:23">
      <c r="A24" s="15">
        <v>18</v>
      </c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29" t="s">
        <v>56</v>
      </c>
      <c r="M24" s="30">
        <v>249.9</v>
      </c>
      <c r="N24" s="34" t="s">
        <v>57</v>
      </c>
      <c r="O24" s="35"/>
      <c r="P24" s="33"/>
      <c r="Q24" s="30">
        <v>249.9</v>
      </c>
      <c r="R24" s="30">
        <v>0</v>
      </c>
      <c r="S24" s="46">
        <v>100</v>
      </c>
      <c r="T24" s="33"/>
      <c r="U24" s="50"/>
      <c r="V24" s="50"/>
      <c r="W24" s="47"/>
    </row>
    <row r="25" s="2" customFormat="1" ht="25.5" customHeight="1" spans="1:27">
      <c r="A25" s="15">
        <v>19</v>
      </c>
      <c r="B25" s="18" t="s">
        <v>63</v>
      </c>
      <c r="C25" s="19" t="s">
        <v>64</v>
      </c>
      <c r="D25" s="20">
        <v>7108</v>
      </c>
      <c r="E25" s="21">
        <v>21305</v>
      </c>
      <c r="F25" s="19" t="s">
        <v>34</v>
      </c>
      <c r="G25" s="21">
        <v>7108</v>
      </c>
      <c r="H25" s="21"/>
      <c r="I25" s="21">
        <v>7108</v>
      </c>
      <c r="J25" s="21"/>
      <c r="K25" s="21"/>
      <c r="L25" s="29" t="s">
        <v>42</v>
      </c>
      <c r="M25" s="29">
        <v>175</v>
      </c>
      <c r="N25" s="37" t="s">
        <v>65</v>
      </c>
      <c r="O25" s="38" t="s">
        <v>37</v>
      </c>
      <c r="P25" s="33"/>
      <c r="Q25" s="29">
        <v>175</v>
      </c>
      <c r="R25" s="30">
        <v>0</v>
      </c>
      <c r="S25" s="46">
        <v>100</v>
      </c>
      <c r="T25" s="33"/>
      <c r="U25" s="51">
        <v>908.68</v>
      </c>
      <c r="V25" s="52"/>
      <c r="W25" s="52">
        <f>751.83+133.21+23.64</f>
        <v>908.68</v>
      </c>
      <c r="AA25" s="2">
        <f>133.21+23.64</f>
        <v>156.85</v>
      </c>
    </row>
    <row r="26" s="2" customFormat="1" ht="25.5" customHeight="1" spans="1:23">
      <c r="A26" s="15">
        <v>20</v>
      </c>
      <c r="B26" s="18"/>
      <c r="C26" s="19"/>
      <c r="D26" s="20"/>
      <c r="E26" s="21"/>
      <c r="F26" s="19"/>
      <c r="G26" s="21"/>
      <c r="H26" s="21"/>
      <c r="I26" s="21"/>
      <c r="J26" s="21"/>
      <c r="K26" s="21"/>
      <c r="L26" s="29" t="s">
        <v>34</v>
      </c>
      <c r="M26" s="29">
        <v>207.95</v>
      </c>
      <c r="N26" s="37" t="s">
        <v>39</v>
      </c>
      <c r="O26" s="38"/>
      <c r="P26" s="33"/>
      <c r="Q26" s="53">
        <v>189.56</v>
      </c>
      <c r="R26" s="30">
        <v>18.39</v>
      </c>
      <c r="S26" s="46">
        <v>91.1565280115412</v>
      </c>
      <c r="T26" s="33"/>
      <c r="U26" s="51"/>
      <c r="V26" s="52"/>
      <c r="W26" s="52"/>
    </row>
    <row r="27" s="2" customFormat="1" ht="25.5" customHeight="1" spans="1:23">
      <c r="A27" s="15">
        <v>21</v>
      </c>
      <c r="B27" s="18"/>
      <c r="C27" s="19"/>
      <c r="D27" s="20"/>
      <c r="E27" s="21"/>
      <c r="F27" s="19"/>
      <c r="G27" s="21"/>
      <c r="H27" s="21"/>
      <c r="I27" s="21"/>
      <c r="J27" s="21"/>
      <c r="K27" s="21"/>
      <c r="L27" s="29" t="s">
        <v>66</v>
      </c>
      <c r="M27" s="29">
        <v>50</v>
      </c>
      <c r="N27" s="37" t="s">
        <v>67</v>
      </c>
      <c r="O27" s="38" t="s">
        <v>37</v>
      </c>
      <c r="P27" s="33"/>
      <c r="Q27" s="29">
        <v>50</v>
      </c>
      <c r="R27" s="30">
        <v>0</v>
      </c>
      <c r="S27" s="46">
        <v>100</v>
      </c>
      <c r="T27" s="33"/>
      <c r="U27" s="52">
        <f>775.13-44.02</f>
        <v>731.11</v>
      </c>
      <c r="V27" s="52"/>
      <c r="W27" s="52">
        <f>775.13-44.02</f>
        <v>731.11</v>
      </c>
    </row>
    <row r="28" s="2" customFormat="1" ht="25.5" customHeight="1" spans="1:23">
      <c r="A28" s="15">
        <v>22</v>
      </c>
      <c r="B28" s="18"/>
      <c r="C28" s="19"/>
      <c r="D28" s="20"/>
      <c r="E28" s="21"/>
      <c r="F28" s="19"/>
      <c r="G28" s="21"/>
      <c r="H28" s="21"/>
      <c r="I28" s="21"/>
      <c r="J28" s="21"/>
      <c r="K28" s="21"/>
      <c r="L28" s="29" t="s">
        <v>66</v>
      </c>
      <c r="M28" s="29">
        <v>200</v>
      </c>
      <c r="N28" s="37" t="s">
        <v>45</v>
      </c>
      <c r="O28" s="38" t="s">
        <v>60</v>
      </c>
      <c r="P28" s="33"/>
      <c r="Q28" s="29">
        <v>200</v>
      </c>
      <c r="R28" s="30">
        <v>0</v>
      </c>
      <c r="S28" s="46">
        <v>100</v>
      </c>
      <c r="T28" s="33"/>
      <c r="U28" s="52">
        <v>851.49</v>
      </c>
      <c r="V28" s="52"/>
      <c r="W28" s="52">
        <v>851.49</v>
      </c>
    </row>
    <row r="29" s="2" customFormat="1" ht="25.5" customHeight="1" spans="1:23">
      <c r="A29" s="15">
        <v>23</v>
      </c>
      <c r="B29" s="18"/>
      <c r="C29" s="19"/>
      <c r="D29" s="20"/>
      <c r="E29" s="21"/>
      <c r="F29" s="19"/>
      <c r="G29" s="21"/>
      <c r="H29" s="21"/>
      <c r="I29" s="21"/>
      <c r="J29" s="21"/>
      <c r="K29" s="21"/>
      <c r="L29" s="29" t="s">
        <v>68</v>
      </c>
      <c r="M29" s="29">
        <v>700</v>
      </c>
      <c r="N29" s="36" t="s">
        <v>45</v>
      </c>
      <c r="O29" s="38" t="s">
        <v>60</v>
      </c>
      <c r="P29" s="33"/>
      <c r="Q29" s="29">
        <v>700</v>
      </c>
      <c r="R29" s="30">
        <v>0</v>
      </c>
      <c r="S29" s="46">
        <v>100</v>
      </c>
      <c r="T29" s="33"/>
      <c r="U29" s="52"/>
      <c r="V29" s="52">
        <v>711.46</v>
      </c>
      <c r="W29" s="52">
        <v>711.46</v>
      </c>
    </row>
    <row r="30" s="2" customFormat="1" ht="25.5" customHeight="1" spans="1:23">
      <c r="A30" s="15">
        <v>24</v>
      </c>
      <c r="B30" s="18"/>
      <c r="C30" s="19"/>
      <c r="D30" s="20"/>
      <c r="E30" s="21"/>
      <c r="F30" s="19"/>
      <c r="G30" s="21"/>
      <c r="H30" s="21"/>
      <c r="I30" s="21"/>
      <c r="J30" s="21"/>
      <c r="K30" s="21"/>
      <c r="L30" s="29" t="s">
        <v>35</v>
      </c>
      <c r="M30" s="29">
        <v>2400</v>
      </c>
      <c r="N30" s="37" t="s">
        <v>45</v>
      </c>
      <c r="O30" s="38" t="s">
        <v>37</v>
      </c>
      <c r="P30" s="33"/>
      <c r="Q30" s="29">
        <v>2400</v>
      </c>
      <c r="R30" s="30">
        <v>0</v>
      </c>
      <c r="S30" s="46">
        <v>100</v>
      </c>
      <c r="T30" s="33"/>
      <c r="U30" s="52"/>
      <c r="V30" s="52"/>
      <c r="W30" s="52"/>
    </row>
    <row r="31" s="2" customFormat="1" ht="25.5" customHeight="1" spans="1:23">
      <c r="A31" s="15">
        <v>25</v>
      </c>
      <c r="B31" s="18"/>
      <c r="C31" s="19"/>
      <c r="D31" s="20"/>
      <c r="E31" s="21"/>
      <c r="F31" s="19"/>
      <c r="G31" s="21"/>
      <c r="H31" s="21"/>
      <c r="I31" s="21"/>
      <c r="J31" s="21"/>
      <c r="K31" s="21"/>
      <c r="L31" s="29" t="s">
        <v>68</v>
      </c>
      <c r="M31" s="29">
        <v>846.25</v>
      </c>
      <c r="N31" s="37" t="s">
        <v>69</v>
      </c>
      <c r="O31" s="38"/>
      <c r="P31" s="33"/>
      <c r="Q31" s="29">
        <v>846.25</v>
      </c>
      <c r="R31" s="30">
        <v>0</v>
      </c>
      <c r="S31" s="46">
        <v>100</v>
      </c>
      <c r="T31" s="33"/>
      <c r="U31" s="52"/>
      <c r="V31" s="52"/>
      <c r="W31" s="52"/>
    </row>
    <row r="32" s="2" customFormat="1" ht="25.5" customHeight="1" spans="1:23">
      <c r="A32" s="15">
        <v>26</v>
      </c>
      <c r="B32" s="18"/>
      <c r="C32" s="19"/>
      <c r="D32" s="20"/>
      <c r="E32" s="21"/>
      <c r="F32" s="19"/>
      <c r="G32" s="21"/>
      <c r="H32" s="21"/>
      <c r="I32" s="21"/>
      <c r="J32" s="21"/>
      <c r="K32" s="21"/>
      <c r="L32" s="29" t="s">
        <v>34</v>
      </c>
      <c r="M32" s="29">
        <v>2528.8</v>
      </c>
      <c r="N32" s="37" t="s">
        <v>70</v>
      </c>
      <c r="O32" s="38"/>
      <c r="P32" s="33"/>
      <c r="Q32" s="53">
        <v>2480.35</v>
      </c>
      <c r="R32" s="30">
        <v>48.4500000000003</v>
      </c>
      <c r="S32" s="46">
        <v>98.0840714963619</v>
      </c>
      <c r="T32" s="33"/>
      <c r="U32" s="52"/>
      <c r="V32" s="52"/>
      <c r="W32" s="52"/>
    </row>
    <row r="33" s="2" customFormat="1" ht="28.5" customHeight="1" spans="1:23">
      <c r="A33" s="15">
        <v>27</v>
      </c>
      <c r="B33" s="18" t="s">
        <v>71</v>
      </c>
      <c r="C33" s="19" t="s">
        <v>72</v>
      </c>
      <c r="D33" s="19">
        <v>1128</v>
      </c>
      <c r="E33" s="19">
        <v>21305</v>
      </c>
      <c r="F33" s="19" t="s">
        <v>34</v>
      </c>
      <c r="G33" s="19">
        <v>1128</v>
      </c>
      <c r="H33" s="19"/>
      <c r="I33" s="19">
        <v>1128</v>
      </c>
      <c r="J33" s="19"/>
      <c r="K33" s="19"/>
      <c r="L33" s="29" t="s">
        <v>35</v>
      </c>
      <c r="M33" s="29">
        <v>700</v>
      </c>
      <c r="N33" s="37" t="s">
        <v>73</v>
      </c>
      <c r="O33" s="38"/>
      <c r="P33" s="33"/>
      <c r="Q33" s="29">
        <v>700</v>
      </c>
      <c r="R33" s="30">
        <v>0</v>
      </c>
      <c r="S33" s="46">
        <v>100</v>
      </c>
      <c r="T33" s="33"/>
      <c r="U33" s="52"/>
      <c r="V33" s="52"/>
      <c r="W33" s="54"/>
    </row>
    <row r="34" s="2" customFormat="1" ht="28.5" customHeight="1" spans="1:23">
      <c r="A34" s="15">
        <v>28</v>
      </c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29" t="s">
        <v>56</v>
      </c>
      <c r="M34" s="29">
        <v>428</v>
      </c>
      <c r="N34" s="37" t="s">
        <v>46</v>
      </c>
      <c r="O34" s="38"/>
      <c r="P34" s="33"/>
      <c r="Q34" s="29">
        <v>428</v>
      </c>
      <c r="R34" s="30">
        <v>0</v>
      </c>
      <c r="S34" s="46">
        <v>100</v>
      </c>
      <c r="T34" s="33"/>
      <c r="U34" s="52"/>
      <c r="V34" s="52"/>
      <c r="W34" s="54"/>
    </row>
    <row r="35" s="2" customFormat="1" ht="28.5" customHeight="1" spans="1:28">
      <c r="A35" s="15">
        <v>29</v>
      </c>
      <c r="B35" s="18" t="s">
        <v>74</v>
      </c>
      <c r="C35" s="19" t="s">
        <v>75</v>
      </c>
      <c r="D35" s="19">
        <v>2168</v>
      </c>
      <c r="E35" s="19">
        <v>2130153</v>
      </c>
      <c r="F35" s="19" t="s">
        <v>35</v>
      </c>
      <c r="G35" s="19">
        <v>2168</v>
      </c>
      <c r="H35" s="19">
        <v>2168</v>
      </c>
      <c r="I35" s="19"/>
      <c r="J35" s="19"/>
      <c r="K35" s="19"/>
      <c r="L35" s="29" t="s">
        <v>35</v>
      </c>
      <c r="M35" s="29">
        <v>2168</v>
      </c>
      <c r="N35" s="37" t="s">
        <v>76</v>
      </c>
      <c r="O35" s="38" t="s">
        <v>37</v>
      </c>
      <c r="P35" s="29"/>
      <c r="Q35" s="55">
        <v>1862.58</v>
      </c>
      <c r="R35" s="30">
        <v>305.42</v>
      </c>
      <c r="S35" s="46">
        <v>85.9123616236162</v>
      </c>
      <c r="T35" s="29"/>
      <c r="U35" s="56">
        <f>2.71329+74.67</f>
        <v>77.38329</v>
      </c>
      <c r="V35" s="56"/>
      <c r="W35" s="2">
        <f>2.71+74.67</f>
        <v>77.38</v>
      </c>
      <c r="AB35" s="2" t="s">
        <v>77</v>
      </c>
    </row>
    <row r="36" s="2" customFormat="1" ht="28.5" customHeight="1" spans="1:22">
      <c r="A36" s="15">
        <v>30</v>
      </c>
      <c r="B36" s="18"/>
      <c r="C36" s="19" t="s">
        <v>78</v>
      </c>
      <c r="D36" s="19">
        <v>232</v>
      </c>
      <c r="E36" s="19">
        <v>2130153</v>
      </c>
      <c r="F36" s="19" t="s">
        <v>35</v>
      </c>
      <c r="G36" s="19">
        <v>232</v>
      </c>
      <c r="H36" s="19"/>
      <c r="I36" s="19">
        <v>232</v>
      </c>
      <c r="J36" s="19"/>
      <c r="K36" s="19"/>
      <c r="L36" s="29" t="s">
        <v>35</v>
      </c>
      <c r="M36" s="29">
        <v>232</v>
      </c>
      <c r="N36" s="37" t="s">
        <v>76</v>
      </c>
      <c r="O36" s="38"/>
      <c r="P36" s="29"/>
      <c r="Q36" s="55">
        <v>100</v>
      </c>
      <c r="R36" s="30">
        <v>132</v>
      </c>
      <c r="S36" s="46">
        <v>43.1034482758621</v>
      </c>
      <c r="T36" s="29"/>
      <c r="U36" s="56"/>
      <c r="V36" s="56"/>
    </row>
    <row r="37" s="2" customFormat="1" ht="28.5" customHeight="1" spans="1:22">
      <c r="A37" s="15">
        <v>31</v>
      </c>
      <c r="B37" s="22" t="s">
        <v>79</v>
      </c>
      <c r="C37" s="19" t="s">
        <v>80</v>
      </c>
      <c r="D37" s="19">
        <v>1513</v>
      </c>
      <c r="E37" s="19">
        <v>213</v>
      </c>
      <c r="F37" s="19" t="s">
        <v>53</v>
      </c>
      <c r="G37" s="19">
        <v>213</v>
      </c>
      <c r="H37" s="19"/>
      <c r="I37" s="19">
        <v>213</v>
      </c>
      <c r="J37" s="19"/>
      <c r="K37" s="19"/>
      <c r="L37" s="29" t="s">
        <v>35</v>
      </c>
      <c r="M37" s="29">
        <v>213</v>
      </c>
      <c r="N37" s="37" t="s">
        <v>38</v>
      </c>
      <c r="O37" s="39"/>
      <c r="P37" s="29"/>
      <c r="Q37" s="55">
        <v>86</v>
      </c>
      <c r="R37" s="30">
        <v>127</v>
      </c>
      <c r="S37" s="46">
        <v>40.3755868544601</v>
      </c>
      <c r="T37" s="29"/>
      <c r="U37" s="56"/>
      <c r="V37" s="56"/>
    </row>
    <row r="38" s="2" customFormat="1" ht="28.5" customHeight="1" spans="1:28">
      <c r="A38" s="15">
        <v>32</v>
      </c>
      <c r="B38" s="23"/>
      <c r="C38" s="19"/>
      <c r="D38" s="19"/>
      <c r="E38" s="19"/>
      <c r="F38" s="19"/>
      <c r="G38" s="19">
        <v>500</v>
      </c>
      <c r="H38" s="21">
        <v>144</v>
      </c>
      <c r="I38" s="21">
        <v>356</v>
      </c>
      <c r="J38" s="21"/>
      <c r="K38" s="21"/>
      <c r="L38" s="29" t="s">
        <v>42</v>
      </c>
      <c r="M38" s="29">
        <v>500</v>
      </c>
      <c r="N38" s="37" t="s">
        <v>45</v>
      </c>
      <c r="O38" s="40" t="s">
        <v>37</v>
      </c>
      <c r="P38" s="29"/>
      <c r="Q38" s="21">
        <v>500</v>
      </c>
      <c r="R38" s="30">
        <v>0</v>
      </c>
      <c r="S38" s="46">
        <v>100</v>
      </c>
      <c r="T38" s="29"/>
      <c r="U38" s="56">
        <v>584</v>
      </c>
      <c r="V38" s="56"/>
      <c r="W38" s="2">
        <v>584</v>
      </c>
      <c r="AB38" s="2" t="s">
        <v>81</v>
      </c>
    </row>
    <row r="39" s="1" customFormat="1" ht="28.5" customHeight="1" spans="1:22">
      <c r="A39" s="15">
        <v>33</v>
      </c>
      <c r="B39" s="23"/>
      <c r="C39" s="19"/>
      <c r="D39" s="19"/>
      <c r="E39" s="19"/>
      <c r="F39" s="19"/>
      <c r="G39" s="19">
        <v>400</v>
      </c>
      <c r="H39" s="19">
        <v>400</v>
      </c>
      <c r="I39" s="19"/>
      <c r="J39" s="19"/>
      <c r="K39" s="19"/>
      <c r="L39" s="21" t="s">
        <v>42</v>
      </c>
      <c r="M39" s="21">
        <v>400</v>
      </c>
      <c r="N39" s="37" t="s">
        <v>45</v>
      </c>
      <c r="O39" s="40"/>
      <c r="P39" s="29"/>
      <c r="Q39" s="21">
        <v>400</v>
      </c>
      <c r="R39" s="30">
        <v>0</v>
      </c>
      <c r="S39" s="46">
        <v>100</v>
      </c>
      <c r="T39" s="29"/>
      <c r="U39" s="56"/>
      <c r="V39" s="56"/>
    </row>
    <row r="40" s="1" customFormat="1" ht="28.5" customHeight="1" spans="1:22">
      <c r="A40" s="15">
        <v>34</v>
      </c>
      <c r="B40" s="23"/>
      <c r="C40" s="22" t="s">
        <v>82</v>
      </c>
      <c r="D40" s="22">
        <v>657</v>
      </c>
      <c r="E40" s="19"/>
      <c r="F40" s="19" t="s">
        <v>53</v>
      </c>
      <c r="G40" s="19">
        <v>26</v>
      </c>
      <c r="H40" s="19">
        <v>20</v>
      </c>
      <c r="I40" s="19">
        <v>6</v>
      </c>
      <c r="J40" s="19"/>
      <c r="K40" s="19"/>
      <c r="L40" s="21" t="s">
        <v>34</v>
      </c>
      <c r="M40" s="21">
        <v>26</v>
      </c>
      <c r="N40" s="37" t="s">
        <v>83</v>
      </c>
      <c r="O40" s="40"/>
      <c r="P40" s="29"/>
      <c r="Q40" s="21"/>
      <c r="R40" s="30">
        <v>26</v>
      </c>
      <c r="S40" s="46">
        <v>0</v>
      </c>
      <c r="T40" s="29"/>
      <c r="U40" s="56"/>
      <c r="V40" s="56"/>
    </row>
    <row r="41" s="1" customFormat="1" ht="28.5" customHeight="1" spans="1:22">
      <c r="A41" s="15">
        <v>35</v>
      </c>
      <c r="B41" s="23"/>
      <c r="C41" s="23"/>
      <c r="D41" s="23"/>
      <c r="E41" s="19"/>
      <c r="F41" s="19" t="s">
        <v>53</v>
      </c>
      <c r="G41" s="19">
        <v>131</v>
      </c>
      <c r="H41" s="19">
        <v>28</v>
      </c>
      <c r="I41" s="19">
        <v>103</v>
      </c>
      <c r="J41" s="19"/>
      <c r="K41" s="19"/>
      <c r="L41" s="21" t="s">
        <v>34</v>
      </c>
      <c r="M41" s="21">
        <v>131</v>
      </c>
      <c r="N41" s="37" t="s">
        <v>84</v>
      </c>
      <c r="O41" s="40"/>
      <c r="P41" s="29"/>
      <c r="Q41" s="55">
        <v>60</v>
      </c>
      <c r="R41" s="30">
        <v>71</v>
      </c>
      <c r="S41" s="46">
        <v>45.8015267175573</v>
      </c>
      <c r="T41" s="29"/>
      <c r="U41" s="56"/>
      <c r="V41" s="56"/>
    </row>
    <row r="42" s="1" customFormat="1" ht="28.5" customHeight="1" spans="1:22">
      <c r="A42" s="15">
        <v>36</v>
      </c>
      <c r="B42" s="24"/>
      <c r="C42" s="23"/>
      <c r="D42" s="24"/>
      <c r="E42" s="19"/>
      <c r="F42" s="19" t="s">
        <v>53</v>
      </c>
      <c r="G42" s="19">
        <v>500</v>
      </c>
      <c r="H42" s="19">
        <v>500</v>
      </c>
      <c r="I42" s="19"/>
      <c r="J42" s="19"/>
      <c r="K42" s="19"/>
      <c r="L42" s="21" t="s">
        <v>56</v>
      </c>
      <c r="M42" s="21">
        <v>500</v>
      </c>
      <c r="N42" s="37" t="s">
        <v>57</v>
      </c>
      <c r="O42" s="40"/>
      <c r="P42" s="29"/>
      <c r="Q42" s="55">
        <v>380</v>
      </c>
      <c r="R42" s="30">
        <v>120</v>
      </c>
      <c r="S42" s="46">
        <v>76</v>
      </c>
      <c r="T42" s="29"/>
      <c r="U42" s="56"/>
      <c r="V42" s="56"/>
    </row>
    <row r="43" s="1" customFormat="1" ht="28.5" customHeight="1" spans="1:29">
      <c r="A43" s="15">
        <v>37</v>
      </c>
      <c r="B43" s="18" t="s">
        <v>85</v>
      </c>
      <c r="C43" s="22" t="s">
        <v>86</v>
      </c>
      <c r="D43" s="20">
        <v>3973</v>
      </c>
      <c r="E43" s="21">
        <v>213</v>
      </c>
      <c r="F43" s="19" t="s">
        <v>49</v>
      </c>
      <c r="G43" s="21">
        <v>2276</v>
      </c>
      <c r="H43" s="21">
        <v>2276</v>
      </c>
      <c r="I43" s="21"/>
      <c r="J43" s="21"/>
      <c r="K43" s="21"/>
      <c r="L43" s="29" t="s">
        <v>87</v>
      </c>
      <c r="M43" s="29">
        <v>470</v>
      </c>
      <c r="N43" s="37" t="s">
        <v>88</v>
      </c>
      <c r="O43" s="40" t="s">
        <v>37</v>
      </c>
      <c r="P43" s="29"/>
      <c r="Q43" s="21">
        <v>438.78</v>
      </c>
      <c r="R43" s="30">
        <v>31.22</v>
      </c>
      <c r="S43" s="46">
        <v>93.3574468085106</v>
      </c>
      <c r="T43" s="29"/>
      <c r="U43" s="56">
        <v>368.89</v>
      </c>
      <c r="V43" s="56"/>
      <c r="W43" s="1">
        <v>368.89</v>
      </c>
      <c r="AC43" s="1" t="s">
        <v>89</v>
      </c>
    </row>
    <row r="44" s="1" customFormat="1" ht="28.5" customHeight="1" spans="1:23">
      <c r="A44" s="15">
        <v>38</v>
      </c>
      <c r="B44" s="18"/>
      <c r="C44" s="23"/>
      <c r="D44" s="20"/>
      <c r="E44" s="21"/>
      <c r="F44" s="19"/>
      <c r="G44" s="21"/>
      <c r="H44" s="21"/>
      <c r="I44" s="21"/>
      <c r="J44" s="21"/>
      <c r="K44" s="21"/>
      <c r="L44" s="21" t="s">
        <v>87</v>
      </c>
      <c r="M44" s="21">
        <v>1100</v>
      </c>
      <c r="N44" s="37" t="s">
        <v>90</v>
      </c>
      <c r="O44" s="40" t="s">
        <v>37</v>
      </c>
      <c r="P44" s="21"/>
      <c r="Q44" s="55">
        <v>931.26</v>
      </c>
      <c r="R44" s="30">
        <v>168.74</v>
      </c>
      <c r="S44" s="46">
        <v>84.66</v>
      </c>
      <c r="T44" s="21"/>
      <c r="U44" s="56">
        <v>600</v>
      </c>
      <c r="V44" s="56"/>
      <c r="W44" s="1">
        <v>600</v>
      </c>
    </row>
    <row r="45" s="1" customFormat="1" ht="28.5" customHeight="1" spans="1:32">
      <c r="A45" s="15">
        <v>39</v>
      </c>
      <c r="B45" s="18"/>
      <c r="C45" s="23"/>
      <c r="D45" s="20"/>
      <c r="E45" s="21"/>
      <c r="F45" s="19"/>
      <c r="G45" s="21"/>
      <c r="H45" s="21"/>
      <c r="I45" s="21"/>
      <c r="J45" s="21"/>
      <c r="K45" s="21"/>
      <c r="L45" s="21" t="s">
        <v>49</v>
      </c>
      <c r="M45" s="21">
        <v>413.94</v>
      </c>
      <c r="N45" s="37" t="s">
        <v>91</v>
      </c>
      <c r="O45" s="40" t="s">
        <v>37</v>
      </c>
      <c r="P45" s="21"/>
      <c r="Q45" s="55">
        <v>200</v>
      </c>
      <c r="R45" s="30">
        <v>213.94</v>
      </c>
      <c r="S45" s="46">
        <v>48.3161810890467</v>
      </c>
      <c r="T45" s="21"/>
      <c r="U45" s="56">
        <v>387.88</v>
      </c>
      <c r="V45" s="56"/>
      <c r="W45" s="1">
        <f>87.88+300</f>
        <v>387.88</v>
      </c>
      <c r="AF45" s="1" t="s">
        <v>92</v>
      </c>
    </row>
    <row r="46" s="1" customFormat="1" ht="28.5" customHeight="1" spans="1:32">
      <c r="A46" s="15">
        <v>40</v>
      </c>
      <c r="B46" s="18"/>
      <c r="C46" s="23"/>
      <c r="D46" s="20"/>
      <c r="E46" s="21"/>
      <c r="F46" s="19"/>
      <c r="G46" s="21"/>
      <c r="H46" s="21"/>
      <c r="I46" s="21"/>
      <c r="J46" s="21"/>
      <c r="K46" s="21"/>
      <c r="L46" s="21" t="s">
        <v>49</v>
      </c>
      <c r="M46" s="21">
        <v>91.05</v>
      </c>
      <c r="N46" s="37" t="s">
        <v>93</v>
      </c>
      <c r="O46" s="40" t="s">
        <v>37</v>
      </c>
      <c r="P46" s="21"/>
      <c r="Q46" s="21"/>
      <c r="R46" s="30">
        <v>91.05</v>
      </c>
      <c r="S46" s="46">
        <v>0</v>
      </c>
      <c r="T46" s="21"/>
      <c r="U46" s="56">
        <v>273.77</v>
      </c>
      <c r="V46" s="56"/>
      <c r="X46" s="1">
        <v>273.77</v>
      </c>
      <c r="AA46" s="1">
        <v>273.77</v>
      </c>
      <c r="AF46" s="1" t="s">
        <v>92</v>
      </c>
    </row>
    <row r="47" s="1" customFormat="1" ht="28.5" customHeight="1" spans="1:32">
      <c r="A47" s="15">
        <v>41</v>
      </c>
      <c r="B47" s="18"/>
      <c r="C47" s="24"/>
      <c r="D47" s="20"/>
      <c r="E47" s="21"/>
      <c r="F47" s="19"/>
      <c r="G47" s="21"/>
      <c r="H47" s="21"/>
      <c r="I47" s="21"/>
      <c r="J47" s="21"/>
      <c r="K47" s="21"/>
      <c r="L47" s="21" t="s">
        <v>49</v>
      </c>
      <c r="M47" s="21">
        <v>201.01</v>
      </c>
      <c r="N47" s="37" t="s">
        <v>94</v>
      </c>
      <c r="O47" s="40" t="s">
        <v>60</v>
      </c>
      <c r="P47" s="21"/>
      <c r="Q47" s="55">
        <v>100</v>
      </c>
      <c r="R47" s="30">
        <v>101.01</v>
      </c>
      <c r="S47" s="46">
        <v>49.7487687179742</v>
      </c>
      <c r="T47" s="21"/>
      <c r="U47" s="56"/>
      <c r="V47" s="56"/>
      <c r="AF47" s="1" t="s">
        <v>92</v>
      </c>
    </row>
    <row r="48" s="1" customFormat="1" ht="28.5" customHeight="1" spans="1:32">
      <c r="A48" s="15">
        <v>42</v>
      </c>
      <c r="B48" s="18" t="s">
        <v>95</v>
      </c>
      <c r="C48" s="19" t="s">
        <v>96</v>
      </c>
      <c r="D48" s="20">
        <v>1155.93</v>
      </c>
      <c r="E48" s="21">
        <v>21302</v>
      </c>
      <c r="F48" s="19" t="s">
        <v>97</v>
      </c>
      <c r="G48" s="21">
        <v>300</v>
      </c>
      <c r="H48" s="21">
        <v>300</v>
      </c>
      <c r="I48" s="21"/>
      <c r="J48" s="21"/>
      <c r="K48" s="21"/>
      <c r="L48" s="29" t="s">
        <v>97</v>
      </c>
      <c r="M48" s="29">
        <v>300</v>
      </c>
      <c r="N48" s="37" t="s">
        <v>98</v>
      </c>
      <c r="O48" s="40" t="s">
        <v>37</v>
      </c>
      <c r="P48" s="29"/>
      <c r="Q48" s="55">
        <v>110</v>
      </c>
      <c r="R48" s="30">
        <v>190</v>
      </c>
      <c r="S48" s="46">
        <v>36.6666666666667</v>
      </c>
      <c r="T48" s="29"/>
      <c r="U48" s="57">
        <v>1234</v>
      </c>
      <c r="V48" s="56"/>
      <c r="W48" s="56">
        <v>1214</v>
      </c>
      <c r="X48" s="56">
        <v>20</v>
      </c>
      <c r="AF48" s="4" t="s">
        <v>92</v>
      </c>
    </row>
    <row r="49" s="1" customFormat="1" ht="28.5" customHeight="1" spans="1:32">
      <c r="A49" s="15">
        <v>43</v>
      </c>
      <c r="B49" s="18" t="s">
        <v>99</v>
      </c>
      <c r="C49" s="19" t="s">
        <v>100</v>
      </c>
      <c r="D49" s="20">
        <v>359.4</v>
      </c>
      <c r="E49" s="21">
        <v>211</v>
      </c>
      <c r="F49" s="19" t="s">
        <v>97</v>
      </c>
      <c r="G49" s="21">
        <v>300</v>
      </c>
      <c r="H49" s="21">
        <v>300</v>
      </c>
      <c r="I49" s="21"/>
      <c r="J49" s="21"/>
      <c r="K49" s="21"/>
      <c r="L49" s="29" t="s">
        <v>97</v>
      </c>
      <c r="M49" s="29">
        <v>300</v>
      </c>
      <c r="N49" s="37" t="s">
        <v>101</v>
      </c>
      <c r="O49" s="40" t="s">
        <v>37</v>
      </c>
      <c r="P49" s="29"/>
      <c r="Q49" s="21">
        <v>179.98</v>
      </c>
      <c r="R49" s="30">
        <v>120.02</v>
      </c>
      <c r="S49" s="46">
        <v>59.9933333333333</v>
      </c>
      <c r="T49" s="29"/>
      <c r="U49" s="57">
        <v>884</v>
      </c>
      <c r="V49" s="56"/>
      <c r="W49" s="56">
        <v>884</v>
      </c>
      <c r="X49" s="56"/>
      <c r="AF49" s="4" t="s">
        <v>102</v>
      </c>
    </row>
    <row r="50" ht="52" customHeight="1" spans="1:20">
      <c r="A50" s="15">
        <v>44</v>
      </c>
      <c r="B50" s="18" t="s">
        <v>103</v>
      </c>
      <c r="C50" s="19" t="s">
        <v>104</v>
      </c>
      <c r="D50" s="21">
        <v>2200</v>
      </c>
      <c r="E50" s="21">
        <v>2130504</v>
      </c>
      <c r="F50" s="19" t="s">
        <v>66</v>
      </c>
      <c r="G50" s="21">
        <v>2200</v>
      </c>
      <c r="H50" s="21">
        <v>2200</v>
      </c>
      <c r="I50" s="21"/>
      <c r="J50" s="21"/>
      <c r="K50" s="21"/>
      <c r="L50" s="19" t="s">
        <v>66</v>
      </c>
      <c r="M50" s="21">
        <v>2200</v>
      </c>
      <c r="N50" s="37" t="s">
        <v>105</v>
      </c>
      <c r="O50" s="21"/>
      <c r="P50" s="21"/>
      <c r="Q50" s="55">
        <v>1190.5</v>
      </c>
      <c r="R50" s="30">
        <v>1009.5</v>
      </c>
      <c r="S50" s="46">
        <v>54.1136363636364</v>
      </c>
      <c r="T50" s="21"/>
    </row>
    <row r="51" ht="27" customHeight="1" spans="1:32">
      <c r="A51" s="15">
        <v>45</v>
      </c>
      <c r="B51" s="18" t="s">
        <v>106</v>
      </c>
      <c r="C51" s="19" t="s">
        <v>107</v>
      </c>
      <c r="D51" s="21">
        <v>2897</v>
      </c>
      <c r="E51" s="21">
        <v>2140601</v>
      </c>
      <c r="F51" s="19" t="s">
        <v>56</v>
      </c>
      <c r="G51" s="21">
        <v>2393</v>
      </c>
      <c r="H51" s="21">
        <v>2393</v>
      </c>
      <c r="I51" s="21"/>
      <c r="J51" s="21"/>
      <c r="K51" s="21"/>
      <c r="L51" s="41" t="s">
        <v>56</v>
      </c>
      <c r="M51" s="41">
        <v>1352</v>
      </c>
      <c r="N51" s="37" t="s">
        <v>108</v>
      </c>
      <c r="O51" s="42"/>
      <c r="P51" s="42"/>
      <c r="Q51" s="55">
        <v>1302</v>
      </c>
      <c r="R51" s="30">
        <v>50</v>
      </c>
      <c r="S51" s="46">
        <v>96.301775147929</v>
      </c>
      <c r="T51" s="21"/>
      <c r="AF51" s="4" t="s">
        <v>109</v>
      </c>
    </row>
    <row r="52" ht="27" customHeight="1" spans="1:32">
      <c r="A52" s="15">
        <v>46</v>
      </c>
      <c r="B52" s="18"/>
      <c r="C52" s="19"/>
      <c r="D52" s="21"/>
      <c r="E52" s="21"/>
      <c r="F52" s="19"/>
      <c r="G52" s="21"/>
      <c r="H52" s="21"/>
      <c r="I52" s="21"/>
      <c r="J52" s="21"/>
      <c r="K52" s="21"/>
      <c r="L52" s="41" t="s">
        <v>56</v>
      </c>
      <c r="M52" s="41">
        <v>1041</v>
      </c>
      <c r="N52" s="37" t="s">
        <v>110</v>
      </c>
      <c r="O52" s="42"/>
      <c r="P52" s="42"/>
      <c r="Q52" s="55">
        <v>890</v>
      </c>
      <c r="R52" s="30">
        <v>151</v>
      </c>
      <c r="S52" s="46">
        <v>85.4947166186359</v>
      </c>
      <c r="T52" s="21"/>
      <c r="AF52" s="4"/>
    </row>
    <row r="53" ht="28.5" customHeight="1" spans="1:20">
      <c r="A53" s="15">
        <v>47</v>
      </c>
      <c r="B53" s="25" t="s">
        <v>111</v>
      </c>
      <c r="C53" s="19" t="s">
        <v>112</v>
      </c>
      <c r="D53" s="21">
        <v>1578</v>
      </c>
      <c r="E53" s="21">
        <v>2139999</v>
      </c>
      <c r="F53" s="19" t="s">
        <v>35</v>
      </c>
      <c r="G53" s="21">
        <v>1328</v>
      </c>
      <c r="H53" s="21">
        <v>1328</v>
      </c>
      <c r="I53" s="21"/>
      <c r="J53" s="21"/>
      <c r="K53" s="21"/>
      <c r="L53" s="41" t="s">
        <v>42</v>
      </c>
      <c r="M53" s="41">
        <v>200</v>
      </c>
      <c r="N53" s="37" t="s">
        <v>113</v>
      </c>
      <c r="O53" s="42"/>
      <c r="P53" s="42"/>
      <c r="Q53" s="42"/>
      <c r="R53" s="30">
        <v>200</v>
      </c>
      <c r="S53" s="42"/>
      <c r="T53" s="42"/>
    </row>
    <row r="54" ht="28.5" customHeight="1" spans="1:20">
      <c r="A54" s="15">
        <v>48</v>
      </c>
      <c r="B54" s="26"/>
      <c r="C54" s="19"/>
      <c r="D54" s="21"/>
      <c r="E54" s="21"/>
      <c r="F54" s="19"/>
      <c r="G54" s="21"/>
      <c r="H54" s="21"/>
      <c r="I54" s="21"/>
      <c r="J54" s="21"/>
      <c r="K54" s="21"/>
      <c r="L54" s="41" t="s">
        <v>35</v>
      </c>
      <c r="M54" s="41">
        <v>436</v>
      </c>
      <c r="N54" s="37" t="s">
        <v>114</v>
      </c>
      <c r="O54" s="42"/>
      <c r="P54" s="42"/>
      <c r="Q54" s="55">
        <v>200</v>
      </c>
      <c r="R54" s="30">
        <v>236</v>
      </c>
      <c r="S54" s="42"/>
      <c r="T54" s="42"/>
    </row>
    <row r="55" ht="28.5" customHeight="1" spans="1:20">
      <c r="A55" s="15">
        <v>49</v>
      </c>
      <c r="B55" s="26"/>
      <c r="C55" s="19"/>
      <c r="D55" s="21"/>
      <c r="E55" s="21"/>
      <c r="F55" s="19"/>
      <c r="G55" s="21"/>
      <c r="H55" s="21"/>
      <c r="I55" s="21"/>
      <c r="J55" s="21"/>
      <c r="K55" s="21"/>
      <c r="L55" s="41" t="s">
        <v>66</v>
      </c>
      <c r="M55" s="41">
        <v>592</v>
      </c>
      <c r="N55" s="37" t="s">
        <v>115</v>
      </c>
      <c r="O55" s="42"/>
      <c r="P55" s="42"/>
      <c r="Q55" s="55">
        <v>300</v>
      </c>
      <c r="R55" s="30">
        <v>292</v>
      </c>
      <c r="S55" s="42"/>
      <c r="T55" s="42"/>
    </row>
    <row r="56" ht="28.5" customHeight="1" spans="1:20">
      <c r="A56" s="15">
        <v>50</v>
      </c>
      <c r="B56" s="27"/>
      <c r="C56" s="19"/>
      <c r="D56" s="21"/>
      <c r="E56" s="21"/>
      <c r="F56" s="19"/>
      <c r="G56" s="21"/>
      <c r="H56" s="21"/>
      <c r="I56" s="21"/>
      <c r="J56" s="21"/>
      <c r="K56" s="21"/>
      <c r="L56" s="41" t="s">
        <v>35</v>
      </c>
      <c r="M56" s="41">
        <v>100</v>
      </c>
      <c r="N56" s="37" t="s">
        <v>116</v>
      </c>
      <c r="O56" s="42"/>
      <c r="P56" s="42"/>
      <c r="Q56" s="58">
        <v>50</v>
      </c>
      <c r="R56" s="30">
        <v>50</v>
      </c>
      <c r="S56" s="42"/>
      <c r="T56" s="42"/>
    </row>
    <row r="57" ht="28.5" customHeight="1" spans="1:20">
      <c r="A57" s="15">
        <v>51</v>
      </c>
      <c r="B57" s="18" t="s">
        <v>117</v>
      </c>
      <c r="C57" s="19" t="s">
        <v>118</v>
      </c>
      <c r="D57" s="21">
        <v>1152.5</v>
      </c>
      <c r="E57" s="21">
        <v>2139999</v>
      </c>
      <c r="F57" s="19" t="s">
        <v>35</v>
      </c>
      <c r="G57" s="21">
        <v>1140</v>
      </c>
      <c r="H57" s="21">
        <v>1140</v>
      </c>
      <c r="I57" s="21"/>
      <c r="J57" s="21"/>
      <c r="K57" s="21"/>
      <c r="L57" s="41" t="s">
        <v>35</v>
      </c>
      <c r="M57" s="21">
        <v>1000</v>
      </c>
      <c r="N57" s="37" t="s">
        <v>119</v>
      </c>
      <c r="O57" s="42"/>
      <c r="P57" s="42"/>
      <c r="Q57" s="55">
        <v>600</v>
      </c>
      <c r="R57" s="30">
        <v>400</v>
      </c>
      <c r="S57" s="42"/>
      <c r="T57" s="42"/>
    </row>
    <row r="58" ht="28.5" customHeight="1" spans="1:20">
      <c r="A58" s="15">
        <v>52</v>
      </c>
      <c r="B58" s="18"/>
      <c r="C58" s="19"/>
      <c r="D58" s="21"/>
      <c r="E58" s="21"/>
      <c r="F58" s="19"/>
      <c r="G58" s="21"/>
      <c r="H58" s="21"/>
      <c r="I58" s="21"/>
      <c r="J58" s="21"/>
      <c r="K58" s="21"/>
      <c r="L58" s="41" t="s">
        <v>35</v>
      </c>
      <c r="M58" s="21">
        <v>140</v>
      </c>
      <c r="N58" s="37" t="s">
        <v>120</v>
      </c>
      <c r="O58" s="42"/>
      <c r="P58" s="42"/>
      <c r="Q58" s="58">
        <v>60</v>
      </c>
      <c r="R58" s="30">
        <v>80</v>
      </c>
      <c r="S58" s="42"/>
      <c r="T58" s="42"/>
    </row>
  </sheetData>
  <autoFilter ref="A6:XEV58">
    <extLst/>
  </autoFilter>
  <mergeCells count="98">
    <mergeCell ref="A1:T1"/>
    <mergeCell ref="A2:B2"/>
    <mergeCell ref="Q2:S2"/>
    <mergeCell ref="B3:F3"/>
    <mergeCell ref="G3:P3"/>
    <mergeCell ref="Q3:S3"/>
    <mergeCell ref="G4:K4"/>
    <mergeCell ref="L4:P4"/>
    <mergeCell ref="A3:A5"/>
    <mergeCell ref="B4:B5"/>
    <mergeCell ref="B7:B21"/>
    <mergeCell ref="B22:B24"/>
    <mergeCell ref="B25:B32"/>
    <mergeCell ref="B33:B34"/>
    <mergeCell ref="B35:B36"/>
    <mergeCell ref="B37:B42"/>
    <mergeCell ref="B43:B47"/>
    <mergeCell ref="B51:B52"/>
    <mergeCell ref="B53:B56"/>
    <mergeCell ref="B57:B58"/>
    <mergeCell ref="C4:C5"/>
    <mergeCell ref="C7:C21"/>
    <mergeCell ref="C22:C24"/>
    <mergeCell ref="C25:C32"/>
    <mergeCell ref="C33:C34"/>
    <mergeCell ref="C37:C39"/>
    <mergeCell ref="C40:C42"/>
    <mergeCell ref="C43:C47"/>
    <mergeCell ref="C51:C52"/>
    <mergeCell ref="C53:C56"/>
    <mergeCell ref="C57:C58"/>
    <mergeCell ref="D4:D5"/>
    <mergeCell ref="D7:D21"/>
    <mergeCell ref="D22:D24"/>
    <mergeCell ref="D25:D32"/>
    <mergeCell ref="D33:D34"/>
    <mergeCell ref="D37:D39"/>
    <mergeCell ref="D40:D42"/>
    <mergeCell ref="D43:D47"/>
    <mergeCell ref="D51:D52"/>
    <mergeCell ref="D53:D56"/>
    <mergeCell ref="D57:D58"/>
    <mergeCell ref="E4:E5"/>
    <mergeCell ref="E7:E21"/>
    <mergeCell ref="E22:E24"/>
    <mergeCell ref="E25:E32"/>
    <mergeCell ref="E33:E34"/>
    <mergeCell ref="E37:E39"/>
    <mergeCell ref="E43:E47"/>
    <mergeCell ref="E51:E52"/>
    <mergeCell ref="E53:E56"/>
    <mergeCell ref="E57:E58"/>
    <mergeCell ref="F4:F5"/>
    <mergeCell ref="F7:F21"/>
    <mergeCell ref="F22:F24"/>
    <mergeCell ref="F25:F32"/>
    <mergeCell ref="F33:F34"/>
    <mergeCell ref="F37:F39"/>
    <mergeCell ref="F43:F47"/>
    <mergeCell ref="F51:F52"/>
    <mergeCell ref="F53:F56"/>
    <mergeCell ref="F57:F58"/>
    <mergeCell ref="G7:G21"/>
    <mergeCell ref="G22:G24"/>
    <mergeCell ref="G25:G32"/>
    <mergeCell ref="G33:G34"/>
    <mergeCell ref="G43:G47"/>
    <mergeCell ref="G51:G52"/>
    <mergeCell ref="G53:G56"/>
    <mergeCell ref="G57:G58"/>
    <mergeCell ref="H7:H21"/>
    <mergeCell ref="H22:H24"/>
    <mergeCell ref="H25:H32"/>
    <mergeCell ref="H33:H34"/>
    <mergeCell ref="H43:H47"/>
    <mergeCell ref="H51:H52"/>
    <mergeCell ref="H53:H56"/>
    <mergeCell ref="H57:H58"/>
    <mergeCell ref="I7:I21"/>
    <mergeCell ref="I22:I24"/>
    <mergeCell ref="I25:I32"/>
    <mergeCell ref="I33:I34"/>
    <mergeCell ref="I43:I47"/>
    <mergeCell ref="I51:I52"/>
    <mergeCell ref="J7:J21"/>
    <mergeCell ref="J22:J24"/>
    <mergeCell ref="J25:J32"/>
    <mergeCell ref="J33:J34"/>
    <mergeCell ref="J43:J47"/>
    <mergeCell ref="J51:J52"/>
    <mergeCell ref="K7:K21"/>
    <mergeCell ref="K22:K24"/>
    <mergeCell ref="K25:K32"/>
    <mergeCell ref="K33:K34"/>
    <mergeCell ref="K43:K47"/>
    <mergeCell ref="K51:K52"/>
    <mergeCell ref="T3:T4"/>
    <mergeCell ref="AF51:AF52"/>
  </mergeCells>
  <pageMargins left="0.354166666666667" right="0.354166666666667" top="0.590277777777778" bottom="0.393055555555556" header="0.5" footer="0.5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宁县2022年度统筹整合财政涉农资金项目完成情况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漫</cp:lastModifiedBy>
  <dcterms:created xsi:type="dcterms:W3CDTF">2019-03-14T05:21:00Z</dcterms:created>
  <cp:lastPrinted>2019-03-14T05:28:00Z</cp:lastPrinted>
  <dcterms:modified xsi:type="dcterms:W3CDTF">2022-12-22T09:16:32Z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1D2FAB816DDF4073BCB4730E9847618B</vt:lpwstr>
  </property>
  <property fmtid="{D5CDD505-2E9C-101B-9397-08002B2CF9AE}" pid="4" name="KSOReadingLayout">
    <vt:bool>true</vt:bool>
  </property>
</Properties>
</file>