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 firstSheet="7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20" r:id="rId14"/>
    <sheet name="表13" sheetId="21" r:id="rId15"/>
    <sheet name="表14" sheetId="22" r:id="rId16"/>
  </sheets>
  <definedNames>
    <definedName name="_xlnm.Print_Area" localSheetId="11">表10!$A$1:$C$12</definedName>
    <definedName name="_xlnm.Print_Area" localSheetId="3">表2!$A$1:$B$29</definedName>
    <definedName name="_xlnm.Print_Titles" localSheetId="11">表10!$1:$5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<sst xmlns="http://schemas.openxmlformats.org/spreadsheetml/2006/main" count="528" uniqueCount="397">
  <si>
    <t>单位代码：</t>
  </si>
  <si>
    <t>120001</t>
  </si>
  <si>
    <t>单位名称：</t>
  </si>
  <si>
    <t>宁县公安局</t>
  </si>
  <si>
    <t>部门预算公开表</t>
  </si>
  <si>
    <t xml:space="preserve">     </t>
  </si>
  <si>
    <t>编制日期：</t>
  </si>
  <si>
    <t>部门领导：</t>
  </si>
  <si>
    <t>贾小建</t>
  </si>
  <si>
    <t>财务负责人：</t>
  </si>
  <si>
    <t>赵志浩</t>
  </si>
  <si>
    <t>制表人：</t>
  </si>
  <si>
    <t>万春芳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</si>
  <si>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</si>
  <si>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</si>
  <si>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</si>
  <si>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</si>
  <si>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</si>
  <si>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</si>
  <si>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</si>
  <si>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</si>
  <si>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</si>
  <si>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</si>
  <si>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</si>
  <si>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</si>
  <si>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</si>
  <si>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</si>
  <si>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</si>
  <si>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</si>
  <si>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</si>
  <si>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</si>
  <si>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</si>
  <si>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</si>
  <si>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</si>
  <si>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</si>
  <si>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</si>
  <si>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</si>
  <si>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</si>
  <si>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</si>
  <si>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</si>
  <si>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</si>
  <si>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</si>
  <si>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</si>
  <si>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</si>
  <si>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</si>
  <si>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</si>
  <si>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</si>
  <si>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</si>
  <si>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</si>
  <si>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</si>
  <si>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</si>
  <si>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</si>
  <si>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</si>
  <si>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</si>
  <si>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</si>
  <si>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</si>
  <si>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</si>
  <si>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</si>
  <si>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</si>
  <si>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</si>
  <si>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</si>
  <si>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</si>
  <si>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</si>
  <si>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</si>
  <si>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</si>
  <si>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</si>
  <si>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</si>
  <si>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</si>
  <si>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</si>
  <si>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</si>
  <si>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</si>
  <si>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</si>
  <si>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</si>
  <si>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</si>
  <si>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</si>
  <si>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</si>
  <si>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</si>
  <si>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</si>
  <si>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</si>
  <si>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</si>
  <si>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</si>
  <si>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</si>
  <si>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</si>
  <si>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</si>
  <si>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</si>
  <si>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</si>
  <si>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</si>
  <si>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</si>
  <si>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</si>
  <si>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</si>
  <si>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</si>
  <si>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</si>
  <si>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</si>
  <si>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</si>
  <si>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</si>
  <si>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</si>
  <si>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</si>
  <si>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</si>
  <si>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</si>
  <si>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</si>
  <si>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</si>
  <si>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</si>
  <si>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</si>
  <si>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</si>
  <si>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</si>
  <si>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</si>
  <si>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</si>
  <si>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</si>
  <si>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</si>
  <si>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</si>
  <si>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</si>
  <si>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</si>
  <si>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</si>
  <si>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</si>
  <si>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</si>
  <si>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</si>
  <si>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</si>
  <si>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</si>
  <si>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204-公共安全</t>
  </si>
  <si>
    <t xml:space="preserve">    20402-公安</t>
  </si>
  <si>
    <t xml:space="preserve">     2040201-行政运行</t>
  </si>
  <si>
    <t xml:space="preserve">     2040220-执法办案</t>
  </si>
  <si>
    <t xml:space="preserve">208-社会保障和就业支出
</t>
  </si>
  <si>
    <t xml:space="preserve">   99-其他社会保障和就业支出</t>
  </si>
  <si>
    <t xml:space="preserve">     99-其他社会保障和就业支出</t>
  </si>
  <si>
    <t>210-卫生健康支出</t>
  </si>
  <si>
    <t xml:space="preserve">    11-行政事业单位医疗</t>
  </si>
  <si>
    <t xml:space="preserve">        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</si>
  <si>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</si>
  <si>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</si>
  <si>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</si>
  <si>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</si>
  <si>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</si>
  <si>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</si>
  <si>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</si>
  <si>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</si>
  <si>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</si>
  <si>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</si>
  <si>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</si>
  <si>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</si>
  <si>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</si>
  <si>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</si>
  <si>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</si>
  <si>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</si>
  <si>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</si>
  <si>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</si>
  <si>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</si>
  <si>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</si>
  <si>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</si>
  <si>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</si>
  <si>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</si>
  <si>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</si>
  <si>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</si>
  <si>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</si>
  <si>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</si>
  <si>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</si>
  <si>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</si>
  <si>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</si>
  <si>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</si>
  <si>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</si>
  <si>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</si>
  <si>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</si>
  <si>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</si>
  <si>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</si>
  <si>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</si>
  <si>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</si>
  <si>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</si>
  <si>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</si>
  <si>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</si>
  <si>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</si>
  <si>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</si>
  <si>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</si>
  <si>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</si>
  <si>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</si>
  <si>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04</t>
    </r>
  </si>
  <si>
    <t>公共安全</t>
  </si>
  <si>
    <r>
      <rPr>
        <b/>
        <sz val="9"/>
        <color indexed="8"/>
        <rFont val="宋体"/>
        <charset val="134"/>
      </rPr>
      <t>2</t>
    </r>
    <r>
      <rPr>
        <b/>
        <sz val="9"/>
        <color indexed="8"/>
        <rFont val="宋体"/>
        <charset val="134"/>
      </rPr>
      <t>0402</t>
    </r>
  </si>
  <si>
    <t>公安</t>
  </si>
  <si>
    <t>2040201</t>
  </si>
  <si>
    <t>行政运行</t>
  </si>
  <si>
    <t>2040299</t>
  </si>
  <si>
    <t>执法办案</t>
  </si>
  <si>
    <r>
      <rPr>
        <b/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08</t>
    </r>
  </si>
  <si>
    <t>社会保障和就业支出</t>
  </si>
  <si>
    <r>
      <rPr>
        <b/>
        <sz val="9"/>
        <color indexed="8"/>
        <rFont val="宋体"/>
        <charset val="134"/>
      </rPr>
      <t>9</t>
    </r>
    <r>
      <rPr>
        <sz val="9"/>
        <color indexed="8"/>
        <rFont val="宋体"/>
        <charset val="134"/>
      </rPr>
      <t>9</t>
    </r>
  </si>
  <si>
    <t>其他社会保障和就业支出</t>
  </si>
  <si>
    <r>
      <rPr>
        <sz val="9"/>
        <color indexed="8"/>
        <rFont val="宋体"/>
        <charset val="134"/>
      </rPr>
      <t>9</t>
    </r>
    <r>
      <rPr>
        <sz val="9"/>
        <color indexed="8"/>
        <rFont val="宋体"/>
        <charset val="134"/>
      </rPr>
      <t>9</t>
    </r>
  </si>
  <si>
    <r>
      <rPr>
        <b/>
        <sz val="9"/>
        <color indexed="8"/>
        <rFont val="宋体"/>
        <charset val="134"/>
      </rPr>
      <t>2</t>
    </r>
    <r>
      <rPr>
        <sz val="9"/>
        <color indexed="8"/>
        <rFont val="宋体"/>
        <charset val="134"/>
      </rPr>
      <t>10</t>
    </r>
  </si>
  <si>
    <t>卫生健康支出</t>
  </si>
  <si>
    <r>
      <rPr>
        <b/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1</t>
    </r>
  </si>
  <si>
    <t>行政事业单位医疗</t>
  </si>
  <si>
    <r>
      <rPr>
        <sz val="9"/>
        <color indexed="8"/>
        <rFont val="宋体"/>
        <charset val="134"/>
      </rPr>
      <t>0</t>
    </r>
    <r>
      <rPr>
        <sz val="9"/>
        <color indexed="8"/>
        <rFont val="宋体"/>
        <charset val="134"/>
      </rPr>
      <t>1</t>
    </r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</si>
  <si>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</si>
  <si>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</si>
  <si>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</si>
  <si>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</si>
  <si>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</si>
  <si>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</si>
  <si>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</si>
  <si>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</si>
  <si>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</si>
  <si>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</si>
  <si>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0102</t>
    </r>
  </si>
  <si>
    <t xml:space="preserve">  津贴补贴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</si>
  <si>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0103</t>
    </r>
  </si>
  <si>
    <t xml:space="preserve">  奖金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</si>
  <si>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0107</t>
    </r>
  </si>
  <si>
    <t xml:space="preserve">   绩效工资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</si>
  <si>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0110</t>
    </r>
  </si>
  <si>
    <t xml:space="preserve">  职工基本医疗保险缴费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</si>
  <si>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0112</t>
    </r>
  </si>
  <si>
    <t xml:space="preserve">  其他社会保障缴费</t>
  </si>
  <si>
    <r>
      <rPr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0199</t>
    </r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</si>
  <si>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</si>
  <si>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</si>
  <si>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</si>
  <si>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</si>
  <si>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</si>
  <si>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</si>
  <si>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</si>
  <si>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</si>
  <si>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</si>
  <si>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</si>
  <si>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</si>
  <si>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</si>
  <si>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</si>
  <si>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</si>
  <si>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</si>
  <si>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</si>
  <si>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</si>
  <si>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</si>
  <si>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</si>
  <si>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</si>
  <si>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</si>
  <si>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</si>
  <si>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</si>
  <si>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</si>
  <si>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</si>
  <si>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</si>
  <si>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</si>
  <si>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</si>
  <si>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</si>
  <si>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</si>
  <si>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</si>
  <si>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</si>
  <si>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</si>
  <si>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</si>
  <si>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</si>
  <si>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</si>
  <si>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</si>
  <si>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</si>
  <si>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</si>
  <si>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</si>
  <si>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</si>
  <si>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</si>
  <si>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</si>
  <si>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</si>
  <si>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</si>
  <si>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</si>
  <si>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</si>
  <si>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</si>
  <si>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</si>
  <si>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</si>
  <si>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</si>
  <si>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</si>
  <si>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</si>
  <si>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</si>
  <si>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</si>
  <si>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</si>
  <si>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</si>
  <si>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</si>
  <si>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</si>
  <si>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</si>
  <si>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</si>
  <si>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</si>
  <si>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</si>
  <si>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</si>
  <si>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r>
      <rPr>
        <b/>
        <sz val="9"/>
        <color indexed="8"/>
        <rFont val="宋体"/>
        <charset val="134"/>
      </rPr>
      <t>3</t>
    </r>
    <r>
      <rPr>
        <sz val="9"/>
        <color indexed="8"/>
        <rFont val="宋体"/>
        <charset val="134"/>
      </rPr>
      <t>10</t>
    </r>
  </si>
  <si>
    <t>资本性支出</t>
  </si>
  <si>
    <t>31001</t>
  </si>
  <si>
    <t xml:space="preserve">  房屋建筑物构建</t>
  </si>
  <si>
    <t>31002</t>
  </si>
  <si>
    <t xml:space="preserve">  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</si>
  <si>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</si>
  <si>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</si>
  <si>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</si>
  <si>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</si>
  <si>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</si>
  <si>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</si>
  <si>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</si>
  <si>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</si>
  <si>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</si>
  <si>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</si>
  <si>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</si>
  <si>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</si>
  <si>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</si>
  <si>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</si>
  <si>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310</t>
  </si>
  <si>
    <t>31003</t>
  </si>
  <si>
    <t xml:space="preserve">  专用设备购置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</si>
  <si>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</si>
  <si>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</si>
  <si>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</si>
  <si>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</si>
  <si>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</si>
  <si>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</si>
  <si>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</si>
  <si>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</si>
  <si>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</si>
  <si>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</si>
  <si>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</si>
  <si>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</si>
  <si>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</si>
  <si>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</si>
  <si>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</si>
  <si>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</si>
  <si>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万元</t>
  </si>
  <si>
    <t>部门（单位）名称</t>
  </si>
  <si>
    <t>联系人</t>
  </si>
  <si>
    <t>联系电话</t>
  </si>
  <si>
    <t>部门（单位）职能</t>
  </si>
  <si>
    <t>依据</t>
  </si>
  <si>
    <t>《中华人民共和国人民警察法》</t>
  </si>
  <si>
    <t>职能概述</t>
  </si>
  <si>
    <t>宁县公安局是隶属县政府管理的正科级直属行政单位，其主要职责是：贯彻执行国家有关公安工作的法律、法规和政策规定，维护社会治安秩序;侦察破案，打击各类违法犯罪行为。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</si>
  <si>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</si>
  <si>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</si>
  <si>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</si>
  <si>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</si>
  <si>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</si>
  <si>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</si>
  <si>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</si>
  <si>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全局设</t>
    </r>
    <r>
      <rPr>
        <sz val="9"/>
        <color rgb="FF000000"/>
        <rFont val="Calibri"/>
        <charset val="1"/>
      </rPr>
      <t>20</t>
    </r>
    <r>
      <rPr>
        <sz val="9"/>
        <color rgb="FF000000"/>
        <rFont val="宋体"/>
        <charset val="1"/>
      </rPr>
      <t>个机关科室：指挥中心、政工监督室、警务保障室、监察室、审计室、信访室、情报中心、案管中心、刑警大队、禁毒大队、治安大队、国保大队、网安大队、法制大队、经侦大队、巡警大队、督察大队、出入境管理大队、交通治安管理大队、看守所；</t>
    </r>
    <r>
      <rPr>
        <sz val="9"/>
        <color rgb="FF000000"/>
        <rFont val="Calibri"/>
        <charset val="1"/>
      </rPr>
      <t>18</t>
    </r>
    <r>
      <rPr>
        <sz val="9"/>
        <color rgb="FF000000"/>
        <rFont val="宋体"/>
        <charset val="1"/>
      </rPr>
      <t>个乡镇派出所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</si>
  <si>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</si>
  <si>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</si>
  <si>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</si>
  <si>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</si>
  <si>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</si>
  <si>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</si>
  <si>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主要包括了执法规范化建设制度、队伍建设和公安管理服务工作规范化制度、重点工作目标管理考核制度、内控制度、财务管理等制度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</si>
  <si>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</si>
  <si>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</si>
  <si>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</si>
  <si>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</si>
  <si>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</si>
  <si>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</si>
  <si>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</si>
  <si>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</si>
  <si>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</si>
  <si>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</si>
  <si>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</si>
  <si>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</si>
  <si>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</si>
  <si>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</si>
  <si>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</si>
  <si>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</si>
  <si>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</si>
  <si>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</si>
  <si>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</si>
  <si>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</si>
  <si>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</si>
  <si>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质量指标</t>
  </si>
  <si>
    <t>治安案件及现发命案、电诈案件破案率</t>
  </si>
  <si>
    <t>效益指标</t>
  </si>
  <si>
    <t>社会效益指标</t>
  </si>
  <si>
    <t>社会治安秩序稳定</t>
  </si>
  <si>
    <t>满意度指标</t>
  </si>
  <si>
    <t>服务对象满意度指标</t>
  </si>
  <si>
    <t>群众满意度</t>
  </si>
  <si>
    <t>项目支出绩效目标表</t>
  </si>
  <si>
    <t>预算单位</t>
  </si>
  <si>
    <t>项目名称</t>
  </si>
  <si>
    <t>县列专项</t>
  </si>
  <si>
    <t>一级项目名称</t>
  </si>
  <si>
    <t>乡镇视频监控</t>
  </si>
  <si>
    <t>二级项目名称</t>
  </si>
  <si>
    <r>
      <rPr>
        <sz val="9"/>
        <color rgb="FF000000"/>
        <rFont val="Calibri"/>
        <charset val="1"/>
      </rPr>
      <t>“</t>
    </r>
    <r>
      <rPr>
        <sz val="9"/>
        <color rgb="FF000000"/>
        <rFont val="宋体"/>
        <charset val="1"/>
      </rPr>
      <t>雪亮</t>
    </r>
    <r>
      <rPr>
        <sz val="9"/>
        <color rgb="FF000000"/>
        <rFont val="Calibri"/>
        <charset val="1"/>
      </rPr>
      <t>”</t>
    </r>
    <r>
      <rPr>
        <sz val="9"/>
        <color rgb="FF000000"/>
        <rFont val="宋体"/>
        <charset val="1"/>
      </rPr>
      <t>工程</t>
    </r>
  </si>
  <si>
    <t>项目类型</t>
  </si>
  <si>
    <t>资金用途</t>
  </si>
  <si>
    <t>视频监控运维</t>
  </si>
  <si>
    <t>资金性质</t>
  </si>
  <si>
    <t>同级财政拨款</t>
  </si>
  <si>
    <t>项目分类</t>
  </si>
  <si>
    <t>经常性项目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</si>
  <si>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</si>
  <si>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</si>
  <si>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</si>
  <si>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</si>
  <si>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</si>
  <si>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确保视频监控正常运行，维护公共安全</t>
  </si>
  <si>
    <t>指标目标值</t>
  </si>
  <si>
    <t>成本</t>
  </si>
  <si>
    <r>
      <rPr>
        <b/>
        <sz val="9"/>
        <color rgb="FF000000"/>
        <rFont val="Calibri"/>
        <charset val="1"/>
      </rPr>
      <t>18</t>
    </r>
    <r>
      <rPr>
        <b/>
        <sz val="9"/>
        <color rgb="FF000000"/>
        <rFont val="宋体"/>
        <charset val="1"/>
      </rPr>
      <t>个乡镇卡口视频监控</t>
    </r>
  </si>
  <si>
    <t>效益</t>
  </si>
  <si>
    <t>公共安全秩序的维护</t>
  </si>
  <si>
    <t>满意度</t>
  </si>
  <si>
    <t>人民群众满意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</si>
</sst>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0.00_ "/>
    <numFmt numFmtId="179" formatCode="0.00_);[Red]\(0.00\)"/>
    <numFmt numFmtId="180" formatCode="#0.00"/>
    <numFmt numFmtId="181" formatCode="yyyy\-mm\-dd"/>
  </numFmts>
  <fonts count="63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sz val="9"/>
      <color indexed="8"/>
      <name val="宋体"/>
      <charset val="1"/>
      <scheme val="minor"/>
    </font>
    <font>
      <sz val="9"/>
      <color indexed="8"/>
      <name val="Calibri"/>
      <charset val="1"/>
    </font>
    <font>
      <b/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  <font>
      <b/>
      <sz val="10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5" borderId="7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9" borderId="8" applyNumberFormat="0" applyFont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54" fillId="13" borderId="11" applyNumberFormat="0" applyAlignment="0" applyProtection="0">
      <alignment vertical="center"/>
    </xf>
    <xf numFmtId="0" fontId="55" fillId="13" borderId="7" applyNumberFormat="0" applyAlignment="0" applyProtection="0">
      <alignment vertical="center"/>
    </xf>
    <xf numFmtId="0" fontId="56" fillId="14" borderId="12" applyNumberForma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0" borderId="14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20" fillId="0" borderId="0"/>
  </cellStyleXfs>
  <cellXfs count="13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8" fillId="0" borderId="4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0" xfId="0" applyFont="1" applyFill="1" applyBorder="1" applyAlignment="1" applyProtection="1"/>
    <xf numFmtId="0" fontId="20" fillId="0" borderId="0" xfId="0" applyFont="1" applyFill="1" applyAlignment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/>
    <xf numFmtId="0" fontId="1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vertical="center" wrapText="1"/>
    </xf>
    <xf numFmtId="49" fontId="28" fillId="0" borderId="1" xfId="0" applyNumberFormat="1" applyFont="1" applyFill="1" applyBorder="1" applyAlignment="1" applyProtection="1">
      <alignment horizontal="left" vertical="center"/>
    </xf>
    <xf numFmtId="0" fontId="26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righ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32" fillId="0" borderId="2" xfId="0" applyFont="1" applyBorder="1" applyAlignment="1">
      <alignment vertical="center" wrapText="1"/>
    </xf>
    <xf numFmtId="177" fontId="32" fillId="0" borderId="2" xfId="0" applyNumberFormat="1" applyFont="1" applyBorder="1" applyAlignment="1">
      <alignment horizontal="right" vertical="center" wrapText="1"/>
    </xf>
    <xf numFmtId="0" fontId="32" fillId="0" borderId="2" xfId="0" applyFont="1" applyBorder="1" applyAlignment="1">
      <alignment horizontal="right" vertical="center" wrapText="1"/>
    </xf>
    <xf numFmtId="177" fontId="29" fillId="0" borderId="5" xfId="0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" fontId="32" fillId="0" borderId="1" xfId="0" applyNumberFormat="1" applyFont="1" applyBorder="1" applyAlignment="1">
      <alignment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right" vertical="center"/>
    </xf>
    <xf numFmtId="0" fontId="33" fillId="0" borderId="1" xfId="0" applyFont="1" applyBorder="1" applyAlignment="1">
      <alignment horizontal="center" vertical="center"/>
    </xf>
    <xf numFmtId="178" fontId="30" fillId="0" borderId="1" xfId="0" applyNumberFormat="1" applyFont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Font="1">
      <alignment vertical="center"/>
    </xf>
    <xf numFmtId="4" fontId="18" fillId="0" borderId="1" xfId="0" applyNumberFormat="1" applyFont="1" applyBorder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179" fontId="32" fillId="3" borderId="1" xfId="0" applyNumberFormat="1" applyFont="1" applyFill="1" applyBorder="1" applyAlignment="1">
      <alignment horizontal="center" vertical="center" wrapText="1"/>
    </xf>
    <xf numFmtId="179" fontId="32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right" vertical="center"/>
    </xf>
    <xf numFmtId="4" fontId="32" fillId="0" borderId="2" xfId="0" applyNumberFormat="1" applyFont="1" applyBorder="1" applyAlignment="1">
      <alignment horizontal="right" vertical="center" wrapText="1"/>
    </xf>
    <xf numFmtId="4" fontId="32" fillId="0" borderId="2" xfId="0" applyNumberFormat="1" applyFont="1" applyBorder="1" applyAlignment="1">
      <alignment vertical="center" wrapText="1"/>
    </xf>
    <xf numFmtId="0" fontId="32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180" fontId="18" fillId="0" borderId="2" xfId="0" applyNumberFormat="1" applyFont="1" applyBorder="1" applyAlignment="1">
      <alignment horizontal="right" vertical="center" wrapText="1"/>
    </xf>
    <xf numFmtId="180" fontId="34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4" fontId="25" fillId="0" borderId="6" xfId="0" applyNumberFormat="1" applyFont="1" applyFill="1" applyBorder="1" applyAlignment="1" applyProtection="1">
      <alignment horizontal="right" vertical="center" shrinkToFit="1"/>
    </xf>
    <xf numFmtId="180" fontId="32" fillId="0" borderId="2" xfId="0" applyNumberFormat="1" applyFont="1" applyBorder="1" applyAlignment="1">
      <alignment vertical="center" wrapText="1"/>
    </xf>
    <xf numFmtId="180" fontId="32" fillId="0" borderId="2" xfId="0" applyNumberFormat="1" applyFont="1" applyBorder="1" applyAlignment="1">
      <alignment horizontal="right" vertical="center" wrapText="1"/>
    </xf>
    <xf numFmtId="179" fontId="0" fillId="0" borderId="0" xfId="0" applyNumberFormat="1" applyFont="1" applyAlignment="1">
      <alignment vertical="center"/>
    </xf>
    <xf numFmtId="179" fontId="16" fillId="0" borderId="0" xfId="0" applyNumberFormat="1" applyFont="1" applyBorder="1" applyAlignment="1">
      <alignment vertical="center" wrapText="1"/>
    </xf>
    <xf numFmtId="179" fontId="18" fillId="0" borderId="0" xfId="0" applyNumberFormat="1" applyFont="1" applyBorder="1" applyAlignment="1">
      <alignment vertical="center" wrapText="1"/>
    </xf>
    <xf numFmtId="179" fontId="18" fillId="0" borderId="3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179" fontId="32" fillId="0" borderId="1" xfId="0" applyNumberFormat="1" applyFont="1" applyBorder="1" applyAlignment="1">
      <alignment horizontal="right" vertical="center" wrapText="1"/>
    </xf>
    <xf numFmtId="0" fontId="32" fillId="0" borderId="1" xfId="0" applyFont="1" applyBorder="1" applyAlignment="1">
      <alignment horizontal="right" vertical="center" wrapText="1"/>
    </xf>
    <xf numFmtId="179" fontId="28" fillId="0" borderId="1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177" fontId="35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8" fillId="0" borderId="1" xfId="49" applyFont="1" applyFill="1" applyBorder="1" applyAlignment="1" applyProtection="1">
      <alignment horizontal="center" vertical="center"/>
    </xf>
    <xf numFmtId="177" fontId="28" fillId="0" borderId="1" xfId="0" applyNumberFormat="1" applyFont="1" applyFill="1" applyBorder="1" applyAlignment="1" applyProtection="1">
      <alignment horizontal="right" vertical="center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34" fillId="0" borderId="2" xfId="0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4" fontId="3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vertical="center" wrapText="1"/>
    </xf>
    <xf numFmtId="49" fontId="18" fillId="0" borderId="0" xfId="0" applyNumberFormat="1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181" fontId="18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9" sqref="D9"/>
    </sheetView>
  </sheetViews>
  <sheetFormatPr defaultColWidth="10" defaultRowHeight="14.4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14.25" customHeight="1" spans="1:1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" customHeight="1" spans="1:11">
      <c r="A3" s="29"/>
      <c r="B3" s="29" t="s">
        <v>0</v>
      </c>
      <c r="C3" s="131" t="s">
        <v>1</v>
      </c>
      <c r="D3" s="131"/>
      <c r="E3" s="29"/>
      <c r="F3" s="29"/>
      <c r="G3" s="29"/>
      <c r="H3" s="29"/>
      <c r="I3" s="29"/>
      <c r="J3" s="29"/>
      <c r="K3" s="29"/>
    </row>
    <row r="4" ht="22.7" customHeight="1" spans="1:11">
      <c r="A4" s="29"/>
      <c r="B4" s="29" t="s">
        <v>2</v>
      </c>
      <c r="C4" s="29" t="s">
        <v>3</v>
      </c>
      <c r="D4" s="29"/>
      <c r="E4" s="29"/>
      <c r="F4" s="29"/>
      <c r="G4" s="29"/>
      <c r="H4" s="29"/>
      <c r="I4" s="29"/>
      <c r="J4" s="29"/>
      <c r="K4" s="29"/>
    </row>
    <row r="5" ht="14.25" customHeight="1" spans="1:1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ht="78.6" customHeight="1" spans="1:11">
      <c r="A6" s="27"/>
      <c r="B6" s="132" t="s">
        <v>4</v>
      </c>
      <c r="C6" s="132"/>
      <c r="D6" s="132"/>
      <c r="E6" s="132"/>
      <c r="F6" s="132"/>
      <c r="G6" s="132"/>
      <c r="H6" s="132"/>
      <c r="I6" s="132"/>
      <c r="J6" s="132"/>
      <c r="K6" s="132"/>
    </row>
    <row r="7" ht="22.7" customHeight="1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22.7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ht="22.7" customHeight="1" spans="1:1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</row>
    <row r="10" ht="22.7" customHeight="1" spans="1:11">
      <c r="A10" s="29"/>
      <c r="B10" s="29" t="s">
        <v>5</v>
      </c>
      <c r="C10" s="29"/>
      <c r="F10" s="133" t="s">
        <v>6</v>
      </c>
      <c r="G10" s="134">
        <v>44958</v>
      </c>
      <c r="H10" s="29"/>
      <c r="I10" s="29"/>
      <c r="J10" s="29"/>
      <c r="K10" s="29"/>
    </row>
    <row r="11" ht="22.7" customHeight="1" spans="1:1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ht="22.7" customHeight="1" spans="1:11">
      <c r="A12" s="29"/>
      <c r="B12" s="133" t="s">
        <v>7</v>
      </c>
      <c r="C12" s="135" t="s">
        <v>8</v>
      </c>
      <c r="D12" s="29"/>
      <c r="E12" s="133" t="s">
        <v>9</v>
      </c>
      <c r="F12" s="50" t="s">
        <v>10</v>
      </c>
      <c r="G12" s="29"/>
      <c r="H12" s="133" t="s">
        <v>11</v>
      </c>
      <c r="I12" s="50" t="s">
        <v>12</v>
      </c>
      <c r="J12" s="29"/>
      <c r="K12" s="29"/>
    </row>
    <row r="13" ht="14.25" customHeight="1" spans="1:11">
      <c r="A13" s="27"/>
      <c r="B13" s="27"/>
      <c r="C13" s="27" t="s">
        <v>13</v>
      </c>
      <c r="D13" s="27"/>
      <c r="E13" s="27"/>
      <c r="F13" s="27"/>
      <c r="G13" s="27"/>
      <c r="H13" s="27"/>
      <c r="I13" s="27"/>
      <c r="J13" s="27"/>
      <c r="K13" s="27"/>
    </row>
    <row r="14" ht="14.25" customHeight="1" spans="1:1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ht="14.25" customHeight="1" spans="1:1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</sheetData>
  <mergeCells count="3">
    <mergeCell ref="C3:D3"/>
    <mergeCell ref="C4:E4"/>
    <mergeCell ref="B6:K6"/>
  </mergeCells>
  <printOptions horizontalCentered="1" verticalCentered="1"/>
  <pageMargins left="0.078740157480315" right="0.078740157480315" top="0.078740157480315" bottom="0.07874015748031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4.4" outlineLevelCol="2"/>
  <cols>
    <col min="1" max="1" width="5" customWidth="1"/>
    <col min="2" max="2" width="56.3796296296296" customWidth="1"/>
    <col min="3" max="3" width="40.1296296296296" customWidth="1"/>
  </cols>
  <sheetData>
    <row r="1" ht="35.45" customHeight="1" spans="1:2">
      <c r="A1" s="27"/>
      <c r="B1" s="27"/>
    </row>
    <row r="2" ht="39.2" customHeight="1" spans="1:3">
      <c r="A2" s="27"/>
      <c r="B2" s="127" t="s">
        <v>14</v>
      </c>
      <c r="C2" s="127"/>
    </row>
    <row r="3" ht="29.45" customHeight="1" spans="1:3">
      <c r="A3" s="128"/>
      <c r="B3" s="129" t="s">
        <v>15</v>
      </c>
      <c r="C3" s="129" t="s">
        <v>16</v>
      </c>
    </row>
    <row r="4" ht="28.5" customHeight="1" spans="1:3">
      <c r="A4" s="120"/>
      <c r="B4" s="130" t="s">
        <v>17</v>
      </c>
      <c r="C4" s="67" t="s">
        <v>18</v>
      </c>
    </row>
    <row r="5" ht="28.5" customHeight="1" spans="1:3">
      <c r="A5" s="120"/>
      <c r="B5" s="130" t="s">
        <v>19</v>
      </c>
      <c r="C5" s="67" t="s">
        <v>20</v>
      </c>
    </row>
    <row r="6" ht="28.5" customHeight="1" spans="1:3">
      <c r="A6" s="120"/>
      <c r="B6" s="130" t="s">
        <v>21</v>
      </c>
      <c r="C6" s="67" t="s">
        <v>22</v>
      </c>
    </row>
    <row r="7" ht="28.5" customHeight="1" spans="1:3">
      <c r="A7" s="120"/>
      <c r="B7" s="130" t="s">
        <v>23</v>
      </c>
      <c r="C7" s="67"/>
    </row>
    <row r="8" ht="28.5" customHeight="1" spans="1:3">
      <c r="A8" s="120"/>
      <c r="B8" s="130" t="s">
        <v>24</v>
      </c>
      <c r="C8" s="67" t="s">
        <v>25</v>
      </c>
    </row>
    <row r="9" ht="28.5" customHeight="1" spans="1:3">
      <c r="A9" s="120"/>
      <c r="B9" s="130" t="s">
        <v>26</v>
      </c>
      <c r="C9" s="67" t="s">
        <v>27</v>
      </c>
    </row>
    <row r="10" ht="28.5" customHeight="1" spans="1:3">
      <c r="A10" s="120"/>
      <c r="B10" s="130" t="s">
        <v>28</v>
      </c>
      <c r="C10" s="67" t="s">
        <v>29</v>
      </c>
    </row>
    <row r="11" ht="28.5" customHeight="1" spans="1:3">
      <c r="A11" s="120"/>
      <c r="B11" s="130" t="s">
        <v>30</v>
      </c>
      <c r="C11" s="67" t="s">
        <v>31</v>
      </c>
    </row>
    <row r="12" ht="28.5" customHeight="1" spans="1:3">
      <c r="A12" s="120"/>
      <c r="B12" s="130" t="s">
        <v>32</v>
      </c>
      <c r="C12" s="67"/>
    </row>
    <row r="13" ht="28.5" customHeight="1" spans="1:3">
      <c r="A13" s="27"/>
      <c r="B13" s="130" t="s">
        <v>33</v>
      </c>
      <c r="C13" s="67"/>
    </row>
    <row r="14" ht="28.5" customHeight="1" spans="1:3">
      <c r="A14" s="27"/>
      <c r="B14" s="130" t="s">
        <v>34</v>
      </c>
      <c r="C14" s="67" t="s">
        <v>18</v>
      </c>
    </row>
  </sheetData>
  <mergeCells count="1">
    <mergeCell ref="B2:C2"/>
  </mergeCells>
  <pageMargins left="1.14173228346457" right="0.748031496062992" top="0.866141732283464" bottom="0.27559055118110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D9" sqref="D9:D15"/>
    </sheetView>
  </sheetViews>
  <sheetFormatPr defaultColWidth="10" defaultRowHeight="14.4" outlineLevelCol="3"/>
  <cols>
    <col min="1" max="1" width="25.5" customWidth="1"/>
    <col min="2" max="2" width="21.25" customWidth="1"/>
    <col min="3" max="3" width="27" customWidth="1"/>
    <col min="4" max="4" width="21.75" customWidth="1"/>
  </cols>
  <sheetData>
    <row r="1" ht="14.25" customHeight="1" spans="1:4">
      <c r="A1" s="27"/>
      <c r="B1" s="27"/>
      <c r="C1" s="27"/>
      <c r="D1" s="27"/>
    </row>
    <row r="2" ht="39.95" customHeight="1" spans="1:4">
      <c r="A2" s="28" t="s">
        <v>35</v>
      </c>
      <c r="B2" s="28"/>
      <c r="C2" s="28"/>
      <c r="D2" s="28"/>
    </row>
    <row r="3" ht="22.7" customHeight="1" spans="1:4">
      <c r="A3" s="120"/>
      <c r="B3" s="120"/>
      <c r="C3" s="120"/>
      <c r="D3" s="121" t="s">
        <v>36</v>
      </c>
    </row>
    <row r="4" ht="22.7" customHeight="1" spans="1:4">
      <c r="A4" s="71" t="s">
        <v>37</v>
      </c>
      <c r="B4" s="71"/>
      <c r="C4" s="71" t="s">
        <v>38</v>
      </c>
      <c r="D4" s="71"/>
    </row>
    <row r="5" ht="22.7" customHeight="1" spans="1:4">
      <c r="A5" s="71" t="s">
        <v>39</v>
      </c>
      <c r="B5" s="71" t="s">
        <v>40</v>
      </c>
      <c r="C5" s="71" t="s">
        <v>39</v>
      </c>
      <c r="D5" s="71" t="s">
        <v>40</v>
      </c>
    </row>
    <row r="6" ht="22.7" customHeight="1" spans="1:4">
      <c r="A6" s="122" t="s">
        <v>41</v>
      </c>
      <c r="B6" s="100">
        <v>88704733.88</v>
      </c>
      <c r="C6" s="122" t="s">
        <v>42</v>
      </c>
      <c r="D6" s="100"/>
    </row>
    <row r="7" ht="22.7" customHeight="1" spans="1:4">
      <c r="A7" s="122" t="s">
        <v>43</v>
      </c>
      <c r="B7" s="100"/>
      <c r="C7" s="122" t="s">
        <v>44</v>
      </c>
      <c r="D7" s="123"/>
    </row>
    <row r="8" ht="22.7" customHeight="1" spans="1:4">
      <c r="A8" s="122" t="s">
        <v>45</v>
      </c>
      <c r="B8" s="100"/>
      <c r="C8" s="122" t="s">
        <v>46</v>
      </c>
      <c r="D8" s="123"/>
    </row>
    <row r="9" ht="22.7" customHeight="1" spans="1:4">
      <c r="A9" s="122" t="s">
        <v>47</v>
      </c>
      <c r="B9" s="100"/>
      <c r="C9" s="122" t="s">
        <v>48</v>
      </c>
      <c r="D9" s="102">
        <v>84384321.39</v>
      </c>
    </row>
    <row r="10" ht="22.7" customHeight="1" spans="1:4">
      <c r="A10" s="122" t="s">
        <v>49</v>
      </c>
      <c r="B10" s="100"/>
      <c r="C10" s="122" t="s">
        <v>50</v>
      </c>
      <c r="D10" s="123"/>
    </row>
    <row r="11" ht="22.7" customHeight="1" spans="1:4">
      <c r="A11" s="122" t="s">
        <v>51</v>
      </c>
      <c r="B11" s="100"/>
      <c r="C11" s="122" t="s">
        <v>52</v>
      </c>
      <c r="D11" s="123"/>
    </row>
    <row r="12" ht="22.7" customHeight="1" spans="1:4">
      <c r="A12" s="122" t="s">
        <v>53</v>
      </c>
      <c r="B12" s="100"/>
      <c r="C12" s="122" t="s">
        <v>54</v>
      </c>
      <c r="D12" s="123"/>
    </row>
    <row r="13" ht="22.7" customHeight="1" spans="1:4">
      <c r="A13" s="122" t="s">
        <v>55</v>
      </c>
      <c r="B13" s="100"/>
      <c r="C13" s="122" t="s">
        <v>56</v>
      </c>
      <c r="D13" s="102">
        <v>400210.91</v>
      </c>
    </row>
    <row r="14" ht="22.7" customHeight="1" spans="1:4">
      <c r="A14" s="122" t="s">
        <v>57</v>
      </c>
      <c r="B14" s="100"/>
      <c r="C14" s="122" t="s">
        <v>58</v>
      </c>
      <c r="D14" s="123"/>
    </row>
    <row r="15" ht="22.7" customHeight="1" spans="1:4">
      <c r="A15" s="122"/>
      <c r="B15" s="124"/>
      <c r="C15" s="122" t="s">
        <v>59</v>
      </c>
      <c r="D15" s="102">
        <v>3920201.5815</v>
      </c>
    </row>
    <row r="16" ht="22.7" customHeight="1" spans="1:4">
      <c r="A16" s="122"/>
      <c r="B16" s="124"/>
      <c r="C16" s="122" t="s">
        <v>60</v>
      </c>
      <c r="D16" s="123"/>
    </row>
    <row r="17" ht="22.7" customHeight="1" spans="1:4">
      <c r="A17" s="122"/>
      <c r="B17" s="124"/>
      <c r="C17" s="122" t="s">
        <v>61</v>
      </c>
      <c r="D17" s="123"/>
    </row>
    <row r="18" ht="22.7" customHeight="1" spans="1:4">
      <c r="A18" s="122"/>
      <c r="B18" s="124"/>
      <c r="C18" s="122" t="s">
        <v>62</v>
      </c>
      <c r="D18" s="123"/>
    </row>
    <row r="19" ht="22.7" customHeight="1" spans="1:4">
      <c r="A19" s="122"/>
      <c r="B19" s="124"/>
      <c r="C19" s="122" t="s">
        <v>63</v>
      </c>
      <c r="D19" s="123"/>
    </row>
    <row r="20" ht="22.7" customHeight="1" spans="1:4">
      <c r="A20" s="125"/>
      <c r="B20" s="126"/>
      <c r="C20" s="122" t="s">
        <v>64</v>
      </c>
      <c r="D20" s="123"/>
    </row>
    <row r="21" ht="22.7" customHeight="1" spans="1:4">
      <c r="A21" s="125"/>
      <c r="B21" s="126"/>
      <c r="C21" s="122" t="s">
        <v>65</v>
      </c>
      <c r="D21" s="123"/>
    </row>
    <row r="22" ht="22.7" customHeight="1" spans="1:4">
      <c r="A22" s="125"/>
      <c r="B22" s="126"/>
      <c r="C22" s="122" t="s">
        <v>66</v>
      </c>
      <c r="D22" s="123"/>
    </row>
    <row r="23" ht="22.7" customHeight="1" spans="1:4">
      <c r="A23" s="125"/>
      <c r="B23" s="126"/>
      <c r="C23" s="122" t="s">
        <v>67</v>
      </c>
      <c r="D23" s="123"/>
    </row>
    <row r="24" ht="22.7" customHeight="1" spans="1:4">
      <c r="A24" s="125"/>
      <c r="B24" s="126"/>
      <c r="C24" s="122" t="s">
        <v>68</v>
      </c>
      <c r="D24" s="123"/>
    </row>
    <row r="25" ht="22.7" customHeight="1" spans="1:4">
      <c r="A25" s="122"/>
      <c r="B25" s="124"/>
      <c r="C25" s="122" t="s">
        <v>69</v>
      </c>
      <c r="D25" s="123"/>
    </row>
    <row r="26" ht="22.7" customHeight="1" spans="1:4">
      <c r="A26" s="122"/>
      <c r="B26" s="124"/>
      <c r="C26" s="122" t="s">
        <v>70</v>
      </c>
      <c r="D26" s="123"/>
    </row>
    <row r="27" ht="22.7" customHeight="1" spans="1:4">
      <c r="A27" s="122"/>
      <c r="B27" s="124"/>
      <c r="C27" s="122" t="s">
        <v>71</v>
      </c>
      <c r="D27" s="123"/>
    </row>
    <row r="28" ht="22.7" customHeight="1" spans="1:4">
      <c r="A28" s="125"/>
      <c r="B28" s="126"/>
      <c r="C28" s="122" t="s">
        <v>72</v>
      </c>
      <c r="D28" s="123"/>
    </row>
    <row r="29" ht="22.7" customHeight="1" spans="1:4">
      <c r="A29" s="125"/>
      <c r="B29" s="126"/>
      <c r="C29" s="122" t="s">
        <v>73</v>
      </c>
      <c r="D29" s="123"/>
    </row>
    <row r="30" ht="22.7" customHeight="1" spans="1:4">
      <c r="A30" s="125"/>
      <c r="B30" s="126"/>
      <c r="C30" s="122" t="s">
        <v>74</v>
      </c>
      <c r="D30" s="123"/>
    </row>
    <row r="31" ht="22.7" customHeight="1" spans="1:4">
      <c r="A31" s="125"/>
      <c r="B31" s="126"/>
      <c r="C31" s="122" t="s">
        <v>75</v>
      </c>
      <c r="D31" s="123"/>
    </row>
    <row r="32" ht="22.7" customHeight="1" spans="1:4">
      <c r="A32" s="125"/>
      <c r="B32" s="126"/>
      <c r="C32" s="122" t="s">
        <v>76</v>
      </c>
      <c r="D32" s="123"/>
    </row>
    <row r="33" ht="22.7" customHeight="1" spans="1:4">
      <c r="A33" s="122"/>
      <c r="B33" s="122"/>
      <c r="C33" s="122" t="s">
        <v>77</v>
      </c>
      <c r="D33" s="123"/>
    </row>
    <row r="34" ht="22.7" customHeight="1" spans="1:4">
      <c r="A34" s="122"/>
      <c r="B34" s="122"/>
      <c r="C34" s="122" t="s">
        <v>78</v>
      </c>
      <c r="D34" s="123"/>
    </row>
    <row r="35" ht="22.7" customHeight="1" spans="1:4">
      <c r="A35" s="122"/>
      <c r="B35" s="122"/>
      <c r="C35" s="122" t="s">
        <v>79</v>
      </c>
      <c r="D35" s="123"/>
    </row>
    <row r="36" ht="22.7" customHeight="1" spans="1:4">
      <c r="A36" s="122"/>
      <c r="B36" s="122"/>
      <c r="C36" s="122"/>
      <c r="D36" s="122"/>
    </row>
    <row r="37" ht="22.7" customHeight="1" spans="1:4">
      <c r="A37" s="122"/>
      <c r="B37" s="122"/>
      <c r="C37" s="122"/>
      <c r="D37" s="122"/>
    </row>
    <row r="38" ht="22.7" customHeight="1" spans="1:4">
      <c r="A38" s="122"/>
      <c r="B38" s="122"/>
      <c r="C38" s="122"/>
      <c r="D38" s="122"/>
    </row>
    <row r="39" ht="22.7" customHeight="1" spans="1:4">
      <c r="A39" s="125" t="s">
        <v>80</v>
      </c>
      <c r="B39" s="126">
        <f>SUM(B6:B14)</f>
        <v>88704733.88</v>
      </c>
      <c r="C39" s="125" t="s">
        <v>81</v>
      </c>
      <c r="D39" s="126">
        <f>SUM(D6:D38)</f>
        <v>88704733.8815</v>
      </c>
    </row>
    <row r="40" ht="22.7" customHeight="1" spans="1:4">
      <c r="A40" s="125" t="s">
        <v>82</v>
      </c>
      <c r="B40" s="126"/>
      <c r="C40" s="125" t="s">
        <v>83</v>
      </c>
      <c r="D40" s="126"/>
    </row>
    <row r="41" ht="22.7" customHeight="1" spans="1:4">
      <c r="A41" s="122"/>
      <c r="B41" s="124"/>
      <c r="C41" s="122"/>
      <c r="D41" s="124"/>
    </row>
    <row r="42" ht="22.7" customHeight="1" spans="1:4">
      <c r="A42" s="125" t="s">
        <v>84</v>
      </c>
      <c r="B42" s="126">
        <f>B39+B40</f>
        <v>88704733.88</v>
      </c>
      <c r="C42" s="125" t="s">
        <v>85</v>
      </c>
      <c r="D42" s="126">
        <f>D39+D40</f>
        <v>88704733.8815</v>
      </c>
    </row>
  </sheetData>
  <mergeCells count="4">
    <mergeCell ref="A2:D2"/>
    <mergeCell ref="A3:C3"/>
    <mergeCell ref="A4:B4"/>
    <mergeCell ref="C4:D4"/>
  </mergeCells>
  <pageMargins left="1.14173228346457" right="0.748031496062992" top="0.275590551181102" bottom="0.275590551181102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9"/>
  <sheetViews>
    <sheetView showZeros="0" topLeftCell="A4" workbookViewId="0">
      <selection activeCell="C20" sqref="C20"/>
    </sheetView>
  </sheetViews>
  <sheetFormatPr defaultColWidth="7.87962962962963" defaultRowHeight="12.75" customHeight="1" outlineLevelCol="1"/>
  <cols>
    <col min="1" max="1" width="39.5" style="38" customWidth="1"/>
    <col min="2" max="2" width="35.6296296296296" style="38" customWidth="1"/>
    <col min="3" max="3" width="27.3796296296296" style="38" customWidth="1"/>
    <col min="4" max="16384" width="7.87962962962963" style="39"/>
  </cols>
  <sheetData>
    <row r="1" ht="24.75" customHeight="1" spans="1:1">
      <c r="A1" s="48"/>
    </row>
    <row r="2" ht="24.75" customHeight="1" spans="1:2">
      <c r="A2" s="41" t="s">
        <v>86</v>
      </c>
      <c r="B2" s="41"/>
    </row>
    <row r="3" ht="24.75" customHeight="1" spans="1:2">
      <c r="A3" s="113"/>
      <c r="B3" s="42" t="s">
        <v>36</v>
      </c>
    </row>
    <row r="4" ht="24" customHeight="1" spans="1:2">
      <c r="A4" s="53" t="s">
        <v>39</v>
      </c>
      <c r="B4" s="53" t="s">
        <v>40</v>
      </c>
    </row>
    <row r="5" ht="24.95" customHeight="1" spans="1:2">
      <c r="A5" s="114" t="s">
        <v>87</v>
      </c>
      <c r="B5" s="115">
        <f>B6+B7</f>
        <v>88704733.88</v>
      </c>
    </row>
    <row r="6" ht="24.95" customHeight="1" spans="1:2">
      <c r="A6" s="114" t="s">
        <v>88</v>
      </c>
      <c r="B6" s="100">
        <v>88704733.88</v>
      </c>
    </row>
    <row r="7" ht="24.95" customHeight="1" spans="1:2">
      <c r="A7" s="114" t="s">
        <v>89</v>
      </c>
      <c r="B7" s="116"/>
    </row>
    <row r="8" ht="24.95" customHeight="1" spans="1:2">
      <c r="A8" s="114" t="s">
        <v>90</v>
      </c>
      <c r="B8" s="116">
        <f>B9+B10</f>
        <v>0</v>
      </c>
    </row>
    <row r="9" ht="24.95" customHeight="1" spans="1:2">
      <c r="A9" s="114" t="s">
        <v>91</v>
      </c>
      <c r="B9" s="116"/>
    </row>
    <row r="10" ht="24.95" customHeight="1" spans="1:2">
      <c r="A10" s="114" t="s">
        <v>92</v>
      </c>
      <c r="B10" s="116"/>
    </row>
    <row r="11" ht="24.95" customHeight="1" spans="1:2">
      <c r="A11" s="114" t="s">
        <v>93</v>
      </c>
      <c r="B11" s="116">
        <f>SUM(B12:B14)</f>
        <v>0</v>
      </c>
    </row>
    <row r="12" ht="24.95" customHeight="1" spans="1:2">
      <c r="A12" s="114" t="s">
        <v>94</v>
      </c>
      <c r="B12" s="116"/>
    </row>
    <row r="13" ht="24.95" customHeight="1" spans="1:2">
      <c r="A13" s="114" t="s">
        <v>95</v>
      </c>
      <c r="B13" s="116"/>
    </row>
    <row r="14" ht="24.95" customHeight="1" spans="1:2">
      <c r="A14" s="114" t="s">
        <v>96</v>
      </c>
      <c r="B14" s="116"/>
    </row>
    <row r="15" ht="24.95" customHeight="1" spans="1:2">
      <c r="A15" s="114" t="s">
        <v>97</v>
      </c>
      <c r="B15" s="116"/>
    </row>
    <row r="16" ht="24.95" customHeight="1" spans="1:2">
      <c r="A16" s="114" t="s">
        <v>98</v>
      </c>
      <c r="B16" s="116"/>
    </row>
    <row r="17" ht="24.95" customHeight="1" spans="1:2">
      <c r="A17" s="114" t="s">
        <v>99</v>
      </c>
      <c r="B17" s="116"/>
    </row>
    <row r="18" ht="24.95" customHeight="1" spans="1:2">
      <c r="A18" s="114" t="s">
        <v>100</v>
      </c>
      <c r="B18" s="116"/>
    </row>
    <row r="19" ht="24.95" customHeight="1" spans="1:2">
      <c r="A19" s="114" t="s">
        <v>101</v>
      </c>
      <c r="B19" s="115">
        <f>B20+B23+B26+B27</f>
        <v>0</v>
      </c>
    </row>
    <row r="20" ht="24.95" customHeight="1" spans="1:2">
      <c r="A20" s="114" t="s">
        <v>102</v>
      </c>
      <c r="B20" s="115">
        <f>B21+B22</f>
        <v>0</v>
      </c>
    </row>
    <row r="21" ht="24.95" customHeight="1" spans="1:2">
      <c r="A21" s="114" t="s">
        <v>103</v>
      </c>
      <c r="B21" s="115"/>
    </row>
    <row r="22" ht="24.95" customHeight="1" spans="1:2">
      <c r="A22" s="114" t="s">
        <v>104</v>
      </c>
      <c r="B22" s="115"/>
    </row>
    <row r="23" ht="24.95" customHeight="1" spans="1:2">
      <c r="A23" s="114" t="s">
        <v>105</v>
      </c>
      <c r="B23" s="115">
        <f>B24+B25</f>
        <v>0</v>
      </c>
    </row>
    <row r="24" ht="24.95" customHeight="1" spans="1:2">
      <c r="A24" s="114" t="s">
        <v>106</v>
      </c>
      <c r="B24" s="115"/>
    </row>
    <row r="25" ht="24.95" customHeight="1" spans="1:2">
      <c r="A25" s="114" t="s">
        <v>107</v>
      </c>
      <c r="B25" s="115"/>
    </row>
    <row r="26" ht="24.95" customHeight="1" spans="1:2">
      <c r="A26" s="114" t="s">
        <v>108</v>
      </c>
      <c r="B26" s="115"/>
    </row>
    <row r="27" ht="24.95" customHeight="1" spans="1:2">
      <c r="A27" s="114" t="s">
        <v>109</v>
      </c>
      <c r="B27" s="115"/>
    </row>
    <row r="28" ht="24.95" customHeight="1" spans="1:2">
      <c r="A28" s="117"/>
      <c r="B28" s="115"/>
    </row>
    <row r="29" ht="24.95" customHeight="1" spans="1:2">
      <c r="A29" s="118" t="s">
        <v>110</v>
      </c>
      <c r="B29" s="119">
        <f>B5+B8+B11+B15+B16+B17+B18+B19</f>
        <v>88704733.88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5" sqref="C5:D5"/>
    </sheetView>
  </sheetViews>
  <sheetFormatPr defaultColWidth="10" defaultRowHeight="14.4" outlineLevelCol="4"/>
  <cols>
    <col min="1" max="1" width="33.5" customWidth="1"/>
    <col min="2" max="2" width="15.1296296296296" style="105" customWidth="1"/>
    <col min="3" max="3" width="15.8796296296296" customWidth="1"/>
    <col min="4" max="4" width="10.75" customWidth="1"/>
    <col min="5" max="5" width="12.6296296296296" customWidth="1"/>
  </cols>
  <sheetData>
    <row r="1" ht="14.25" customHeight="1" spans="1:5">
      <c r="A1" s="27"/>
      <c r="B1" s="106"/>
      <c r="C1" s="27"/>
      <c r="D1" s="27"/>
      <c r="E1" s="27"/>
    </row>
    <row r="2" ht="39.95" customHeight="1" spans="1:5">
      <c r="A2" s="28" t="s">
        <v>111</v>
      </c>
      <c r="B2" s="28"/>
      <c r="C2" s="28"/>
      <c r="D2" s="28"/>
      <c r="E2" s="28"/>
    </row>
    <row r="3" ht="22.7" customHeight="1" spans="1:5">
      <c r="A3" s="29"/>
      <c r="B3" s="107"/>
      <c r="C3" s="29"/>
      <c r="D3" s="29"/>
      <c r="E3" s="29" t="s">
        <v>36</v>
      </c>
    </row>
    <row r="4" ht="22.7" customHeight="1" spans="1:5">
      <c r="A4" s="32" t="s">
        <v>112</v>
      </c>
      <c r="B4" s="108" t="s">
        <v>113</v>
      </c>
      <c r="C4" s="32" t="s">
        <v>114</v>
      </c>
      <c r="D4" s="32" t="s">
        <v>115</v>
      </c>
      <c r="E4" s="32" t="s">
        <v>116</v>
      </c>
    </row>
    <row r="5" ht="22.7" customHeight="1" spans="1:5">
      <c r="A5" s="109" t="s">
        <v>117</v>
      </c>
      <c r="B5" s="110">
        <f>C5+D5</f>
        <v>88704733.88</v>
      </c>
      <c r="C5" s="110">
        <f>C6+C10+C13</f>
        <v>88019733.88</v>
      </c>
      <c r="D5" s="111">
        <f>D8+D9</f>
        <v>685000</v>
      </c>
      <c r="E5" s="111"/>
    </row>
    <row r="6" ht="24" customHeight="1" spans="1:5">
      <c r="A6" s="58" t="s">
        <v>118</v>
      </c>
      <c r="B6" s="112">
        <f>C6+D6</f>
        <v>84384321.39</v>
      </c>
      <c r="C6" s="110">
        <f>C7</f>
        <v>83699321.39</v>
      </c>
      <c r="D6" s="111">
        <v>685000</v>
      </c>
      <c r="E6" s="111"/>
    </row>
    <row r="7" ht="24" customHeight="1" spans="1:5">
      <c r="A7" s="58" t="s">
        <v>119</v>
      </c>
      <c r="B7" s="112">
        <f t="shared" ref="B7:B15" si="0">C7+D7</f>
        <v>84384321.39</v>
      </c>
      <c r="C7" s="110">
        <f>C8+C9</f>
        <v>83699321.39</v>
      </c>
      <c r="D7" s="111">
        <v>685000</v>
      </c>
      <c r="E7" s="111"/>
    </row>
    <row r="8" ht="24" customHeight="1" spans="1:5">
      <c r="A8" s="58" t="s">
        <v>120</v>
      </c>
      <c r="B8" s="112">
        <f t="shared" si="0"/>
        <v>84024321.39</v>
      </c>
      <c r="C8" s="110">
        <v>83699321.39</v>
      </c>
      <c r="D8" s="111">
        <v>325000</v>
      </c>
      <c r="E8" s="111"/>
    </row>
    <row r="9" ht="24" customHeight="1" spans="1:5">
      <c r="A9" s="58" t="s">
        <v>121</v>
      </c>
      <c r="B9" s="112">
        <f t="shared" si="0"/>
        <v>360000</v>
      </c>
      <c r="C9" s="92"/>
      <c r="D9" s="111">
        <v>360000</v>
      </c>
      <c r="E9" s="110"/>
    </row>
    <row r="10" ht="24" customHeight="1" spans="1:5">
      <c r="A10" s="58" t="s">
        <v>122</v>
      </c>
      <c r="B10" s="112">
        <f t="shared" si="0"/>
        <v>400210.91</v>
      </c>
      <c r="C10" s="92">
        <v>400210.91</v>
      </c>
      <c r="D10" s="111"/>
      <c r="E10" s="111"/>
    </row>
    <row r="11" ht="24" customHeight="1" spans="1:5">
      <c r="A11" s="58" t="s">
        <v>123</v>
      </c>
      <c r="B11" s="112">
        <f t="shared" si="0"/>
        <v>400210.91</v>
      </c>
      <c r="C11" s="92">
        <v>400210.91</v>
      </c>
      <c r="D11" s="111"/>
      <c r="E11" s="111"/>
    </row>
    <row r="12" ht="24" customHeight="1" spans="1:5">
      <c r="A12" s="58" t="s">
        <v>124</v>
      </c>
      <c r="B12" s="112">
        <f t="shared" si="0"/>
        <v>400210.91</v>
      </c>
      <c r="C12" s="92">
        <v>400210.91</v>
      </c>
      <c r="D12" s="111"/>
      <c r="E12" s="111"/>
    </row>
    <row r="13" ht="24" customHeight="1" spans="1:5">
      <c r="A13" s="58" t="s">
        <v>125</v>
      </c>
      <c r="B13" s="112">
        <f t="shared" si="0"/>
        <v>3920201.58</v>
      </c>
      <c r="C13" s="92">
        <v>3920201.58</v>
      </c>
      <c r="D13" s="111"/>
      <c r="E13" s="111"/>
    </row>
    <row r="14" ht="24" customHeight="1" spans="1:5">
      <c r="A14" s="58" t="s">
        <v>126</v>
      </c>
      <c r="B14" s="112">
        <f t="shared" si="0"/>
        <v>3920201.58</v>
      </c>
      <c r="C14" s="92">
        <v>3920201.58</v>
      </c>
      <c r="D14" s="111"/>
      <c r="E14" s="111"/>
    </row>
    <row r="15" ht="24" customHeight="1" spans="1:5">
      <c r="A15" s="58" t="s">
        <v>127</v>
      </c>
      <c r="B15" s="112">
        <f t="shared" si="0"/>
        <v>3920201.58</v>
      </c>
      <c r="C15" s="92">
        <v>3920201.58</v>
      </c>
      <c r="D15" s="111"/>
      <c r="E15" s="11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opLeftCell="A7" workbookViewId="0">
      <selection activeCell="H5" sqref="H5"/>
    </sheetView>
  </sheetViews>
  <sheetFormatPr defaultColWidth="10" defaultRowHeight="14.4" outlineLevelCol="4"/>
  <cols>
    <col min="1" max="1" width="24.6296296296296" customWidth="1"/>
    <col min="2" max="2" width="16.75" customWidth="1"/>
    <col min="3" max="3" width="31.1296296296296" customWidth="1"/>
    <col min="4" max="4" width="14.5" customWidth="1"/>
    <col min="5" max="6" width="9.75" customWidth="1"/>
  </cols>
  <sheetData>
    <row r="1" ht="14.25" customHeight="1" spans="1:5">
      <c r="A1" s="27"/>
      <c r="B1" s="27"/>
      <c r="C1" s="27"/>
      <c r="D1" s="27"/>
      <c r="E1" s="27"/>
    </row>
    <row r="2" ht="39.95" customHeight="1" spans="1:5">
      <c r="A2" s="28" t="s">
        <v>128</v>
      </c>
      <c r="B2" s="28"/>
      <c r="C2" s="28"/>
      <c r="D2" s="28"/>
      <c r="E2" s="27"/>
    </row>
    <row r="3" ht="22.7" customHeight="1" spans="1:5">
      <c r="A3" s="29"/>
      <c r="B3" s="29"/>
      <c r="C3" s="74" t="s">
        <v>36</v>
      </c>
      <c r="D3" s="74"/>
      <c r="E3" s="29"/>
    </row>
    <row r="4" ht="22.7" customHeight="1" spans="1:5">
      <c r="A4" s="71" t="s">
        <v>37</v>
      </c>
      <c r="B4" s="71"/>
      <c r="C4" s="71" t="s">
        <v>38</v>
      </c>
      <c r="D4" s="71"/>
      <c r="E4" s="29"/>
    </row>
    <row r="5" ht="22.7" customHeight="1" spans="1:5">
      <c r="A5" s="71" t="s">
        <v>39</v>
      </c>
      <c r="B5" s="71" t="s">
        <v>40</v>
      </c>
      <c r="C5" s="71" t="s">
        <v>39</v>
      </c>
      <c r="D5" s="71" t="s">
        <v>117</v>
      </c>
      <c r="E5" s="29"/>
    </row>
    <row r="6" ht="22.7" customHeight="1" spans="1:5">
      <c r="A6" s="72" t="s">
        <v>129</v>
      </c>
      <c r="B6" s="99">
        <f>SUM(B7:B9)</f>
        <v>88704733.88</v>
      </c>
      <c r="C6" s="72" t="s">
        <v>130</v>
      </c>
      <c r="D6" s="99">
        <f>D10+D14+D16</f>
        <v>88704733.8815</v>
      </c>
      <c r="E6" s="29"/>
    </row>
    <row r="7" ht="22.7" customHeight="1" spans="1:5">
      <c r="A7" s="72" t="s">
        <v>131</v>
      </c>
      <c r="B7" s="100">
        <v>88704733.88</v>
      </c>
      <c r="C7" s="72" t="s">
        <v>132</v>
      </c>
      <c r="D7" s="100"/>
      <c r="E7" s="29"/>
    </row>
    <row r="8" ht="22.7" customHeight="1" spans="1:5">
      <c r="A8" s="72" t="s">
        <v>133</v>
      </c>
      <c r="B8" s="100"/>
      <c r="C8" s="72" t="s">
        <v>134</v>
      </c>
      <c r="D8" s="100"/>
      <c r="E8" s="29"/>
    </row>
    <row r="9" ht="22.7" customHeight="1" spans="1:5">
      <c r="A9" s="72" t="s">
        <v>135</v>
      </c>
      <c r="B9" s="100"/>
      <c r="C9" s="72" t="s">
        <v>136</v>
      </c>
      <c r="D9" s="100"/>
      <c r="E9" s="29"/>
    </row>
    <row r="10" ht="22.7" customHeight="1" spans="1:5">
      <c r="A10" s="72"/>
      <c r="B10" s="101"/>
      <c r="C10" s="72" t="s">
        <v>137</v>
      </c>
      <c r="D10" s="102">
        <v>84384321.39</v>
      </c>
      <c r="E10" s="29"/>
    </row>
    <row r="11" ht="22.7" customHeight="1" spans="1:5">
      <c r="A11" s="72"/>
      <c r="B11" s="101"/>
      <c r="C11" s="72" t="s">
        <v>138</v>
      </c>
      <c r="D11" s="100"/>
      <c r="E11" s="29"/>
    </row>
    <row r="12" ht="22.7" customHeight="1" spans="1:5">
      <c r="A12" s="72"/>
      <c r="B12" s="101"/>
      <c r="C12" s="72" t="s">
        <v>139</v>
      </c>
      <c r="D12" s="100"/>
      <c r="E12" s="29"/>
    </row>
    <row r="13" ht="22.7" customHeight="1" spans="1:5">
      <c r="A13" s="67"/>
      <c r="B13" s="95"/>
      <c r="C13" s="72" t="s">
        <v>140</v>
      </c>
      <c r="D13" s="100"/>
      <c r="E13" s="29"/>
    </row>
    <row r="14" ht="22.7" customHeight="1" spans="1:5">
      <c r="A14" s="72"/>
      <c r="B14" s="101"/>
      <c r="C14" s="72" t="s">
        <v>141</v>
      </c>
      <c r="D14" s="102">
        <v>400210.91</v>
      </c>
      <c r="E14" s="29"/>
    </row>
    <row r="15" ht="22.7" customHeight="1" spans="1:5">
      <c r="A15" s="72"/>
      <c r="B15" s="101"/>
      <c r="C15" s="72" t="s">
        <v>142</v>
      </c>
      <c r="D15" s="100"/>
      <c r="E15" s="29"/>
    </row>
    <row r="16" ht="22.7" customHeight="1" spans="1:5">
      <c r="A16" s="72"/>
      <c r="B16" s="101"/>
      <c r="C16" s="72" t="s">
        <v>143</v>
      </c>
      <c r="D16" s="102">
        <v>3920201.5815</v>
      </c>
      <c r="E16" s="29"/>
    </row>
    <row r="17" ht="22.7" customHeight="1" spans="1:5">
      <c r="A17" s="72"/>
      <c r="B17" s="101"/>
      <c r="C17" s="72" t="s">
        <v>144</v>
      </c>
      <c r="D17" s="100"/>
      <c r="E17" s="29"/>
    </row>
    <row r="18" ht="22.7" customHeight="1" spans="1:5">
      <c r="A18" s="72"/>
      <c r="B18" s="101"/>
      <c r="C18" s="72" t="s">
        <v>145</v>
      </c>
      <c r="D18" s="100"/>
      <c r="E18" s="29"/>
    </row>
    <row r="19" ht="22.7" customHeight="1" spans="1:5">
      <c r="A19" s="72"/>
      <c r="B19" s="72"/>
      <c r="C19" s="72" t="s">
        <v>146</v>
      </c>
      <c r="D19" s="100"/>
      <c r="E19" s="29"/>
    </row>
    <row r="20" ht="22.7" customHeight="1" spans="1:5">
      <c r="A20" s="72"/>
      <c r="B20" s="72"/>
      <c r="C20" s="72" t="s">
        <v>147</v>
      </c>
      <c r="D20" s="100"/>
      <c r="E20" s="29"/>
    </row>
    <row r="21" ht="22.7" customHeight="1" spans="1:5">
      <c r="A21" s="72"/>
      <c r="B21" s="72"/>
      <c r="C21" s="72" t="s">
        <v>148</v>
      </c>
      <c r="D21" s="100"/>
      <c r="E21" s="29"/>
    </row>
    <row r="22" ht="22.7" customHeight="1" spans="1:5">
      <c r="A22" s="72"/>
      <c r="B22" s="72"/>
      <c r="C22" s="72" t="s">
        <v>149</v>
      </c>
      <c r="D22" s="100"/>
      <c r="E22" s="29"/>
    </row>
    <row r="23" ht="22.7" customHeight="1" spans="1:5">
      <c r="A23" s="72"/>
      <c r="B23" s="72"/>
      <c r="C23" s="72" t="s">
        <v>150</v>
      </c>
      <c r="D23" s="100"/>
      <c r="E23" s="29"/>
    </row>
    <row r="24" ht="22.7" customHeight="1" spans="1:5">
      <c r="A24" s="72"/>
      <c r="B24" s="72"/>
      <c r="C24" s="72" t="s">
        <v>151</v>
      </c>
      <c r="D24" s="100"/>
      <c r="E24" s="29"/>
    </row>
    <row r="25" ht="22.7" customHeight="1" spans="1:5">
      <c r="A25" s="72"/>
      <c r="B25" s="72"/>
      <c r="C25" s="72" t="s">
        <v>152</v>
      </c>
      <c r="D25" s="100"/>
      <c r="E25" s="29"/>
    </row>
    <row r="26" ht="22.7" customHeight="1" spans="1:5">
      <c r="A26" s="72"/>
      <c r="B26" s="72"/>
      <c r="C26" s="72" t="s">
        <v>153</v>
      </c>
      <c r="D26" s="100"/>
      <c r="E26" s="29"/>
    </row>
    <row r="27" ht="22.7" customHeight="1" spans="1:5">
      <c r="A27" s="72"/>
      <c r="B27" s="72"/>
      <c r="C27" s="72" t="s">
        <v>154</v>
      </c>
      <c r="D27" s="100"/>
      <c r="E27" s="29"/>
    </row>
    <row r="28" ht="22.7" customHeight="1" spans="1:5">
      <c r="A28" s="72"/>
      <c r="B28" s="72"/>
      <c r="C28" s="72" t="s">
        <v>155</v>
      </c>
      <c r="D28" s="100"/>
      <c r="E28" s="29"/>
    </row>
    <row r="29" ht="22.7" customHeight="1" spans="1:5">
      <c r="A29" s="72"/>
      <c r="B29" s="72"/>
      <c r="C29" s="72" t="s">
        <v>156</v>
      </c>
      <c r="D29" s="100"/>
      <c r="E29" s="29"/>
    </row>
    <row r="30" ht="22.7" customHeight="1" spans="1:5">
      <c r="A30" s="72"/>
      <c r="B30" s="72"/>
      <c r="C30" s="72" t="s">
        <v>157</v>
      </c>
      <c r="D30" s="100"/>
      <c r="E30" s="29"/>
    </row>
    <row r="31" ht="22.7" customHeight="1" spans="1:5">
      <c r="A31" s="72"/>
      <c r="B31" s="72"/>
      <c r="C31" s="72" t="s">
        <v>158</v>
      </c>
      <c r="D31" s="100"/>
      <c r="E31" s="29"/>
    </row>
    <row r="32" ht="22.7" customHeight="1" spans="1:5">
      <c r="A32" s="72"/>
      <c r="B32" s="72"/>
      <c r="C32" s="72" t="s">
        <v>159</v>
      </c>
      <c r="D32" s="100"/>
      <c r="E32" s="29"/>
    </row>
    <row r="33" ht="22.7" customHeight="1" spans="1:5">
      <c r="A33" s="72"/>
      <c r="B33" s="72"/>
      <c r="C33" s="72" t="s">
        <v>160</v>
      </c>
      <c r="D33" s="100"/>
      <c r="E33" s="29"/>
    </row>
    <row r="34" ht="22.7" customHeight="1" spans="1:5">
      <c r="A34" s="72"/>
      <c r="B34" s="72"/>
      <c r="C34" s="72" t="s">
        <v>161</v>
      </c>
      <c r="D34" s="100"/>
      <c r="E34" s="29"/>
    </row>
    <row r="35" ht="22.7" customHeight="1" spans="1:5">
      <c r="A35" s="72"/>
      <c r="B35" s="72"/>
      <c r="C35" s="72" t="s">
        <v>162</v>
      </c>
      <c r="D35" s="100"/>
      <c r="E35" s="29"/>
    </row>
    <row r="36" ht="22.7" customHeight="1" spans="1:5">
      <c r="A36" s="72"/>
      <c r="B36" s="72"/>
      <c r="C36" s="72" t="s">
        <v>163</v>
      </c>
      <c r="D36" s="99"/>
      <c r="E36" s="29"/>
    </row>
    <row r="37" ht="22.7" customHeight="1" spans="1:5">
      <c r="A37" s="71" t="s">
        <v>164</v>
      </c>
      <c r="B37" s="103">
        <f>B6</f>
        <v>88704733.88</v>
      </c>
      <c r="C37" s="71" t="s">
        <v>165</v>
      </c>
      <c r="D37" s="104">
        <f>D6</f>
        <v>88704733.8815</v>
      </c>
      <c r="E37" s="29"/>
    </row>
  </sheetData>
  <mergeCells count="4">
    <mergeCell ref="A2:D2"/>
    <mergeCell ref="C3:D3"/>
    <mergeCell ref="A4:B4"/>
    <mergeCell ref="C4:D4"/>
  </mergeCells>
  <pageMargins left="0.748031496062992" right="0.748031496062992" top="0.275590551181102" bottom="0.275590551181102" header="0" footer="0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9" sqref="D9"/>
    </sheetView>
  </sheetViews>
  <sheetFormatPr defaultColWidth="10" defaultRowHeight="14.4" outlineLevelRow="7"/>
  <cols>
    <col min="1" max="1" width="12.5" customWidth="1"/>
    <col min="2" max="2" width="18" customWidth="1"/>
    <col min="3" max="3" width="14.8796296296296" customWidth="1"/>
    <col min="4" max="4" width="16.5555555555556" customWidth="1"/>
    <col min="5" max="5" width="12.1111111111111" customWidth="1"/>
    <col min="6" max="6" width="10.3796296296296" customWidth="1"/>
    <col min="7" max="7" width="11.8796296296296" customWidth="1"/>
    <col min="8" max="8" width="9.87962962962963" customWidth="1"/>
    <col min="9" max="9" width="7.75" customWidth="1"/>
    <col min="10" max="10" width="9.5" customWidth="1"/>
    <col min="11" max="11" width="9.25" customWidth="1"/>
  </cols>
  <sheetData>
    <row r="1" ht="14.25" customHeight="1" spans="1:1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9.95" customHeight="1" spans="1:11">
      <c r="A2" s="28" t="s">
        <v>166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22.7" customHeight="1" spans="1:11">
      <c r="A3" s="29"/>
      <c r="B3" s="29"/>
      <c r="C3" s="29"/>
      <c r="D3" s="29"/>
      <c r="E3" s="29"/>
      <c r="F3" s="29"/>
      <c r="G3" s="29"/>
      <c r="H3" s="29"/>
      <c r="I3" s="29"/>
      <c r="J3" s="74" t="s">
        <v>36</v>
      </c>
      <c r="K3" s="74"/>
    </row>
    <row r="4" ht="22.7" customHeight="1" spans="1:11">
      <c r="A4" s="71" t="s">
        <v>167</v>
      </c>
      <c r="B4" s="71" t="s">
        <v>117</v>
      </c>
      <c r="C4" s="71" t="s">
        <v>168</v>
      </c>
      <c r="D4" s="71"/>
      <c r="E4" s="71"/>
      <c r="F4" s="71" t="s">
        <v>169</v>
      </c>
      <c r="G4" s="71"/>
      <c r="H4" s="71"/>
      <c r="I4" s="71" t="s">
        <v>170</v>
      </c>
      <c r="J4" s="71"/>
      <c r="K4" s="71"/>
    </row>
    <row r="5" ht="22.7" customHeight="1" spans="1:11">
      <c r="A5" s="71"/>
      <c r="B5" s="71"/>
      <c r="C5" s="31" t="s">
        <v>117</v>
      </c>
      <c r="D5" s="31" t="s">
        <v>114</v>
      </c>
      <c r="E5" s="31" t="s">
        <v>115</v>
      </c>
      <c r="F5" s="31" t="s">
        <v>117</v>
      </c>
      <c r="G5" s="31" t="s">
        <v>114</v>
      </c>
      <c r="H5" s="31" t="s">
        <v>115</v>
      </c>
      <c r="I5" s="31" t="s">
        <v>117</v>
      </c>
      <c r="J5" s="31" t="s">
        <v>114</v>
      </c>
      <c r="K5" s="31" t="s">
        <v>115</v>
      </c>
    </row>
    <row r="6" ht="22.7" customHeight="1" spans="1:11">
      <c r="A6" s="67" t="s">
        <v>117</v>
      </c>
      <c r="B6" s="94">
        <f>C6+F6+I6</f>
        <v>88704733.88</v>
      </c>
      <c r="C6" s="94">
        <v>88704733.88</v>
      </c>
      <c r="D6" s="95">
        <v>88019733.88</v>
      </c>
      <c r="E6" s="95">
        <v>685000</v>
      </c>
      <c r="F6" s="94"/>
      <c r="G6" s="94"/>
      <c r="H6" s="94"/>
      <c r="I6" s="94"/>
      <c r="J6" s="94"/>
      <c r="K6" s="94"/>
    </row>
    <row r="7" ht="22.7" customHeight="1" spans="1:11">
      <c r="A7" s="96" t="s">
        <v>3</v>
      </c>
      <c r="B7" s="94">
        <f>C7+F7+I7</f>
        <v>88704733.88</v>
      </c>
      <c r="C7" s="94">
        <f>D7+E7</f>
        <v>88704733.88</v>
      </c>
      <c r="D7" s="95">
        <v>88019733.88</v>
      </c>
      <c r="E7" s="95">
        <v>685000</v>
      </c>
      <c r="F7" s="95"/>
      <c r="G7" s="95"/>
      <c r="H7" s="95"/>
      <c r="I7" s="95"/>
      <c r="J7" s="95"/>
      <c r="K7" s="95"/>
    </row>
    <row r="8" ht="22.7" customHeight="1" spans="1:11">
      <c r="A8" s="97"/>
      <c r="B8" s="98"/>
      <c r="C8" s="98"/>
      <c r="D8" s="95"/>
      <c r="E8" s="95"/>
      <c r="F8" s="95"/>
      <c r="G8" s="95"/>
      <c r="H8" s="95"/>
      <c r="I8" s="95"/>
      <c r="J8" s="95"/>
      <c r="K8" s="9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10" sqref="D10"/>
    </sheetView>
  </sheetViews>
  <sheetFormatPr defaultColWidth="10" defaultRowHeight="14.4" outlineLevelCol="4"/>
  <cols>
    <col min="1" max="1" width="21.1296296296296" customWidth="1"/>
    <col min="2" max="2" width="29" customWidth="1"/>
    <col min="3" max="5" width="25.6296296296296" customWidth="1"/>
  </cols>
  <sheetData>
    <row r="1" ht="14.25" customHeight="1" spans="1:1">
      <c r="A1" s="50"/>
    </row>
    <row r="2" ht="36.95" customHeight="1" spans="1:5">
      <c r="A2" s="28" t="s">
        <v>171</v>
      </c>
      <c r="B2" s="28"/>
      <c r="C2" s="28"/>
      <c r="D2" s="28"/>
      <c r="E2" s="28"/>
    </row>
    <row r="3" ht="21.95" customHeight="1" spans="1:5">
      <c r="A3" s="29"/>
      <c r="B3" s="29"/>
      <c r="C3" s="74" t="s">
        <v>36</v>
      </c>
      <c r="D3" s="74"/>
      <c r="E3" s="74"/>
    </row>
    <row r="4" ht="22.7" customHeight="1" spans="1:5">
      <c r="A4" s="75" t="s">
        <v>112</v>
      </c>
      <c r="B4" s="75"/>
      <c r="C4" s="75" t="s">
        <v>168</v>
      </c>
      <c r="D4" s="75"/>
      <c r="E4" s="75"/>
    </row>
    <row r="5" ht="22.7" customHeight="1" spans="1:5">
      <c r="A5" s="87" t="s">
        <v>172</v>
      </c>
      <c r="B5" s="87" t="s">
        <v>173</v>
      </c>
      <c r="C5" s="88" t="s">
        <v>117</v>
      </c>
      <c r="D5" s="87" t="s">
        <v>114</v>
      </c>
      <c r="E5" s="87" t="s">
        <v>115</v>
      </c>
    </row>
    <row r="6" ht="22.7" customHeight="1" spans="1:5">
      <c r="A6" s="89"/>
      <c r="B6" s="90" t="s">
        <v>117</v>
      </c>
      <c r="C6" s="88">
        <f>D6+E6</f>
        <v>88704733.882</v>
      </c>
      <c r="D6" s="91">
        <f>D7+D11+D14</f>
        <v>88019733.882</v>
      </c>
      <c r="E6" s="75">
        <v>685000</v>
      </c>
    </row>
    <row r="7" ht="29.1" customHeight="1" spans="1:5">
      <c r="A7" s="58" t="s">
        <v>174</v>
      </c>
      <c r="B7" s="58" t="s">
        <v>175</v>
      </c>
      <c r="C7" s="88">
        <f t="shared" ref="C7:C16" si="0">D7+E7</f>
        <v>84384321.392</v>
      </c>
      <c r="D7" s="92">
        <f>D8</f>
        <v>83699321.392</v>
      </c>
      <c r="E7" s="75">
        <v>685000</v>
      </c>
    </row>
    <row r="8" ht="29.1" customHeight="1" spans="1:5">
      <c r="A8" s="56" t="s">
        <v>176</v>
      </c>
      <c r="B8" s="56" t="s">
        <v>177</v>
      </c>
      <c r="C8" s="88">
        <f t="shared" si="0"/>
        <v>84384321.392</v>
      </c>
      <c r="D8" s="92">
        <f>D9+D10</f>
        <v>83699321.392</v>
      </c>
      <c r="E8" s="75">
        <v>685000</v>
      </c>
    </row>
    <row r="9" ht="29.1" customHeight="1" spans="1:5">
      <c r="A9" s="93" t="s">
        <v>178</v>
      </c>
      <c r="B9" s="93" t="s">
        <v>179</v>
      </c>
      <c r="C9" s="88">
        <f t="shared" si="0"/>
        <v>86949321.392</v>
      </c>
      <c r="D9" s="92">
        <v>83699321.392</v>
      </c>
      <c r="E9" s="92">
        <v>3250000</v>
      </c>
    </row>
    <row r="10" ht="29.1" customHeight="1" spans="1:5">
      <c r="A10" s="93" t="s">
        <v>180</v>
      </c>
      <c r="B10" s="93" t="s">
        <v>181</v>
      </c>
      <c r="C10" s="88">
        <f t="shared" si="0"/>
        <v>360000</v>
      </c>
      <c r="D10" s="92"/>
      <c r="E10" s="92">
        <v>360000</v>
      </c>
    </row>
    <row r="11" ht="29.1" customHeight="1" spans="1:5">
      <c r="A11" s="58" t="s">
        <v>182</v>
      </c>
      <c r="B11" s="58" t="s">
        <v>183</v>
      </c>
      <c r="C11" s="88">
        <f t="shared" si="0"/>
        <v>400210.91</v>
      </c>
      <c r="D11" s="92">
        <v>400210.91</v>
      </c>
      <c r="E11" s="35"/>
    </row>
    <row r="12" ht="29.1" customHeight="1" spans="1:5">
      <c r="A12" s="56" t="s">
        <v>184</v>
      </c>
      <c r="B12" s="56" t="s">
        <v>185</v>
      </c>
      <c r="C12" s="88">
        <f t="shared" si="0"/>
        <v>400210.91</v>
      </c>
      <c r="D12" s="92">
        <v>400210.91</v>
      </c>
      <c r="E12" s="35"/>
    </row>
    <row r="13" ht="29.1" customHeight="1" spans="1:5">
      <c r="A13" s="79" t="s">
        <v>186</v>
      </c>
      <c r="B13" s="93" t="s">
        <v>185</v>
      </c>
      <c r="C13" s="88">
        <f t="shared" si="0"/>
        <v>400210.91</v>
      </c>
      <c r="D13" s="92">
        <v>400210.91</v>
      </c>
      <c r="E13" s="35"/>
    </row>
    <row r="14" ht="29.1" customHeight="1" spans="1:5">
      <c r="A14" s="58" t="s">
        <v>187</v>
      </c>
      <c r="B14" s="58" t="s">
        <v>188</v>
      </c>
      <c r="C14" s="88">
        <f t="shared" si="0"/>
        <v>3920201.58</v>
      </c>
      <c r="D14" s="92">
        <v>3920201.58</v>
      </c>
      <c r="E14" s="35"/>
    </row>
    <row r="15" ht="29.1" customHeight="1" spans="1:5">
      <c r="A15" s="56" t="s">
        <v>189</v>
      </c>
      <c r="B15" s="56" t="s">
        <v>190</v>
      </c>
      <c r="C15" s="88">
        <f t="shared" si="0"/>
        <v>3920201.58</v>
      </c>
      <c r="D15" s="92">
        <v>3920201.58</v>
      </c>
      <c r="E15" s="35"/>
    </row>
    <row r="16" ht="29.1" customHeight="1" spans="1:5">
      <c r="A16" s="79" t="s">
        <v>191</v>
      </c>
      <c r="B16" s="93" t="s">
        <v>192</v>
      </c>
      <c r="C16" s="88">
        <f t="shared" si="0"/>
        <v>3920201.58</v>
      </c>
      <c r="D16" s="92">
        <v>3920201.58</v>
      </c>
      <c r="E16" s="35"/>
    </row>
  </sheetData>
  <mergeCells count="4">
    <mergeCell ref="A2:E2"/>
    <mergeCell ref="C3:E3"/>
    <mergeCell ref="A4:B4"/>
    <mergeCell ref="C4:E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opLeftCell="A7" workbookViewId="0">
      <selection activeCell="G30" sqref="G30"/>
    </sheetView>
  </sheetViews>
  <sheetFormatPr defaultColWidth="10" defaultRowHeight="14.4" outlineLevelCol="6"/>
  <cols>
    <col min="1" max="1" width="25.6296296296296" customWidth="1"/>
    <col min="2" max="2" width="28" customWidth="1"/>
    <col min="3" max="3" width="26.1296296296296" customWidth="1"/>
    <col min="4" max="4" width="30" customWidth="1"/>
    <col min="5" max="5" width="26" customWidth="1"/>
    <col min="7" max="7" width="12.75" customWidth="1"/>
  </cols>
  <sheetData>
    <row r="1" ht="18" customHeight="1" spans="1:5">
      <c r="A1" s="27"/>
      <c r="B1" s="27"/>
      <c r="C1" s="27"/>
      <c r="D1" s="27"/>
      <c r="E1" s="27"/>
    </row>
    <row r="2" ht="39.95" customHeight="1" spans="1:5">
      <c r="A2" s="28" t="s">
        <v>193</v>
      </c>
      <c r="B2" s="28"/>
      <c r="C2" s="28"/>
      <c r="D2" s="28"/>
      <c r="E2" s="28"/>
    </row>
    <row r="3" ht="22.7" customHeight="1" spans="1:5">
      <c r="A3" s="73"/>
      <c r="B3" s="73"/>
      <c r="C3" s="29"/>
      <c r="D3" s="29"/>
      <c r="E3" s="74" t="s">
        <v>36</v>
      </c>
    </row>
    <row r="4" ht="22.7" customHeight="1" spans="1:5">
      <c r="A4" s="75" t="s">
        <v>194</v>
      </c>
      <c r="B4" s="75"/>
      <c r="C4" s="75" t="s">
        <v>195</v>
      </c>
      <c r="D4" s="75"/>
      <c r="E4" s="75"/>
    </row>
    <row r="5" ht="22.7" customHeight="1" spans="1:5">
      <c r="A5" s="75" t="s">
        <v>172</v>
      </c>
      <c r="B5" s="75" t="s">
        <v>173</v>
      </c>
      <c r="C5" s="75" t="s">
        <v>117</v>
      </c>
      <c r="D5" s="75" t="s">
        <v>196</v>
      </c>
      <c r="E5" s="75" t="s">
        <v>197</v>
      </c>
    </row>
    <row r="6" ht="22.7" customHeight="1" spans="1:5">
      <c r="A6" s="75"/>
      <c r="B6" s="76" t="s">
        <v>117</v>
      </c>
      <c r="C6" s="77">
        <f>D6+E6</f>
        <v>88019733.8785</v>
      </c>
      <c r="D6" s="78">
        <f>D7+D41</f>
        <v>70270861.2815</v>
      </c>
      <c r="E6" s="78">
        <f>E15+E47</f>
        <v>17748872.597</v>
      </c>
    </row>
    <row r="7" ht="27" customHeight="1" spans="1:5">
      <c r="A7" s="56" t="s">
        <v>198</v>
      </c>
      <c r="B7" s="58" t="s">
        <v>199</v>
      </c>
      <c r="C7" s="77">
        <f t="shared" ref="C7:C49" si="0">D7+E7</f>
        <v>69818950.2615</v>
      </c>
      <c r="D7" s="78">
        <f>D8+D9+D10+D11+D12+D13+D14</f>
        <v>69818950.2615</v>
      </c>
      <c r="E7" s="78"/>
    </row>
    <row r="8" ht="27" customHeight="1" spans="1:5">
      <c r="A8" s="79" t="s">
        <v>200</v>
      </c>
      <c r="B8" s="61" t="s">
        <v>201</v>
      </c>
      <c r="C8" s="77">
        <f t="shared" si="0"/>
        <v>18876924</v>
      </c>
      <c r="D8" s="80">
        <v>18876924</v>
      </c>
      <c r="E8" s="78"/>
    </row>
    <row r="9" ht="27" customHeight="1" spans="1:5">
      <c r="A9" s="79" t="s">
        <v>202</v>
      </c>
      <c r="B9" s="61" t="s">
        <v>203</v>
      </c>
      <c r="C9" s="77">
        <f t="shared" si="0"/>
        <v>27518991.77</v>
      </c>
      <c r="D9" s="81">
        <v>27518991.77</v>
      </c>
      <c r="E9" s="78"/>
    </row>
    <row r="10" ht="27" customHeight="1" spans="1:5">
      <c r="A10" s="79" t="s">
        <v>204</v>
      </c>
      <c r="B10" s="61" t="s">
        <v>205</v>
      </c>
      <c r="C10" s="77">
        <f t="shared" si="0"/>
        <v>10171100</v>
      </c>
      <c r="D10" s="80">
        <v>10171100</v>
      </c>
      <c r="E10" s="78"/>
    </row>
    <row r="11" ht="27" customHeight="1" spans="1:5">
      <c r="A11" s="79" t="s">
        <v>206</v>
      </c>
      <c r="B11" s="82" t="s">
        <v>207</v>
      </c>
      <c r="C11" s="77">
        <f t="shared" si="0"/>
        <v>8322840</v>
      </c>
      <c r="D11" s="80">
        <v>8322840</v>
      </c>
      <c r="E11" s="78"/>
    </row>
    <row r="12" ht="27" customHeight="1" spans="1:5">
      <c r="A12" s="79" t="s">
        <v>208</v>
      </c>
      <c r="B12" s="61" t="s">
        <v>209</v>
      </c>
      <c r="C12" s="77">
        <f t="shared" si="0"/>
        <v>3920201.5815</v>
      </c>
      <c r="D12" s="80">
        <v>3920201.5815</v>
      </c>
      <c r="E12" s="78"/>
    </row>
    <row r="13" ht="27" customHeight="1" spans="1:5">
      <c r="A13" s="79" t="s">
        <v>210</v>
      </c>
      <c r="B13" s="61" t="s">
        <v>211</v>
      </c>
      <c r="C13" s="77">
        <f t="shared" si="0"/>
        <v>400210.91</v>
      </c>
      <c r="D13" s="80">
        <v>400210.91</v>
      </c>
      <c r="E13" s="78"/>
    </row>
    <row r="14" ht="27" customHeight="1" spans="1:5">
      <c r="A14" s="79" t="s">
        <v>212</v>
      </c>
      <c r="B14" s="61" t="s">
        <v>213</v>
      </c>
      <c r="C14" s="77">
        <f t="shared" si="0"/>
        <v>608682</v>
      </c>
      <c r="D14" s="80">
        <v>608682</v>
      </c>
      <c r="E14" s="78"/>
    </row>
    <row r="15" ht="27" customHeight="1" spans="1:5">
      <c r="A15" s="63" t="s">
        <v>214</v>
      </c>
      <c r="B15" s="64" t="s">
        <v>215</v>
      </c>
      <c r="C15" s="77">
        <f t="shared" si="0"/>
        <v>17598872.597</v>
      </c>
      <c r="D15" s="83"/>
      <c r="E15" s="78">
        <f>E16+E17+E18+E19+E20+E21+E22+E23+E24+E25+E26+E27+E28+E29+E30+E31+E32+E33+E34+E35+E36+E37+E38+E39+E40</f>
        <v>17598872.597</v>
      </c>
    </row>
    <row r="16" ht="27" customHeight="1" spans="1:5">
      <c r="A16" s="60" t="s">
        <v>216</v>
      </c>
      <c r="B16" s="61" t="s">
        <v>217</v>
      </c>
      <c r="C16" s="77">
        <f t="shared" si="0"/>
        <v>2660000</v>
      </c>
      <c r="D16" s="83"/>
      <c r="E16" s="80">
        <v>2660000</v>
      </c>
    </row>
    <row r="17" ht="27" customHeight="1" spans="1:5">
      <c r="A17" s="60" t="s">
        <v>218</v>
      </c>
      <c r="B17" s="61" t="s">
        <v>219</v>
      </c>
      <c r="C17" s="77">
        <f t="shared" si="0"/>
        <v>550000</v>
      </c>
      <c r="D17" s="83"/>
      <c r="E17" s="80">
        <v>550000</v>
      </c>
    </row>
    <row r="18" ht="27" customHeight="1" spans="1:5">
      <c r="A18" s="60" t="s">
        <v>220</v>
      </c>
      <c r="B18" s="61" t="s">
        <v>221</v>
      </c>
      <c r="C18" s="77">
        <f t="shared" si="0"/>
        <v>190000</v>
      </c>
      <c r="D18" s="83"/>
      <c r="E18" s="80">
        <v>190000</v>
      </c>
    </row>
    <row r="19" ht="27" customHeight="1" spans="1:5">
      <c r="A19" s="60" t="s">
        <v>222</v>
      </c>
      <c r="B19" s="61" t="s">
        <v>223</v>
      </c>
      <c r="C19" s="77">
        <f t="shared" si="0"/>
        <v>650000</v>
      </c>
      <c r="D19" s="83"/>
      <c r="E19" s="80">
        <v>650000</v>
      </c>
    </row>
    <row r="20" ht="27" customHeight="1" spans="1:5">
      <c r="A20" s="60" t="s">
        <v>224</v>
      </c>
      <c r="B20" s="61" t="s">
        <v>225</v>
      </c>
      <c r="C20" s="77">
        <f t="shared" si="0"/>
        <v>70000</v>
      </c>
      <c r="D20" s="83"/>
      <c r="E20" s="80">
        <v>70000</v>
      </c>
    </row>
    <row r="21" ht="27" customHeight="1" spans="1:5">
      <c r="A21" s="60" t="s">
        <v>226</v>
      </c>
      <c r="B21" s="61" t="s">
        <v>227</v>
      </c>
      <c r="C21" s="77">
        <f t="shared" si="0"/>
        <v>850000</v>
      </c>
      <c r="D21" s="83"/>
      <c r="E21" s="80">
        <v>850000</v>
      </c>
    </row>
    <row r="22" ht="27" customHeight="1" spans="1:5">
      <c r="A22" s="60" t="s">
        <v>228</v>
      </c>
      <c r="B22" s="61" t="s">
        <v>229</v>
      </c>
      <c r="C22" s="77">
        <f t="shared" si="0"/>
        <v>1150000</v>
      </c>
      <c r="D22" s="83"/>
      <c r="E22" s="80">
        <v>1150000</v>
      </c>
    </row>
    <row r="23" ht="27" customHeight="1" spans="1:5">
      <c r="A23" s="60" t="s">
        <v>230</v>
      </c>
      <c r="B23" s="61" t="s">
        <v>231</v>
      </c>
      <c r="C23" s="77">
        <f t="shared" si="0"/>
        <v>2100000</v>
      </c>
      <c r="D23" s="83"/>
      <c r="E23" s="80">
        <v>2100000</v>
      </c>
    </row>
    <row r="24" ht="27" customHeight="1" spans="1:5">
      <c r="A24" s="60" t="s">
        <v>232</v>
      </c>
      <c r="B24" s="61" t="s">
        <v>233</v>
      </c>
      <c r="C24" s="77">
        <f t="shared" si="0"/>
        <v>0</v>
      </c>
      <c r="D24" s="83"/>
      <c r="E24" s="78">
        <v>0</v>
      </c>
    </row>
    <row r="25" ht="27" customHeight="1" spans="1:5">
      <c r="A25" s="60" t="s">
        <v>234</v>
      </c>
      <c r="B25" s="61" t="s">
        <v>235</v>
      </c>
      <c r="C25" s="77">
        <f t="shared" si="0"/>
        <v>1200000</v>
      </c>
      <c r="D25" s="83"/>
      <c r="E25" s="78">
        <v>1200000</v>
      </c>
    </row>
    <row r="26" ht="27" customHeight="1" spans="1:7">
      <c r="A26" s="60" t="s">
        <v>236</v>
      </c>
      <c r="B26" s="61" t="s">
        <v>237</v>
      </c>
      <c r="C26" s="77">
        <f t="shared" si="0"/>
        <v>836000</v>
      </c>
      <c r="D26" s="83"/>
      <c r="E26" s="78">
        <v>836000</v>
      </c>
      <c r="G26" s="84"/>
    </row>
    <row r="27" ht="27" customHeight="1" spans="1:5">
      <c r="A27" s="60" t="s">
        <v>238</v>
      </c>
      <c r="B27" s="61" t="s">
        <v>239</v>
      </c>
      <c r="C27" s="77">
        <f t="shared" si="0"/>
        <v>20000</v>
      </c>
      <c r="D27" s="83"/>
      <c r="E27" s="78">
        <v>20000</v>
      </c>
    </row>
    <row r="28" ht="27" customHeight="1" spans="1:5">
      <c r="A28" s="60" t="s">
        <v>240</v>
      </c>
      <c r="B28" s="61" t="s">
        <v>241</v>
      </c>
      <c r="C28" s="77">
        <f t="shared" si="0"/>
        <v>520000</v>
      </c>
      <c r="D28" s="83"/>
      <c r="E28" s="78">
        <v>520000</v>
      </c>
    </row>
    <row r="29" ht="27" customHeight="1" spans="1:5">
      <c r="A29" s="60" t="s">
        <v>242</v>
      </c>
      <c r="B29" s="61" t="s">
        <v>243</v>
      </c>
      <c r="C29" s="77">
        <f t="shared" si="0"/>
        <v>10000</v>
      </c>
      <c r="D29" s="83"/>
      <c r="E29" s="78">
        <v>10000</v>
      </c>
    </row>
    <row r="30" ht="27" customHeight="1" spans="1:5">
      <c r="A30" s="60" t="s">
        <v>244</v>
      </c>
      <c r="B30" s="61" t="s">
        <v>245</v>
      </c>
      <c r="C30" s="77">
        <f t="shared" si="0"/>
        <v>1200000</v>
      </c>
      <c r="D30" s="83"/>
      <c r="E30" s="80">
        <v>1200000</v>
      </c>
    </row>
    <row r="31" ht="27" customHeight="1" spans="1:5">
      <c r="A31" s="60" t="s">
        <v>246</v>
      </c>
      <c r="B31" s="61" t="s">
        <v>247</v>
      </c>
      <c r="C31" s="77">
        <f t="shared" si="0"/>
        <v>200000</v>
      </c>
      <c r="D31" s="83"/>
      <c r="E31" s="80">
        <v>200000</v>
      </c>
    </row>
    <row r="32" ht="27" customHeight="1" spans="1:5">
      <c r="A32" s="60" t="s">
        <v>248</v>
      </c>
      <c r="B32" s="61" t="s">
        <v>249</v>
      </c>
      <c r="C32" s="77">
        <f t="shared" si="0"/>
        <v>0</v>
      </c>
      <c r="D32" s="83"/>
      <c r="E32" s="78">
        <v>0</v>
      </c>
    </row>
    <row r="33" ht="27" customHeight="1" spans="1:5">
      <c r="A33" s="60" t="s">
        <v>250</v>
      </c>
      <c r="B33" s="61" t="s">
        <v>251</v>
      </c>
      <c r="C33" s="77">
        <f t="shared" si="0"/>
        <v>550000</v>
      </c>
      <c r="D33" s="83"/>
      <c r="E33" s="80">
        <v>550000</v>
      </c>
    </row>
    <row r="34" ht="27" customHeight="1" spans="1:5">
      <c r="A34" s="60" t="s">
        <v>252</v>
      </c>
      <c r="B34" s="61" t="s">
        <v>253</v>
      </c>
      <c r="C34" s="77">
        <f t="shared" si="0"/>
        <v>500000</v>
      </c>
      <c r="D34" s="83"/>
      <c r="E34" s="80">
        <v>500000</v>
      </c>
    </row>
    <row r="35" ht="27" customHeight="1" spans="1:5">
      <c r="A35" s="60" t="s">
        <v>254</v>
      </c>
      <c r="B35" s="61" t="s">
        <v>255</v>
      </c>
      <c r="C35" s="77">
        <f t="shared" si="0"/>
        <v>962385.102</v>
      </c>
      <c r="D35" s="85"/>
      <c r="E35" s="80">
        <v>962385.102</v>
      </c>
    </row>
    <row r="36" ht="27" customHeight="1" spans="1:5">
      <c r="A36" s="60" t="s">
        <v>256</v>
      </c>
      <c r="B36" s="61" t="s">
        <v>257</v>
      </c>
      <c r="C36" s="77">
        <f t="shared" si="0"/>
        <v>553887.495</v>
      </c>
      <c r="D36" s="85"/>
      <c r="E36" s="80">
        <v>553887.495</v>
      </c>
    </row>
    <row r="37" ht="27" customHeight="1" spans="1:5">
      <c r="A37" s="60" t="s">
        <v>258</v>
      </c>
      <c r="B37" s="61" t="s">
        <v>259</v>
      </c>
      <c r="C37" s="77">
        <f t="shared" si="0"/>
        <v>1050000</v>
      </c>
      <c r="D37" s="85"/>
      <c r="E37" s="80">
        <v>1050000</v>
      </c>
    </row>
    <row r="38" ht="27" customHeight="1" spans="1:5">
      <c r="A38" s="60" t="s">
        <v>260</v>
      </c>
      <c r="B38" s="61" t="s">
        <v>261</v>
      </c>
      <c r="C38" s="77">
        <f t="shared" si="0"/>
        <v>100000</v>
      </c>
      <c r="D38" s="85"/>
      <c r="E38" s="80">
        <v>100000</v>
      </c>
    </row>
    <row r="39" ht="27" customHeight="1" spans="1:5">
      <c r="A39" s="60" t="s">
        <v>260</v>
      </c>
      <c r="B39" s="61" t="s">
        <v>262</v>
      </c>
      <c r="C39" s="77">
        <f t="shared" si="0"/>
        <v>1476600</v>
      </c>
      <c r="D39" s="85"/>
      <c r="E39" s="80">
        <v>1476600</v>
      </c>
    </row>
    <row r="40" ht="27" customHeight="1" spans="1:5">
      <c r="A40" s="60" t="s">
        <v>263</v>
      </c>
      <c r="B40" s="61" t="s">
        <v>264</v>
      </c>
      <c r="C40" s="77">
        <f t="shared" si="0"/>
        <v>200000</v>
      </c>
      <c r="D40" s="85"/>
      <c r="E40" s="78">
        <v>200000</v>
      </c>
    </row>
    <row r="41" ht="27" customHeight="1" spans="1:5">
      <c r="A41" s="56" t="s">
        <v>265</v>
      </c>
      <c r="B41" s="64" t="s">
        <v>266</v>
      </c>
      <c r="C41" s="77">
        <f t="shared" si="0"/>
        <v>451911.02</v>
      </c>
      <c r="D41" s="78">
        <f>D42+D43+D44+D45+D46</f>
        <v>451911.02</v>
      </c>
      <c r="E41" s="78"/>
    </row>
    <row r="42" ht="27" customHeight="1" spans="1:5">
      <c r="A42" s="60" t="s">
        <v>267</v>
      </c>
      <c r="B42" s="61" t="s">
        <v>268</v>
      </c>
      <c r="C42" s="77">
        <f t="shared" si="0"/>
        <v>0</v>
      </c>
      <c r="D42" s="78">
        <v>0</v>
      </c>
      <c r="E42" s="78"/>
    </row>
    <row r="43" ht="27" customHeight="1" spans="1:5">
      <c r="A43" s="60" t="s">
        <v>269</v>
      </c>
      <c r="B43" s="61" t="s">
        <v>270</v>
      </c>
      <c r="C43" s="77">
        <f t="shared" si="0"/>
        <v>333231.02</v>
      </c>
      <c r="D43" s="86">
        <v>333231.02</v>
      </c>
      <c r="E43" s="78"/>
    </row>
    <row r="44" ht="27" customHeight="1" spans="1:5">
      <c r="A44" s="60" t="s">
        <v>271</v>
      </c>
      <c r="B44" s="61" t="s">
        <v>272</v>
      </c>
      <c r="C44" s="77">
        <f t="shared" si="0"/>
        <v>0</v>
      </c>
      <c r="D44" s="78">
        <v>0</v>
      </c>
      <c r="E44" s="78"/>
    </row>
    <row r="45" ht="27" customHeight="1" spans="1:5">
      <c r="A45" s="60" t="s">
        <v>273</v>
      </c>
      <c r="B45" s="61" t="s">
        <v>274</v>
      </c>
      <c r="C45" s="77">
        <f t="shared" si="0"/>
        <v>0</v>
      </c>
      <c r="D45" s="78">
        <v>0</v>
      </c>
      <c r="E45" s="78"/>
    </row>
    <row r="46" ht="27" customHeight="1" spans="1:5">
      <c r="A46" s="60" t="s">
        <v>275</v>
      </c>
      <c r="B46" s="61" t="s">
        <v>276</v>
      </c>
      <c r="C46" s="77">
        <f t="shared" si="0"/>
        <v>118680</v>
      </c>
      <c r="D46" s="86">
        <v>118680</v>
      </c>
      <c r="E46" s="80"/>
    </row>
    <row r="47" ht="27" customHeight="1" spans="1:5">
      <c r="A47" s="56" t="s">
        <v>277</v>
      </c>
      <c r="B47" s="64" t="s">
        <v>278</v>
      </c>
      <c r="C47" s="77">
        <f t="shared" si="0"/>
        <v>150000</v>
      </c>
      <c r="D47" s="54"/>
      <c r="E47" s="80">
        <f>E48+E49</f>
        <v>150000</v>
      </c>
    </row>
    <row r="48" ht="27" customHeight="1" spans="1:5">
      <c r="A48" s="60" t="s">
        <v>279</v>
      </c>
      <c r="B48" s="61" t="s">
        <v>280</v>
      </c>
      <c r="C48" s="77">
        <f t="shared" si="0"/>
        <v>0</v>
      </c>
      <c r="D48" s="54"/>
      <c r="E48" s="80"/>
    </row>
    <row r="49" ht="27" customHeight="1" spans="1:5">
      <c r="A49" s="60" t="s">
        <v>281</v>
      </c>
      <c r="B49" s="61" t="s">
        <v>282</v>
      </c>
      <c r="C49" s="77">
        <f t="shared" si="0"/>
        <v>150000</v>
      </c>
      <c r="D49" s="35"/>
      <c r="E49" s="80">
        <v>150000</v>
      </c>
    </row>
  </sheetData>
  <mergeCells count="4">
    <mergeCell ref="A2:E2"/>
    <mergeCell ref="A3:B3"/>
    <mergeCell ref="A4:B4"/>
    <mergeCell ref="C4:E4"/>
  </mergeCells>
  <pageMargins left="0.748031496062992" right="0.748031496062992" top="0.275590551181102" bottom="0.275590551181102" header="0" footer="0"/>
  <pageSetup paperSize="9" scale="6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12" sqref="D12"/>
    </sheetView>
  </sheetViews>
  <sheetFormatPr defaultColWidth="10" defaultRowHeight="14.4" outlineLevelCol="7"/>
  <cols>
    <col min="1" max="1" width="28.1296296296296" customWidth="1"/>
    <col min="2" max="2" width="14.8796296296296" customWidth="1"/>
    <col min="3" max="3" width="12.8796296296296" customWidth="1"/>
    <col min="4" max="4" width="15.5" customWidth="1"/>
    <col min="5" max="5" width="9.75" customWidth="1"/>
    <col min="6" max="6" width="12" customWidth="1"/>
    <col min="7" max="7" width="9.75" customWidth="1"/>
    <col min="8" max="8" width="20.8796296296296" customWidth="1"/>
  </cols>
  <sheetData>
    <row r="1" ht="14.25" customHeight="1" spans="1:8">
      <c r="A1" s="27"/>
      <c r="B1" s="27"/>
      <c r="C1" s="27"/>
      <c r="D1" s="27"/>
      <c r="E1" s="27"/>
      <c r="F1" s="27"/>
      <c r="G1" s="27"/>
      <c r="H1" s="27"/>
    </row>
    <row r="2" ht="39.95" customHeight="1" spans="1:8">
      <c r="A2" s="65" t="s">
        <v>283</v>
      </c>
      <c r="B2" s="65"/>
      <c r="C2" s="65"/>
      <c r="D2" s="65"/>
      <c r="E2" s="65"/>
      <c r="F2" s="65"/>
      <c r="G2" s="65"/>
      <c r="H2" s="65"/>
    </row>
    <row r="3" ht="22.7" customHeight="1" spans="1:8">
      <c r="A3" s="27"/>
      <c r="B3" s="27"/>
      <c r="C3" s="27"/>
      <c r="D3" s="27"/>
      <c r="E3" s="27"/>
      <c r="F3" s="27"/>
      <c r="G3" s="27"/>
      <c r="H3" s="66" t="s">
        <v>36</v>
      </c>
    </row>
    <row r="4" ht="22.7" customHeight="1" spans="1:8">
      <c r="A4" s="31" t="s">
        <v>167</v>
      </c>
      <c r="B4" s="31" t="s">
        <v>284</v>
      </c>
      <c r="C4" s="31"/>
      <c r="D4" s="31"/>
      <c r="E4" s="31"/>
      <c r="F4" s="31"/>
      <c r="G4" s="31" t="s">
        <v>285</v>
      </c>
      <c r="H4" s="31" t="s">
        <v>286</v>
      </c>
    </row>
    <row r="5" ht="22.7" customHeight="1" spans="1:8">
      <c r="A5" s="31"/>
      <c r="B5" s="31" t="s">
        <v>117</v>
      </c>
      <c r="C5" s="31" t="s">
        <v>287</v>
      </c>
      <c r="D5" s="31" t="s">
        <v>288</v>
      </c>
      <c r="E5" s="31" t="s">
        <v>289</v>
      </c>
      <c r="F5" s="31"/>
      <c r="G5" s="31"/>
      <c r="H5" s="31"/>
    </row>
    <row r="6" ht="22.7" customHeight="1" spans="1:8">
      <c r="A6" s="31"/>
      <c r="B6" s="31"/>
      <c r="C6" s="31"/>
      <c r="D6" s="31"/>
      <c r="E6" s="31" t="s">
        <v>290</v>
      </c>
      <c r="F6" s="31" t="s">
        <v>291</v>
      </c>
      <c r="G6" s="31"/>
      <c r="H6" s="31"/>
    </row>
    <row r="7" ht="22.7" customHeight="1" spans="1:8">
      <c r="A7" s="67" t="s">
        <v>117</v>
      </c>
      <c r="B7" s="68">
        <f>B8</f>
        <v>1060000</v>
      </c>
      <c r="C7" s="69"/>
      <c r="D7" s="70">
        <v>10000</v>
      </c>
      <c r="E7" s="69"/>
      <c r="F7" s="70">
        <v>1050000</v>
      </c>
      <c r="G7" s="70">
        <v>20000</v>
      </c>
      <c r="H7" s="70">
        <v>520000</v>
      </c>
    </row>
    <row r="8" ht="22.7" customHeight="1" spans="1:8">
      <c r="A8" s="71" t="s">
        <v>3</v>
      </c>
      <c r="B8" s="68">
        <f>C8+D8+E8+F8</f>
        <v>1060000</v>
      </c>
      <c r="C8" s="69"/>
      <c r="D8" s="70">
        <v>10000</v>
      </c>
      <c r="E8" s="69"/>
      <c r="F8" s="70">
        <v>1050000</v>
      </c>
      <c r="G8" s="70">
        <v>20000</v>
      </c>
      <c r="H8" s="70">
        <v>520000</v>
      </c>
    </row>
    <row r="9" ht="22.7" customHeight="1" spans="1:8">
      <c r="A9" s="67"/>
      <c r="B9" s="69"/>
      <c r="C9" s="69"/>
      <c r="D9" s="69"/>
      <c r="E9" s="69"/>
      <c r="F9" s="69"/>
      <c r="G9" s="69"/>
      <c r="H9" s="69"/>
    </row>
    <row r="10" ht="22.7" customHeight="1" spans="1:8">
      <c r="A10" s="67"/>
      <c r="B10" s="69"/>
      <c r="C10" s="69"/>
      <c r="D10" s="69"/>
      <c r="E10" s="69"/>
      <c r="F10" s="69"/>
      <c r="G10" s="69"/>
      <c r="H10" s="69"/>
    </row>
    <row r="11" ht="22.7" customHeight="1" spans="1:8">
      <c r="A11" s="72"/>
      <c r="B11" s="37"/>
      <c r="C11" s="37"/>
      <c r="D11" s="37"/>
      <c r="E11" s="37"/>
      <c r="F11" s="37"/>
      <c r="G11" s="37"/>
      <c r="H11" s="3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I10" sqref="I10"/>
    </sheetView>
  </sheetViews>
  <sheetFormatPr defaultColWidth="10" defaultRowHeight="14.4" outlineLevelCol="6"/>
  <cols>
    <col min="1" max="1" width="9.75" customWidth="1"/>
    <col min="2" max="2" width="16.3796296296296" style="38" customWidth="1"/>
    <col min="3" max="3" width="28.1296296296296" style="38" customWidth="1"/>
    <col min="4" max="4" width="14.6296296296296" customWidth="1"/>
    <col min="5" max="5" width="17.25" style="47" customWidth="1"/>
    <col min="6" max="6" width="15.5" customWidth="1"/>
    <col min="7" max="7" width="9.75" customWidth="1"/>
  </cols>
  <sheetData>
    <row r="1" ht="14.25" customHeight="1" spans="1:7">
      <c r="A1" s="27"/>
      <c r="B1" s="48"/>
      <c r="C1" s="49"/>
      <c r="D1" s="27"/>
      <c r="E1" s="50"/>
      <c r="F1" s="27"/>
      <c r="G1" s="27"/>
    </row>
    <row r="2" ht="24.75" customHeight="1" spans="1:7">
      <c r="A2" s="28" t="s">
        <v>292</v>
      </c>
      <c r="B2" s="41"/>
      <c r="C2" s="41"/>
      <c r="D2" s="28"/>
      <c r="E2" s="28"/>
      <c r="F2" s="28"/>
      <c r="G2" s="27"/>
    </row>
    <row r="3" ht="17.25" customHeight="1" spans="1:7">
      <c r="A3" s="29"/>
      <c r="D3" s="29"/>
      <c r="E3" s="51"/>
      <c r="F3" s="29" t="s">
        <v>36</v>
      </c>
      <c r="G3" s="27"/>
    </row>
    <row r="4" ht="22.7" customHeight="1" spans="1:7">
      <c r="A4" s="33" t="s">
        <v>293</v>
      </c>
      <c r="B4" s="52" t="s">
        <v>294</v>
      </c>
      <c r="C4" s="53" t="s">
        <v>295</v>
      </c>
      <c r="D4" s="33" t="s">
        <v>117</v>
      </c>
      <c r="E4" s="33" t="s">
        <v>114</v>
      </c>
      <c r="F4" s="33" t="s">
        <v>115</v>
      </c>
      <c r="G4" s="27"/>
    </row>
    <row r="5" ht="27.95" customHeight="1" spans="1:7">
      <c r="A5" s="54">
        <v>1</v>
      </c>
      <c r="B5" s="55"/>
      <c r="C5" s="56" t="s">
        <v>117</v>
      </c>
      <c r="D5" s="57">
        <f>E5+F5</f>
        <v>18433872.597</v>
      </c>
      <c r="E5" s="33">
        <f>E6+E32</f>
        <v>17748872.597</v>
      </c>
      <c r="F5" s="33">
        <f>F7+F17</f>
        <v>685000</v>
      </c>
      <c r="G5" s="29"/>
    </row>
    <row r="6" ht="27.95" customHeight="1" spans="1:6">
      <c r="A6" s="54">
        <v>2</v>
      </c>
      <c r="B6" s="55" t="s">
        <v>214</v>
      </c>
      <c r="C6" s="58" t="s">
        <v>296</v>
      </c>
      <c r="D6" s="57">
        <f t="shared" ref="D6:D35" si="0">E6+F6</f>
        <v>18283872.597</v>
      </c>
      <c r="E6" s="59">
        <f>E7+E8+E9+E10+E11+E12+E13+E14+E15+E16+E17+E18+E19+E20+E21+E22+E23+E24+E25+E26+E27+E28+E29+E30+E31</f>
        <v>17598872.597</v>
      </c>
      <c r="F6" s="54">
        <f>F7+F17</f>
        <v>685000</v>
      </c>
    </row>
    <row r="7" ht="27.95" customHeight="1" spans="1:6">
      <c r="A7" s="54">
        <v>3</v>
      </c>
      <c r="B7" s="60" t="s">
        <v>216</v>
      </c>
      <c r="C7" s="61" t="s">
        <v>217</v>
      </c>
      <c r="D7" s="57">
        <f t="shared" si="0"/>
        <v>3020000</v>
      </c>
      <c r="E7" s="59">
        <v>2660000</v>
      </c>
      <c r="F7" s="54">
        <v>360000</v>
      </c>
    </row>
    <row r="8" ht="27.95" customHeight="1" spans="1:6">
      <c r="A8" s="54">
        <v>4</v>
      </c>
      <c r="B8" s="60" t="s">
        <v>218</v>
      </c>
      <c r="C8" s="61" t="s">
        <v>219</v>
      </c>
      <c r="D8" s="57">
        <f t="shared" si="0"/>
        <v>550000</v>
      </c>
      <c r="E8" s="59">
        <v>550000</v>
      </c>
      <c r="F8" s="35"/>
    </row>
    <row r="9" ht="27.95" customHeight="1" spans="1:6">
      <c r="A9" s="54">
        <v>5</v>
      </c>
      <c r="B9" s="60" t="s">
        <v>220</v>
      </c>
      <c r="C9" s="61" t="s">
        <v>221</v>
      </c>
      <c r="D9" s="57">
        <f t="shared" si="0"/>
        <v>190000</v>
      </c>
      <c r="E9" s="59">
        <v>190000</v>
      </c>
      <c r="F9" s="35"/>
    </row>
    <row r="10" ht="27.95" customHeight="1" spans="1:6">
      <c r="A10" s="54">
        <v>6</v>
      </c>
      <c r="B10" s="60" t="s">
        <v>222</v>
      </c>
      <c r="C10" s="61" t="s">
        <v>223</v>
      </c>
      <c r="D10" s="57">
        <f t="shared" si="0"/>
        <v>650000</v>
      </c>
      <c r="E10" s="59">
        <v>650000</v>
      </c>
      <c r="F10" s="35"/>
    </row>
    <row r="11" ht="27.95" customHeight="1" spans="1:6">
      <c r="A11" s="54">
        <v>7</v>
      </c>
      <c r="B11" s="60" t="s">
        <v>224</v>
      </c>
      <c r="C11" s="61" t="s">
        <v>225</v>
      </c>
      <c r="D11" s="57">
        <f t="shared" si="0"/>
        <v>70000</v>
      </c>
      <c r="E11" s="59">
        <v>70000</v>
      </c>
      <c r="F11" s="35"/>
    </row>
    <row r="12" ht="27.95" customHeight="1" spans="1:6">
      <c r="A12" s="54">
        <v>8</v>
      </c>
      <c r="B12" s="60" t="s">
        <v>226</v>
      </c>
      <c r="C12" s="61" t="s">
        <v>227</v>
      </c>
      <c r="D12" s="57">
        <f t="shared" si="0"/>
        <v>850000</v>
      </c>
      <c r="E12" s="59">
        <v>850000</v>
      </c>
      <c r="F12" s="35"/>
    </row>
    <row r="13" ht="27.95" customHeight="1" spans="1:6">
      <c r="A13" s="54">
        <v>9</v>
      </c>
      <c r="B13" s="60" t="s">
        <v>228</v>
      </c>
      <c r="C13" s="61" t="s">
        <v>229</v>
      </c>
      <c r="D13" s="57">
        <f t="shared" si="0"/>
        <v>1150000</v>
      </c>
      <c r="E13" s="59">
        <v>1150000</v>
      </c>
      <c r="F13" s="35"/>
    </row>
    <row r="14" ht="27.95" customHeight="1" spans="1:6">
      <c r="A14" s="54">
        <v>10</v>
      </c>
      <c r="B14" s="60" t="s">
        <v>230</v>
      </c>
      <c r="C14" s="61" t="s">
        <v>231</v>
      </c>
      <c r="D14" s="57">
        <f t="shared" si="0"/>
        <v>2100000</v>
      </c>
      <c r="E14" s="59">
        <v>2100000</v>
      </c>
      <c r="F14" s="35"/>
    </row>
    <row r="15" ht="27.95" customHeight="1" spans="1:6">
      <c r="A15" s="54">
        <v>11</v>
      </c>
      <c r="B15" s="60" t="s">
        <v>232</v>
      </c>
      <c r="C15" s="61" t="s">
        <v>233</v>
      </c>
      <c r="D15" s="57">
        <f t="shared" si="0"/>
        <v>0</v>
      </c>
      <c r="E15" s="59">
        <v>0</v>
      </c>
      <c r="F15" s="35"/>
    </row>
    <row r="16" ht="27.95" customHeight="1" spans="1:6">
      <c r="A16" s="54">
        <v>12</v>
      </c>
      <c r="B16" s="60" t="s">
        <v>234</v>
      </c>
      <c r="C16" s="61" t="s">
        <v>235</v>
      </c>
      <c r="D16" s="57">
        <f t="shared" si="0"/>
        <v>1200000</v>
      </c>
      <c r="E16" s="59">
        <v>1200000</v>
      </c>
      <c r="F16" s="35"/>
    </row>
    <row r="17" ht="27.95" customHeight="1" spans="1:6">
      <c r="A17" s="54">
        <v>13</v>
      </c>
      <c r="B17" s="60" t="s">
        <v>236</v>
      </c>
      <c r="C17" s="61" t="s">
        <v>237</v>
      </c>
      <c r="D17" s="57">
        <f t="shared" si="0"/>
        <v>1161000</v>
      </c>
      <c r="E17" s="59">
        <v>836000</v>
      </c>
      <c r="F17" s="54">
        <v>325000</v>
      </c>
    </row>
    <row r="18" ht="27.95" customHeight="1" spans="1:6">
      <c r="A18" s="54">
        <v>14</v>
      </c>
      <c r="B18" s="60" t="s">
        <v>238</v>
      </c>
      <c r="C18" s="61" t="s">
        <v>239</v>
      </c>
      <c r="D18" s="57">
        <f t="shared" si="0"/>
        <v>20000</v>
      </c>
      <c r="E18" s="59">
        <v>20000</v>
      </c>
      <c r="F18" s="35"/>
    </row>
    <row r="19" ht="27.95" customHeight="1" spans="1:6">
      <c r="A19" s="54">
        <v>15</v>
      </c>
      <c r="B19" s="60" t="s">
        <v>240</v>
      </c>
      <c r="C19" s="61" t="s">
        <v>241</v>
      </c>
      <c r="D19" s="57">
        <f t="shared" si="0"/>
        <v>520000</v>
      </c>
      <c r="E19" s="59">
        <v>520000</v>
      </c>
      <c r="F19" s="35"/>
    </row>
    <row r="20" ht="27.95" customHeight="1" spans="1:6">
      <c r="A20" s="54">
        <v>16</v>
      </c>
      <c r="B20" s="60" t="s">
        <v>242</v>
      </c>
      <c r="C20" s="61" t="s">
        <v>243</v>
      </c>
      <c r="D20" s="57">
        <f t="shared" si="0"/>
        <v>10000</v>
      </c>
      <c r="E20" s="59">
        <v>10000</v>
      </c>
      <c r="F20" s="35"/>
    </row>
    <row r="21" ht="27.95" customHeight="1" spans="1:6">
      <c r="A21" s="54">
        <v>17</v>
      </c>
      <c r="B21" s="60" t="s">
        <v>244</v>
      </c>
      <c r="C21" s="61" t="s">
        <v>245</v>
      </c>
      <c r="D21" s="57">
        <f t="shared" si="0"/>
        <v>1200000</v>
      </c>
      <c r="E21" s="59">
        <v>1200000</v>
      </c>
      <c r="F21" s="35"/>
    </row>
    <row r="22" ht="27.95" customHeight="1" spans="1:6">
      <c r="A22" s="54">
        <v>18</v>
      </c>
      <c r="B22" s="60" t="s">
        <v>246</v>
      </c>
      <c r="C22" s="61" t="s">
        <v>247</v>
      </c>
      <c r="D22" s="57">
        <f t="shared" si="0"/>
        <v>200000</v>
      </c>
      <c r="E22" s="59">
        <v>200000</v>
      </c>
      <c r="F22" s="35"/>
    </row>
    <row r="23" ht="27.95" customHeight="1" spans="1:6">
      <c r="A23" s="54">
        <v>19</v>
      </c>
      <c r="B23" s="60" t="s">
        <v>248</v>
      </c>
      <c r="C23" s="61" t="s">
        <v>249</v>
      </c>
      <c r="D23" s="57">
        <f t="shared" si="0"/>
        <v>0</v>
      </c>
      <c r="E23" s="62">
        <v>0</v>
      </c>
      <c r="F23" s="35"/>
    </row>
    <row r="24" ht="27.95" customHeight="1" spans="1:6">
      <c r="A24" s="54">
        <v>20</v>
      </c>
      <c r="B24" s="60" t="s">
        <v>250</v>
      </c>
      <c r="C24" s="61" t="s">
        <v>251</v>
      </c>
      <c r="D24" s="57">
        <f t="shared" si="0"/>
        <v>550000</v>
      </c>
      <c r="E24" s="59">
        <v>550000</v>
      </c>
      <c r="F24" s="35"/>
    </row>
    <row r="25" ht="27.95" customHeight="1" spans="1:6">
      <c r="A25" s="54">
        <v>21</v>
      </c>
      <c r="B25" s="60" t="s">
        <v>252</v>
      </c>
      <c r="C25" s="61" t="s">
        <v>253</v>
      </c>
      <c r="D25" s="57">
        <f t="shared" si="0"/>
        <v>500000</v>
      </c>
      <c r="E25" s="59">
        <v>500000</v>
      </c>
      <c r="F25" s="35"/>
    </row>
    <row r="26" ht="27.95" customHeight="1" spans="1:6">
      <c r="A26" s="54">
        <v>22</v>
      </c>
      <c r="B26" s="60" t="s">
        <v>254</v>
      </c>
      <c r="C26" s="61" t="s">
        <v>255</v>
      </c>
      <c r="D26" s="57">
        <f t="shared" si="0"/>
        <v>962385.102</v>
      </c>
      <c r="E26" s="59">
        <v>962385.102</v>
      </c>
      <c r="F26" s="35"/>
    </row>
    <row r="27" ht="27.95" customHeight="1" spans="1:6">
      <c r="A27" s="54">
        <v>23</v>
      </c>
      <c r="B27" s="60" t="s">
        <v>256</v>
      </c>
      <c r="C27" s="61" t="s">
        <v>257</v>
      </c>
      <c r="D27" s="57">
        <f t="shared" si="0"/>
        <v>553887.495</v>
      </c>
      <c r="E27" s="59">
        <v>553887.495</v>
      </c>
      <c r="F27" s="35"/>
    </row>
    <row r="28" ht="27.95" customHeight="1" spans="1:6">
      <c r="A28" s="54">
        <v>24</v>
      </c>
      <c r="B28" s="60" t="s">
        <v>258</v>
      </c>
      <c r="C28" s="61" t="s">
        <v>259</v>
      </c>
      <c r="D28" s="57">
        <f t="shared" si="0"/>
        <v>1050000</v>
      </c>
      <c r="E28" s="59">
        <v>1050000</v>
      </c>
      <c r="F28" s="35"/>
    </row>
    <row r="29" ht="27.95" customHeight="1" spans="1:6">
      <c r="A29" s="54">
        <v>25</v>
      </c>
      <c r="B29" s="60" t="s">
        <v>260</v>
      </c>
      <c r="C29" s="61" t="s">
        <v>261</v>
      </c>
      <c r="D29" s="57">
        <f t="shared" si="0"/>
        <v>100000</v>
      </c>
      <c r="E29" s="59">
        <v>100000</v>
      </c>
      <c r="F29" s="35"/>
    </row>
    <row r="30" ht="27.95" customHeight="1" spans="1:6">
      <c r="A30" s="54">
        <v>26</v>
      </c>
      <c r="B30" s="60" t="s">
        <v>260</v>
      </c>
      <c r="C30" s="61" t="s">
        <v>262</v>
      </c>
      <c r="D30" s="57">
        <f t="shared" si="0"/>
        <v>1476600</v>
      </c>
      <c r="E30" s="59">
        <v>1476600</v>
      </c>
      <c r="F30" s="35"/>
    </row>
    <row r="31" ht="27.95" customHeight="1" spans="1:6">
      <c r="A31" s="54">
        <v>27</v>
      </c>
      <c r="B31" s="60" t="s">
        <v>263</v>
      </c>
      <c r="C31" s="61" t="s">
        <v>264</v>
      </c>
      <c r="D31" s="57">
        <f t="shared" si="0"/>
        <v>200000</v>
      </c>
      <c r="E31" s="62">
        <v>200000</v>
      </c>
      <c r="F31" s="35"/>
    </row>
    <row r="32" ht="27.95" customHeight="1" spans="1:6">
      <c r="A32" s="54">
        <v>28</v>
      </c>
      <c r="B32" s="63" t="s">
        <v>297</v>
      </c>
      <c r="C32" s="64" t="s">
        <v>278</v>
      </c>
      <c r="D32" s="57">
        <f t="shared" si="0"/>
        <v>150000</v>
      </c>
      <c r="E32" s="59">
        <f>E33+E34+E35</f>
        <v>150000</v>
      </c>
      <c r="F32" s="35"/>
    </row>
    <row r="33" ht="27.95" customHeight="1" spans="1:6">
      <c r="A33" s="54">
        <v>29</v>
      </c>
      <c r="B33" s="60" t="s">
        <v>279</v>
      </c>
      <c r="C33" s="61" t="s">
        <v>280</v>
      </c>
      <c r="D33" s="57">
        <f t="shared" si="0"/>
        <v>0</v>
      </c>
      <c r="E33" s="59"/>
      <c r="F33" s="35"/>
    </row>
    <row r="34" ht="27.95" customHeight="1" spans="1:6">
      <c r="A34" s="54">
        <v>30</v>
      </c>
      <c r="B34" s="60" t="s">
        <v>281</v>
      </c>
      <c r="C34" s="61" t="s">
        <v>282</v>
      </c>
      <c r="D34" s="57">
        <f t="shared" si="0"/>
        <v>150000</v>
      </c>
      <c r="E34" s="59">
        <v>150000</v>
      </c>
      <c r="F34" s="35"/>
    </row>
    <row r="35" ht="27.95" customHeight="1" spans="1:6">
      <c r="A35" s="54">
        <v>31</v>
      </c>
      <c r="B35" s="60" t="s">
        <v>298</v>
      </c>
      <c r="C35" s="61" t="s">
        <v>299</v>
      </c>
      <c r="D35" s="57">
        <f t="shared" si="0"/>
        <v>0</v>
      </c>
      <c r="E35" s="59"/>
      <c r="F35" s="35"/>
    </row>
    <row r="41" spans="2:3">
      <c r="B41" s="39"/>
      <c r="C41" s="39"/>
    </row>
    <row r="42" spans="2:3">
      <c r="B42" s="39"/>
      <c r="C42" s="39"/>
    </row>
  </sheetData>
  <mergeCells count="1">
    <mergeCell ref="A2:F2"/>
  </mergeCells>
  <pageMargins left="0.748031496062992" right="0.748031496062992" top="0.275590551181102" bottom="0.275590551181102" header="0" footer="0"/>
  <pageSetup paperSize="9" scale="8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38" customWidth="1"/>
    <col min="2" max="2" width="41.3796296296296" style="38" customWidth="1"/>
    <col min="3" max="3" width="29.3796296296296" style="38" customWidth="1"/>
    <col min="4" max="4" width="2.5" style="38" customWidth="1"/>
    <col min="5" max="16" width="8" style="38"/>
    <col min="17" max="16384" width="7.87962962962963" style="39"/>
  </cols>
  <sheetData>
    <row r="1" ht="15" customHeight="1" spans="1:16">
      <c r="A1" s="40"/>
      <c r="B1" s="40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ht="32.25" customHeight="1" spans="1:16">
      <c r="A2" s="41" t="s">
        <v>300</v>
      </c>
      <c r="B2" s="41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ht="15" customHeight="1" spans="1:16">
      <c r="A3" s="39"/>
      <c r="B3" s="39"/>
      <c r="C3" s="42" t="s">
        <v>36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ht="25.5" customHeight="1" spans="1:16">
      <c r="A4" s="43" t="s">
        <v>301</v>
      </c>
      <c r="B4" s="43"/>
      <c r="C4" s="44" t="s">
        <v>40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ht="25.5" customHeight="1" spans="1:16">
      <c r="A5" s="43" t="s">
        <v>302</v>
      </c>
      <c r="B5" s="43" t="s">
        <v>303</v>
      </c>
      <c r="C5" s="44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ht="25.5" customHeight="1" spans="1:16">
      <c r="A6" s="43" t="s">
        <v>117</v>
      </c>
      <c r="B6" s="43"/>
      <c r="C6" s="44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ht="26.25" customHeight="1" spans="1:16">
      <c r="A7" s="45"/>
      <c r="B7" s="45"/>
      <c r="C7" s="46">
        <v>0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8" ht="26.25" customHeight="1" spans="1:16">
      <c r="A8" s="45"/>
      <c r="B8" s="45"/>
      <c r="C8" s="46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</row>
    <row r="9" ht="26.25" customHeight="1" spans="1:16">
      <c r="A9" s="45"/>
      <c r="B9" s="45"/>
      <c r="C9" s="46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</row>
    <row r="10" ht="26.25" customHeight="1" spans="1:3">
      <c r="A10" s="45"/>
      <c r="B10" s="45"/>
      <c r="C10" s="46"/>
    </row>
    <row r="11" ht="26.25" customHeight="1" spans="1:3">
      <c r="A11" s="45"/>
      <c r="B11" s="45"/>
      <c r="C11" s="46"/>
    </row>
    <row r="12" ht="26.25" customHeight="1" spans="1:3">
      <c r="A12" s="45"/>
      <c r="B12" s="45"/>
      <c r="C12" s="4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L24" sqref="L24"/>
    </sheetView>
  </sheetViews>
  <sheetFormatPr defaultColWidth="10" defaultRowHeight="14.4" outlineLevelRow="6" outlineLevelCol="4"/>
  <cols>
    <col min="1" max="1" width="19.3796296296296" customWidth="1"/>
    <col min="2" max="2" width="14.6296296296296" customWidth="1"/>
    <col min="3" max="3" width="17.75" customWidth="1"/>
    <col min="4" max="4" width="18.6296296296296" customWidth="1"/>
    <col min="5" max="5" width="15.6296296296296" customWidth="1"/>
  </cols>
  <sheetData>
    <row r="1" ht="14.25" customHeight="1" spans="1:5">
      <c r="A1" s="27"/>
      <c r="B1" s="27"/>
      <c r="C1" s="27"/>
      <c r="D1" s="27"/>
      <c r="E1" s="27"/>
    </row>
    <row r="2" ht="39.95" customHeight="1" spans="1:5">
      <c r="A2" s="28" t="s">
        <v>304</v>
      </c>
      <c r="B2" s="28"/>
      <c r="C2" s="28"/>
      <c r="D2" s="28"/>
      <c r="E2" s="28"/>
    </row>
    <row r="3" ht="22.7" customHeight="1" spans="1:5">
      <c r="A3" s="29"/>
      <c r="B3" s="29"/>
      <c r="C3" s="29"/>
      <c r="D3" s="29"/>
      <c r="E3" s="30" t="s">
        <v>36</v>
      </c>
    </row>
    <row r="4" ht="22.7" customHeight="1" spans="1:5">
      <c r="A4" s="31" t="s">
        <v>167</v>
      </c>
      <c r="B4" s="31" t="s">
        <v>117</v>
      </c>
      <c r="C4" s="31" t="s">
        <v>305</v>
      </c>
      <c r="D4" s="31" t="s">
        <v>306</v>
      </c>
      <c r="E4" s="31" t="s">
        <v>307</v>
      </c>
    </row>
    <row r="5" ht="22.7" customHeight="1" spans="1:5">
      <c r="A5" s="32" t="s">
        <v>3</v>
      </c>
      <c r="B5" s="31"/>
      <c r="C5" s="31"/>
      <c r="D5" s="31"/>
      <c r="E5" s="31"/>
    </row>
    <row r="6" ht="22.7" customHeight="1" spans="1:5">
      <c r="A6" s="33"/>
      <c r="B6" s="34"/>
      <c r="C6" s="31"/>
      <c r="D6" s="31"/>
      <c r="E6" s="31"/>
    </row>
    <row r="7" ht="22.7" customHeight="1" spans="1:5">
      <c r="A7" s="35"/>
      <c r="B7" s="36"/>
      <c r="C7" s="37"/>
      <c r="D7" s="37"/>
      <c r="E7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A1" sqref="A1:B16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9" t="s">
        <v>308</v>
      </c>
      <c r="B1" s="19"/>
    </row>
    <row r="2" spans="1:1">
      <c r="A2" s="20" t="s">
        <v>309</v>
      </c>
    </row>
    <row r="3" ht="15" customHeight="1" spans="1:2">
      <c r="A3" s="21" t="s">
        <v>39</v>
      </c>
      <c r="B3" s="22" t="s">
        <v>40</v>
      </c>
    </row>
    <row r="4" spans="1:2">
      <c r="A4" s="21"/>
      <c r="B4" s="22"/>
    </row>
    <row r="5" spans="1:2">
      <c r="A5" s="17" t="s">
        <v>310</v>
      </c>
      <c r="B5" s="22">
        <v>1</v>
      </c>
    </row>
    <row r="6" spans="1:2">
      <c r="A6" s="23" t="s">
        <v>311</v>
      </c>
      <c r="B6" s="24"/>
    </row>
    <row r="7" spans="1:2">
      <c r="A7" s="25" t="s">
        <v>312</v>
      </c>
      <c r="B7" s="24"/>
    </row>
    <row r="8" spans="1:2">
      <c r="A8" s="25"/>
      <c r="B8" s="24"/>
    </row>
    <row r="9" spans="1:2">
      <c r="A9" s="25"/>
      <c r="B9" s="24"/>
    </row>
    <row r="10" spans="1:2">
      <c r="A10" s="25"/>
      <c r="B10" s="24"/>
    </row>
    <row r="11" spans="1:2">
      <c r="A11" s="25"/>
      <c r="B11" s="24"/>
    </row>
    <row r="12" spans="1:2">
      <c r="A12" s="25"/>
      <c r="B12" s="24"/>
    </row>
    <row r="13" spans="1:2">
      <c r="A13" s="25"/>
      <c r="B13" s="24"/>
    </row>
    <row r="14" spans="1:2">
      <c r="A14" s="25"/>
      <c r="B14" s="24"/>
    </row>
    <row r="15" spans="1:2">
      <c r="A15" s="25"/>
      <c r="B15" s="24"/>
    </row>
    <row r="16" spans="1:1">
      <c r="A16" s="26" t="s">
        <v>313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workbookViewId="0">
      <selection activeCell="P2" sqref="P2"/>
    </sheetView>
  </sheetViews>
  <sheetFormatPr defaultColWidth="9" defaultRowHeight="14.4"/>
  <cols>
    <col min="4" max="16" width="5.75" customWidth="1"/>
  </cols>
  <sheetData>
    <row r="1" ht="17.4" spans="1:16">
      <c r="A1" s="1" t="s">
        <v>314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315</v>
      </c>
      <c r="P2" t="s">
        <v>316</v>
      </c>
    </row>
    <row r="3" ht="33" customHeight="1" spans="1:16">
      <c r="A3" s="3" t="s">
        <v>317</v>
      </c>
      <c r="B3" s="14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36" customHeight="1" spans="1:16">
      <c r="A4" s="3" t="s">
        <v>318</v>
      </c>
      <c r="B4" s="6" t="s">
        <v>10</v>
      </c>
      <c r="C4" s="9"/>
      <c r="D4" s="9"/>
      <c r="E4" s="9"/>
      <c r="F4" s="3" t="s">
        <v>319</v>
      </c>
      <c r="G4" s="3"/>
      <c r="H4" s="3"/>
      <c r="I4" s="3"/>
      <c r="J4" s="9">
        <v>13830493153</v>
      </c>
      <c r="K4" s="9"/>
      <c r="L4" s="9"/>
      <c r="M4" s="9"/>
      <c r="N4" s="9"/>
      <c r="O4" s="9"/>
      <c r="P4" s="9"/>
    </row>
    <row r="5" ht="36" customHeight="1" spans="1:16">
      <c r="A5" s="3" t="s">
        <v>320</v>
      </c>
      <c r="B5" s="3" t="s">
        <v>321</v>
      </c>
      <c r="C5" s="3"/>
      <c r="D5" s="14" t="s">
        <v>322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36" customHeight="1" spans="1:16">
      <c r="A6" s="3"/>
      <c r="B6" s="3" t="s">
        <v>323</v>
      </c>
      <c r="C6" s="3"/>
      <c r="D6" s="14" t="s">
        <v>324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36" customHeight="1" spans="1:16">
      <c r="A7" s="3"/>
      <c r="B7" s="3" t="s">
        <v>325</v>
      </c>
      <c r="C7" s="3"/>
      <c r="D7" s="16" t="s">
        <v>326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36" customHeight="1" spans="1:16">
      <c r="A8" s="3"/>
      <c r="B8" s="3" t="s">
        <v>327</v>
      </c>
      <c r="C8" s="3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36" customHeight="1" spans="1:16">
      <c r="A9" s="3" t="s">
        <v>328</v>
      </c>
      <c r="B9" s="3" t="s">
        <v>329</v>
      </c>
      <c r="C9" s="3"/>
      <c r="D9" s="16" t="s">
        <v>330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36" customHeight="1" spans="1:16">
      <c r="A10" s="3"/>
      <c r="B10" s="17" t="s">
        <v>331</v>
      </c>
      <c r="C10" s="17"/>
      <c r="D10" s="14" t="s">
        <v>332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36" customHeight="1" spans="1:16">
      <c r="A11" s="3"/>
      <c r="B11" s="17" t="s">
        <v>333</v>
      </c>
      <c r="C11" s="17"/>
      <c r="D11" s="3" t="s">
        <v>334</v>
      </c>
      <c r="E11" s="3"/>
      <c r="F11" s="3"/>
      <c r="G11" s="3"/>
      <c r="H11" s="3" t="s">
        <v>335</v>
      </c>
      <c r="I11" s="3"/>
      <c r="J11" s="3"/>
      <c r="K11" s="3"/>
      <c r="L11" s="3" t="s">
        <v>336</v>
      </c>
      <c r="M11" s="3"/>
      <c r="N11" s="3"/>
      <c r="O11" s="3"/>
      <c r="P11" s="3" t="s">
        <v>337</v>
      </c>
    </row>
    <row r="12" ht="36" customHeight="1" spans="1:16">
      <c r="A12" s="3"/>
      <c r="B12" s="7">
        <v>231</v>
      </c>
      <c r="C12" s="7"/>
      <c r="D12" s="5">
        <v>527</v>
      </c>
      <c r="E12" s="5"/>
      <c r="F12" s="5"/>
      <c r="G12" s="5"/>
      <c r="H12" s="5">
        <v>168</v>
      </c>
      <c r="I12" s="5"/>
      <c r="J12" s="5"/>
      <c r="K12" s="5"/>
      <c r="L12" s="5">
        <v>359</v>
      </c>
      <c r="M12" s="5"/>
      <c r="N12" s="5"/>
      <c r="O12" s="5"/>
      <c r="P12" s="5"/>
    </row>
    <row r="13" ht="49" customHeight="1" spans="1:16">
      <c r="A13" s="3" t="s">
        <v>338</v>
      </c>
      <c r="B13" s="14" t="s">
        <v>339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36" customHeight="1" spans="1:16">
      <c r="A14" s="3" t="s">
        <v>340</v>
      </c>
      <c r="B14" s="3" t="s">
        <v>341</v>
      </c>
      <c r="C14" s="3" t="s">
        <v>342</v>
      </c>
      <c r="D14" s="3"/>
      <c r="E14" s="3"/>
      <c r="F14" s="3"/>
      <c r="G14" s="3" t="s">
        <v>343</v>
      </c>
      <c r="H14" s="3"/>
      <c r="I14" s="3"/>
      <c r="J14" s="3"/>
      <c r="K14" s="3" t="s">
        <v>344</v>
      </c>
      <c r="L14" s="3"/>
      <c r="M14" s="3"/>
      <c r="N14" s="3"/>
      <c r="O14" s="3" t="s">
        <v>345</v>
      </c>
      <c r="P14" s="3"/>
    </row>
    <row r="15" ht="36" customHeight="1" spans="1:16">
      <c r="A15" s="3"/>
      <c r="B15" s="9">
        <v>6050.06</v>
      </c>
      <c r="C15" s="9">
        <v>8380.04</v>
      </c>
      <c r="D15" s="9"/>
      <c r="E15" s="9"/>
      <c r="F15" s="9"/>
      <c r="G15" s="9">
        <v>8380.04</v>
      </c>
      <c r="H15" s="9"/>
      <c r="I15" s="9"/>
      <c r="J15" s="9"/>
      <c r="K15" s="18">
        <v>1</v>
      </c>
      <c r="L15" s="9"/>
      <c r="M15" s="9"/>
      <c r="N15" s="9"/>
      <c r="O15" s="9"/>
      <c r="P15" s="9"/>
    </row>
    <row r="16" ht="36" customHeight="1" spans="1:16">
      <c r="A16" s="3" t="s">
        <v>346</v>
      </c>
      <c r="B16" s="3" t="s">
        <v>347</v>
      </c>
      <c r="C16" s="3"/>
      <c r="D16" s="3"/>
      <c r="E16" s="3"/>
      <c r="F16" s="3"/>
      <c r="G16" s="3"/>
      <c r="H16" s="3"/>
      <c r="I16" s="3" t="s">
        <v>348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349</v>
      </c>
      <c r="C17" s="3"/>
      <c r="D17" s="3"/>
      <c r="E17" s="9"/>
      <c r="F17" s="9"/>
      <c r="G17" s="9"/>
      <c r="H17" s="9"/>
      <c r="I17" s="3" t="s">
        <v>196</v>
      </c>
      <c r="J17" s="3"/>
      <c r="K17" s="3"/>
      <c r="L17" s="3"/>
      <c r="M17" s="3"/>
      <c r="N17" s="9">
        <v>7027.09</v>
      </c>
      <c r="O17" s="9"/>
      <c r="P17" s="9"/>
    </row>
    <row r="18" ht="36" customHeight="1" spans="1:16">
      <c r="A18" s="3"/>
      <c r="B18" s="3" t="s">
        <v>350</v>
      </c>
      <c r="C18" s="3"/>
      <c r="D18" s="3"/>
      <c r="E18" s="9">
        <v>8870.47</v>
      </c>
      <c r="F18" s="9"/>
      <c r="G18" s="9"/>
      <c r="H18" s="9"/>
      <c r="I18" s="3" t="s">
        <v>197</v>
      </c>
      <c r="J18" s="3"/>
      <c r="K18" s="3"/>
      <c r="L18" s="3"/>
      <c r="M18" s="3"/>
      <c r="N18" s="9">
        <v>1774.88</v>
      </c>
      <c r="O18" s="9"/>
      <c r="P18" s="9"/>
    </row>
    <row r="19" ht="36" customHeight="1" spans="1:16">
      <c r="A19" s="3"/>
      <c r="B19" s="3" t="s">
        <v>351</v>
      </c>
      <c r="C19" s="3"/>
      <c r="D19" s="3"/>
      <c r="E19" s="9"/>
      <c r="F19" s="9"/>
      <c r="G19" s="9"/>
      <c r="H19" s="9"/>
      <c r="I19" s="3" t="s">
        <v>352</v>
      </c>
      <c r="J19" s="3"/>
      <c r="K19" s="3"/>
      <c r="L19" s="3"/>
      <c r="M19" s="3"/>
      <c r="N19" s="9">
        <v>68.5</v>
      </c>
      <c r="O19" s="9"/>
      <c r="P19" s="9"/>
    </row>
    <row r="20" ht="36" customHeight="1" spans="1:16">
      <c r="A20" s="3"/>
      <c r="B20" s="3" t="s">
        <v>353</v>
      </c>
      <c r="C20" s="3"/>
      <c r="D20" s="3"/>
      <c r="E20" s="9">
        <v>8870.47</v>
      </c>
      <c r="F20" s="9"/>
      <c r="G20" s="9"/>
      <c r="H20" s="9"/>
      <c r="I20" s="3" t="s">
        <v>354</v>
      </c>
      <c r="J20" s="3"/>
      <c r="K20" s="3"/>
      <c r="L20" s="3"/>
      <c r="M20" s="3"/>
      <c r="N20" s="9">
        <f>E20</f>
        <v>8870.47</v>
      </c>
      <c r="O20" s="9"/>
      <c r="P20" s="9"/>
    </row>
    <row r="21" ht="36" customHeight="1" spans="1:16">
      <c r="A21" s="3" t="s">
        <v>355</v>
      </c>
      <c r="B21" s="14" t="s">
        <v>330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36" customHeight="1" spans="1:16">
      <c r="A22" s="3" t="s">
        <v>356</v>
      </c>
      <c r="B22" s="3" t="s">
        <v>357</v>
      </c>
      <c r="C22" s="3"/>
      <c r="D22" s="3" t="s">
        <v>358</v>
      </c>
      <c r="E22" s="3"/>
      <c r="F22" s="3"/>
      <c r="G22" s="3"/>
      <c r="H22" s="3"/>
      <c r="I22" s="3"/>
      <c r="J22" s="3"/>
      <c r="K22" s="3"/>
      <c r="L22" s="3"/>
      <c r="M22" s="3" t="s">
        <v>359</v>
      </c>
      <c r="N22" s="3"/>
      <c r="O22" s="3"/>
      <c r="P22" s="3"/>
    </row>
    <row r="23" ht="25" customHeight="1" spans="1:16">
      <c r="A23" s="4" t="s">
        <v>360</v>
      </c>
      <c r="B23" s="4" t="s">
        <v>361</v>
      </c>
      <c r="C23" s="5"/>
      <c r="D23" s="4" t="s">
        <v>362</v>
      </c>
      <c r="E23" s="5"/>
      <c r="F23" s="5"/>
      <c r="G23" s="5"/>
      <c r="H23" s="5"/>
      <c r="I23" s="5"/>
      <c r="J23" s="5"/>
      <c r="K23" s="5"/>
      <c r="L23" s="5"/>
      <c r="M23" s="5">
        <v>10</v>
      </c>
      <c r="N23" s="5"/>
      <c r="O23" s="5"/>
      <c r="P23" s="5"/>
    </row>
    <row r="24" ht="25" customHeight="1" spans="1:16">
      <c r="A24" s="4" t="s">
        <v>363</v>
      </c>
      <c r="B24" s="4" t="s">
        <v>364</v>
      </c>
      <c r="C24" s="5"/>
      <c r="D24" s="4" t="s">
        <v>365</v>
      </c>
      <c r="E24" s="5"/>
      <c r="F24" s="5"/>
      <c r="G24" s="5"/>
      <c r="H24" s="5"/>
      <c r="I24" s="5"/>
      <c r="J24" s="5"/>
      <c r="K24" s="5"/>
      <c r="L24" s="5"/>
      <c r="M24" s="5">
        <v>10</v>
      </c>
      <c r="N24" s="5"/>
      <c r="O24" s="5"/>
      <c r="P24" s="5"/>
    </row>
    <row r="25" ht="25" customHeight="1" spans="1:16">
      <c r="A25" s="4" t="s">
        <v>366</v>
      </c>
      <c r="B25" s="4" t="s">
        <v>367</v>
      </c>
      <c r="C25" s="5"/>
      <c r="D25" s="4" t="s">
        <v>368</v>
      </c>
      <c r="E25" s="5"/>
      <c r="F25" s="5"/>
      <c r="G25" s="5"/>
      <c r="H25" s="5"/>
      <c r="I25" s="5"/>
      <c r="J25" s="5"/>
      <c r="K25" s="5"/>
      <c r="L25" s="5"/>
      <c r="M25" s="5">
        <v>10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abSelected="1" workbookViewId="0">
      <selection activeCell="K2" sqref="K2"/>
    </sheetView>
  </sheetViews>
  <sheetFormatPr defaultColWidth="9" defaultRowHeight="14.4"/>
  <sheetData>
    <row r="1" ht="17.4" spans="1:11">
      <c r="A1" s="1" t="s">
        <v>369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315</v>
      </c>
      <c r="K2" t="s">
        <v>316</v>
      </c>
    </row>
    <row r="3" ht="46" customHeight="1" spans="1:11">
      <c r="A3" s="3" t="s">
        <v>370</v>
      </c>
      <c r="B3" s="4" t="s">
        <v>3</v>
      </c>
      <c r="C3" s="5"/>
      <c r="D3" s="5"/>
      <c r="E3" s="5"/>
      <c r="F3" s="3" t="s">
        <v>371</v>
      </c>
      <c r="G3" s="3"/>
      <c r="H3" s="6" t="s">
        <v>372</v>
      </c>
      <c r="I3" s="9"/>
      <c r="J3" s="9"/>
      <c r="K3" s="9"/>
    </row>
    <row r="4" ht="46" customHeight="1" spans="1:11">
      <c r="A4" s="3" t="s">
        <v>373</v>
      </c>
      <c r="B4" s="4" t="s">
        <v>374</v>
      </c>
      <c r="C4" s="5"/>
      <c r="D4" s="5"/>
      <c r="E4" s="5"/>
      <c r="F4" s="3" t="s">
        <v>375</v>
      </c>
      <c r="G4" s="3"/>
      <c r="H4" s="7" t="s">
        <v>376</v>
      </c>
      <c r="I4" s="9"/>
      <c r="J4" s="9"/>
      <c r="K4" s="9"/>
    </row>
    <row r="5" ht="46" customHeight="1" spans="1:11">
      <c r="A5" s="3" t="s">
        <v>377</v>
      </c>
      <c r="B5" s="4" t="s">
        <v>175</v>
      </c>
      <c r="C5" s="5"/>
      <c r="D5" s="5"/>
      <c r="E5" s="5"/>
      <c r="F5" s="3" t="s">
        <v>378</v>
      </c>
      <c r="G5" s="3"/>
      <c r="H5" s="6" t="s">
        <v>379</v>
      </c>
      <c r="I5" s="9"/>
      <c r="J5" s="9"/>
      <c r="K5" s="9"/>
    </row>
    <row r="6" ht="46" customHeight="1" spans="1:11">
      <c r="A6" s="3" t="s">
        <v>380</v>
      </c>
      <c r="B6" s="4" t="s">
        <v>381</v>
      </c>
      <c r="C6" s="5"/>
      <c r="D6" s="5"/>
      <c r="E6" s="5"/>
      <c r="F6" s="3" t="s">
        <v>382</v>
      </c>
      <c r="G6" s="3"/>
      <c r="H6" s="6" t="s">
        <v>383</v>
      </c>
      <c r="I6" s="9"/>
      <c r="J6" s="9"/>
      <c r="K6" s="9"/>
    </row>
    <row r="7" ht="46" customHeight="1" spans="1:11">
      <c r="A7" s="3" t="s">
        <v>384</v>
      </c>
      <c r="B7" s="8" t="s">
        <v>385</v>
      </c>
      <c r="C7" s="9">
        <v>32.5</v>
      </c>
      <c r="D7" s="9"/>
      <c r="E7" s="8" t="s">
        <v>386</v>
      </c>
      <c r="F7" s="8"/>
      <c r="G7" s="9"/>
      <c r="H7" s="9"/>
      <c r="I7" s="8" t="s">
        <v>387</v>
      </c>
      <c r="J7" s="8"/>
      <c r="K7" s="9"/>
    </row>
    <row r="8" ht="46" customHeight="1" spans="1:11">
      <c r="A8" s="3" t="s">
        <v>388</v>
      </c>
      <c r="B8" s="10" t="s">
        <v>389</v>
      </c>
      <c r="C8" s="11"/>
      <c r="D8" s="11"/>
      <c r="E8" s="11"/>
      <c r="F8" s="11"/>
      <c r="G8" s="11"/>
      <c r="H8" s="11"/>
      <c r="I8" s="11"/>
      <c r="J8" s="11"/>
      <c r="K8" s="11"/>
    </row>
    <row r="9" ht="46" customHeight="1" spans="1:11">
      <c r="A9" s="3" t="s">
        <v>356</v>
      </c>
      <c r="B9" s="3" t="s">
        <v>357</v>
      </c>
      <c r="C9" s="3"/>
      <c r="D9" s="3" t="s">
        <v>358</v>
      </c>
      <c r="E9" s="3"/>
      <c r="F9" s="3"/>
      <c r="G9" s="3"/>
      <c r="H9" s="3"/>
      <c r="I9" s="3"/>
      <c r="J9" s="3" t="s">
        <v>390</v>
      </c>
      <c r="K9" s="3"/>
    </row>
    <row r="10" ht="46" customHeight="1" spans="1:11">
      <c r="A10" s="4" t="s">
        <v>391</v>
      </c>
      <c r="B10" s="4" t="s">
        <v>360</v>
      </c>
      <c r="C10" s="5"/>
      <c r="D10" s="12" t="s">
        <v>392</v>
      </c>
      <c r="E10" s="5"/>
      <c r="F10" s="5"/>
      <c r="G10" s="5"/>
      <c r="H10" s="5"/>
      <c r="I10" s="5"/>
      <c r="J10" s="5">
        <v>50</v>
      </c>
      <c r="K10" s="5"/>
    </row>
    <row r="11" ht="46" customHeight="1" spans="1:11">
      <c r="A11" s="4" t="s">
        <v>393</v>
      </c>
      <c r="B11" s="4" t="s">
        <v>364</v>
      </c>
      <c r="C11" s="5"/>
      <c r="D11" s="4" t="s">
        <v>394</v>
      </c>
      <c r="E11" s="5"/>
      <c r="F11" s="5"/>
      <c r="G11" s="5"/>
      <c r="H11" s="5"/>
      <c r="I11" s="5"/>
      <c r="J11" s="5">
        <v>30</v>
      </c>
      <c r="K11" s="5"/>
    </row>
    <row r="12" ht="46" customHeight="1" spans="1:11">
      <c r="A12" s="4" t="s">
        <v>395</v>
      </c>
      <c r="B12" s="4" t="s">
        <v>367</v>
      </c>
      <c r="C12" s="5"/>
      <c r="D12" s="4" t="s">
        <v>396</v>
      </c>
      <c r="E12" s="5"/>
      <c r="F12" s="5"/>
      <c r="G12" s="5"/>
      <c r="H12" s="5"/>
      <c r="I12" s="5"/>
      <c r="J12" s="5">
        <v>20</v>
      </c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13"/>
      <c r="K14" s="13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2023-01-31T08:53:00Z</dcterms:created>
  <cp:lastPrinted>2023-01-05T06:46:00Z</cp:lastPrinted>
  <dcterms:modified xsi:type="dcterms:W3CDTF">2023-03-30T03:26:57Z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