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<sst xmlns="http://schemas.openxmlformats.org/spreadsheetml/2006/main" count="490" uniqueCount="362">
  <si>
    <t>单位代码：</t>
  </si>
  <si>
    <t>621026120001</t>
  </si>
  <si>
    <t>单位名称：</t>
  </si>
  <si>
    <t>宁县公安局</t>
  </si>
  <si>
    <t>部门预算公开表</t>
  </si>
  <si>
    <t xml:space="preserve">     </t>
  </si>
  <si>
    <t>编制日期：</t>
  </si>
  <si>
    <t>部门领导：</t>
  </si>
  <si>
    <t>秦建宏</t>
  </si>
  <si>
    <t>财务负责人：</t>
  </si>
  <si>
    <t>秦    锋</t>
  </si>
  <si>
    <t>制表人：</t>
  </si>
  <si>
    <t>万春芳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</si>
  <si>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</si>
  <si>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</si>
  <si>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</si>
  <si>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</si>
  <si>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</si>
  <si>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</si>
  <si>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</si>
  <si>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</si>
  <si>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</si>
  <si>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</si>
  <si>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</si>
  <si>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</si>
  <si>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</si>
  <si>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</si>
  <si>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</si>
  <si>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</si>
  <si>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</si>
  <si>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</si>
  <si>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</si>
  <si>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</si>
  <si>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</si>
  <si>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</si>
  <si>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</si>
  <si>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</si>
  <si>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</si>
  <si>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</si>
  <si>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</si>
  <si>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</si>
  <si>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</si>
  <si>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</si>
  <si>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r>
      <rPr>
        <sz val="9"/>
        <rFont val="SimSun"/>
        <charset val="134"/>
      </rPr>
      <t>一、一般公共服务支出</t>
    </r>
  </si>
  <si>
    <t>二、政府性基金预算财政拨款收入</t>
  </si>
  <si>
    <r>
      <rPr>
        <sz val="9"/>
        <rFont val="SimSun"/>
        <charset val="134"/>
      </rPr>
      <t>二、外交支出</t>
    </r>
  </si>
  <si>
    <t>三、国有资本经营预算收入</t>
  </si>
  <si>
    <r>
      <rPr>
        <sz val="9"/>
        <rFont val="SimSun"/>
        <charset val="134"/>
      </rPr>
      <t>三、国防支出</t>
    </r>
  </si>
  <si>
    <t>四、教育专户核算</t>
  </si>
  <si>
    <r>
      <rPr>
        <sz val="9"/>
        <rFont val="SimSun"/>
        <charset val="134"/>
      </rPr>
      <t>四、公共安全支出</t>
    </r>
  </si>
  <si>
    <t>五、事业收入</t>
  </si>
  <si>
    <r>
      <rPr>
        <sz val="9"/>
        <rFont val="SimSun"/>
        <charset val="134"/>
      </rPr>
      <t>五、教育支出</t>
    </r>
  </si>
  <si>
    <t>六、上级补助收入</t>
  </si>
  <si>
    <r>
      <rPr>
        <sz val="9"/>
        <rFont val="SimSun"/>
        <charset val="134"/>
      </rPr>
      <t>六、科学技术支出</t>
    </r>
  </si>
  <si>
    <t>七、附属单位上级收入</t>
  </si>
  <si>
    <r>
      <rPr>
        <sz val="9"/>
        <rFont val="SimSun"/>
        <charset val="134"/>
      </rPr>
      <t>七、文化旅游体育与传媒支出</t>
    </r>
  </si>
  <si>
    <t>八、经营收入</t>
  </si>
  <si>
    <r>
      <rPr>
        <sz val="9"/>
        <rFont val="SimSun"/>
        <charset val="134"/>
      </rPr>
      <t>八、社会保障和就业支出</t>
    </r>
  </si>
  <si>
    <t>九、其他收入</t>
  </si>
  <si>
    <r>
      <rPr>
        <sz val="9"/>
        <rFont val="SimSun"/>
        <charset val="134"/>
      </rPr>
      <t>九、社会保险基金支出</t>
    </r>
  </si>
  <si>
    <r>
      <rPr>
        <sz val="9"/>
        <rFont val="SimSun"/>
        <charset val="134"/>
      </rPr>
      <t>十、卫生健康支出</t>
    </r>
  </si>
  <si>
    <r>
      <rPr>
        <sz val="9"/>
        <rFont val="SimSun"/>
        <charset val="134"/>
      </rPr>
      <t>十一、节能环保支出</t>
    </r>
  </si>
  <si>
    <r>
      <rPr>
        <sz val="9"/>
        <rFont val="SimSun"/>
        <charset val="134"/>
      </rPr>
      <t>十二、城乡社区支出</t>
    </r>
  </si>
  <si>
    <r>
      <rPr>
        <sz val="9"/>
        <rFont val="SimSun"/>
        <charset val="134"/>
      </rPr>
      <t>十三、农林水支出</t>
    </r>
  </si>
  <si>
    <r>
      <rPr>
        <sz val="9"/>
        <rFont val="SimSun"/>
        <charset val="134"/>
      </rPr>
      <t>十四、交通运输支出</t>
    </r>
  </si>
  <si>
    <r>
      <rPr>
        <sz val="9"/>
        <rFont val="SimSun"/>
        <charset val="134"/>
      </rPr>
      <t>十五、资源勘探工业信息等支出</t>
    </r>
  </si>
  <si>
    <r>
      <rPr>
        <sz val="9"/>
        <rFont val="SimSun"/>
        <charset val="134"/>
      </rPr>
      <t>十六、商业服务业等支出</t>
    </r>
  </si>
  <si>
    <r>
      <rPr>
        <sz val="9"/>
        <rFont val="SimSun"/>
        <charset val="134"/>
      </rPr>
      <t>十七、金融支出</t>
    </r>
  </si>
  <si>
    <r>
      <rPr>
        <sz val="9"/>
        <rFont val="SimSun"/>
        <charset val="134"/>
      </rPr>
      <t>十八、援助其他地区支出</t>
    </r>
  </si>
  <si>
    <r>
      <rPr>
        <sz val="9"/>
        <rFont val="SimSun"/>
        <charset val="134"/>
      </rPr>
      <t>十九、自然资源海洋气象等支出</t>
    </r>
  </si>
  <si>
    <r>
      <rPr>
        <sz val="9"/>
        <rFont val="SimSun"/>
        <charset val="134"/>
      </rPr>
      <t>二十、住房保障支出</t>
    </r>
  </si>
  <si>
    <r>
      <rPr>
        <sz val="9"/>
        <rFont val="SimSun"/>
        <charset val="134"/>
      </rPr>
      <t>二十一、粮油物资储备支出</t>
    </r>
  </si>
  <si>
    <r>
      <rPr>
        <sz val="9"/>
        <rFont val="SimSun"/>
        <charset val="134"/>
      </rPr>
      <t>二十二、国有资本经营预算支出</t>
    </r>
  </si>
  <si>
    <r>
      <rPr>
        <sz val="9"/>
        <rFont val="SimSun"/>
        <charset val="134"/>
      </rPr>
      <t>二十三、灾害防治及应急管理支出</t>
    </r>
  </si>
  <si>
    <r>
      <rPr>
        <sz val="9"/>
        <rFont val="SimSun"/>
        <charset val="134"/>
      </rPr>
      <t>二十四、预备费</t>
    </r>
  </si>
  <si>
    <r>
      <rPr>
        <sz val="9"/>
        <rFont val="SimSun"/>
        <charset val="134"/>
      </rPr>
      <t>二十五、其他支出</t>
    </r>
  </si>
  <si>
    <r>
      <rPr>
        <sz val="9"/>
        <rFont val="SimSun"/>
        <charset val="134"/>
      </rPr>
      <t>二十六、转移性支出</t>
    </r>
  </si>
  <si>
    <r>
      <rPr>
        <sz val="9"/>
        <rFont val="SimSun"/>
        <charset val="134"/>
      </rPr>
      <t>二十七、债务还本支出</t>
    </r>
  </si>
  <si>
    <r>
      <rPr>
        <sz val="9"/>
        <rFont val="SimSun"/>
        <charset val="134"/>
      </rPr>
      <t>二十八、债务付息支出</t>
    </r>
  </si>
  <si>
    <r>
      <rPr>
        <sz val="9"/>
        <rFont val="SimSun"/>
        <charset val="134"/>
      </rPr>
      <t>二十九、债务发行费用支出</t>
    </r>
  </si>
  <si>
    <r>
      <rPr>
        <sz val="9"/>
        <rFont val="SimSun"/>
        <charset val="134"/>
      </rPr>
      <t>三十、抗疫特别国债安排的支出</t>
    </r>
  </si>
  <si>
    <t>本 年 收 入 合 计</t>
  </si>
  <si>
    <r>
      <rPr>
        <b/>
        <sz val="9"/>
        <rFont val="SimSun"/>
        <charset val="134"/>
      </rPr>
      <t>本　年　支　出　合　计</t>
    </r>
  </si>
  <si>
    <t>十、上年结转</t>
  </si>
  <si>
    <r>
      <rPr>
        <b/>
        <sz val="9"/>
        <rFont val="SimSun"/>
        <charset val="134"/>
      </rPr>
      <t>三十一、结转下年</t>
    </r>
  </si>
  <si>
    <t>十一、上年结余</t>
  </si>
  <si>
    <t>收  入  总  计</t>
  </si>
  <si>
    <r>
      <rPr>
        <b/>
        <sz val="9"/>
        <rFont val="SimSun"/>
        <charset val="134"/>
      </rPr>
      <t>支</t>
    </r>
    <r>
      <rPr>
        <b/>
        <sz val="9"/>
        <rFont val="Times New Roman"/>
        <charset val="134"/>
      </rPr>
      <t xml:space="preserve">  </t>
    </r>
    <r>
      <rPr>
        <b/>
        <sz val="9"/>
        <rFont val="SimSun"/>
        <charset val="134"/>
      </rPr>
      <t>出</t>
    </r>
    <r>
      <rPr>
        <b/>
        <sz val="9"/>
        <rFont val="Times New Roman"/>
        <charset val="134"/>
      </rPr>
      <t xml:space="preserve">  </t>
    </r>
    <r>
      <rPr>
        <b/>
        <sz val="9"/>
        <rFont val="SimSun"/>
        <charset val="134"/>
      </rPr>
      <t>总</t>
    </r>
    <r>
      <rPr>
        <b/>
        <sz val="9"/>
        <rFont val="Times New Roman"/>
        <charset val="134"/>
      </rPr>
      <t xml:space="preserve">  </t>
    </r>
    <r>
      <rPr>
        <b/>
        <sz val="9"/>
        <rFont val="SimSun"/>
        <charset val="134"/>
      </rPr>
      <t>计</t>
    </r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</si>
  <si>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</si>
  <si>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</si>
  <si>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</si>
  <si>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</si>
  <si>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</si>
  <si>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</si>
  <si>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</si>
  <si>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</si>
  <si>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</si>
  <si>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</si>
  <si>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</si>
  <si>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</si>
  <si>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</si>
  <si>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</si>
  <si>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</si>
  <si>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</si>
  <si>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</si>
  <si>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</si>
  <si>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</si>
  <si>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</si>
  <si>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</si>
  <si>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</si>
  <si>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</si>
  <si>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</si>
  <si>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</si>
  <si>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</si>
  <si>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</si>
  <si>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</si>
  <si>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</si>
  <si>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</si>
  <si>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</si>
  <si>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204-公共安全</t>
  </si>
  <si>
    <t>20402-公安</t>
  </si>
  <si>
    <t>2040201-行政运行</t>
  </si>
  <si>
    <t>2040220-执法办案</t>
  </si>
  <si>
    <t>2040299-其他国家安全指出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</si>
  <si>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</si>
  <si>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</si>
  <si>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</si>
  <si>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</si>
  <si>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2080899-其他优抚支出</t>
  </si>
  <si>
    <t>2089999-其他社会保障和就业支出</t>
  </si>
  <si>
    <t>210-卫生健康支出</t>
  </si>
  <si>
    <t>21011-行政事业单位医疗</t>
  </si>
  <si>
    <t>2101101-事业单位医疗</t>
  </si>
  <si>
    <t>财政拨款收支总体情况表</t>
  </si>
  <si>
    <t>一、本年收入</t>
  </si>
  <si>
    <r>
      <rPr>
        <sz val="10"/>
        <rFont val="SimSun"/>
        <charset val="134"/>
      </rPr>
      <t>一、本年支出</t>
    </r>
  </si>
  <si>
    <t>（一）一般公共预算拨款</t>
  </si>
  <si>
    <r>
      <rPr>
        <sz val="10"/>
        <rFont val="SimSun"/>
        <charset val="134"/>
      </rPr>
      <t>（一）一般公共服务支出</t>
    </r>
  </si>
  <si>
    <t>（二）政府性基金预算拨款</t>
  </si>
  <si>
    <r>
      <rPr>
        <sz val="10"/>
        <rFont val="SimSun"/>
        <charset val="134"/>
      </rPr>
      <t>（二）外交支出</t>
    </r>
  </si>
  <si>
    <t>（三）国有资本经营预算拨款</t>
  </si>
  <si>
    <r>
      <rPr>
        <sz val="10"/>
        <rFont val="SimSun"/>
        <charset val="134"/>
      </rPr>
      <t>（三）国防支出</t>
    </r>
  </si>
  <si>
    <r>
      <rPr>
        <sz val="10"/>
        <rFont val="SimSun"/>
        <charset val="134"/>
      </rPr>
      <t>（四）公共安全支出</t>
    </r>
  </si>
  <si>
    <r>
      <rPr>
        <sz val="10"/>
        <rFont val="SimSun"/>
        <charset val="134"/>
      </rPr>
      <t>（五）教育支出</t>
    </r>
  </si>
  <si>
    <r>
      <rPr>
        <sz val="10"/>
        <rFont val="SimSun"/>
        <charset val="134"/>
      </rPr>
      <t>（六）科学技术支出</t>
    </r>
  </si>
  <si>
    <r>
      <rPr>
        <sz val="10"/>
        <rFont val="SimSun"/>
        <charset val="134"/>
      </rPr>
      <t>（七）文化旅游体育与传媒支出</t>
    </r>
  </si>
  <si>
    <r>
      <rPr>
        <sz val="10"/>
        <rFont val="SimSun"/>
        <charset val="134"/>
      </rPr>
      <t>（八）社会保障和就业支出</t>
    </r>
  </si>
  <si>
    <r>
      <rPr>
        <sz val="10"/>
        <rFont val="SimSun"/>
        <charset val="134"/>
      </rPr>
      <t>（九）社会保险基金支出</t>
    </r>
  </si>
  <si>
    <r>
      <rPr>
        <sz val="10"/>
        <rFont val="SimSun"/>
        <charset val="134"/>
      </rPr>
      <t>（十）卫生健康支出</t>
    </r>
  </si>
  <si>
    <r>
      <rPr>
        <sz val="10"/>
        <rFont val="SimSun"/>
        <charset val="134"/>
      </rPr>
      <t>（十一）节能环保支出</t>
    </r>
  </si>
  <si>
    <r>
      <rPr>
        <sz val="10"/>
        <rFont val="SimSun"/>
        <charset val="134"/>
      </rPr>
      <t>（十二）城乡社区支出</t>
    </r>
  </si>
  <si>
    <r>
      <rPr>
        <sz val="10"/>
        <rFont val="SimSun"/>
        <charset val="134"/>
      </rPr>
      <t>（十三）农林水支出</t>
    </r>
  </si>
  <si>
    <r>
      <rPr>
        <sz val="10"/>
        <rFont val="SimSun"/>
        <charset val="134"/>
      </rPr>
      <t>（十四）交通运输支出</t>
    </r>
  </si>
  <si>
    <r>
      <rPr>
        <sz val="10"/>
        <rFont val="SimSun"/>
        <charset val="134"/>
      </rPr>
      <t>（十五）资源勘探工业信息等支出</t>
    </r>
  </si>
  <si>
    <r>
      <rPr>
        <sz val="10"/>
        <rFont val="SimSun"/>
        <charset val="134"/>
      </rPr>
      <t>（十六）商业服务业等支出</t>
    </r>
  </si>
  <si>
    <r>
      <rPr>
        <sz val="10"/>
        <rFont val="SimSun"/>
        <charset val="134"/>
      </rPr>
      <t>（十七）金融支出</t>
    </r>
  </si>
  <si>
    <r>
      <rPr>
        <sz val="10"/>
        <rFont val="SimSun"/>
        <charset val="134"/>
      </rPr>
      <t>（十八）援助其他地区支出</t>
    </r>
  </si>
  <si>
    <r>
      <rPr>
        <sz val="10"/>
        <rFont val="SimSun"/>
        <charset val="134"/>
      </rPr>
      <t>（十九）自然资源海洋气象等支出</t>
    </r>
  </si>
  <si>
    <r>
      <rPr>
        <sz val="10"/>
        <rFont val="SimSun"/>
        <charset val="134"/>
      </rPr>
      <t>（二十）住房保障支出</t>
    </r>
  </si>
  <si>
    <r>
      <rPr>
        <sz val="10"/>
        <rFont val="SimSun"/>
        <charset val="134"/>
      </rPr>
      <t>（二十一）粮油物资储备支出</t>
    </r>
  </si>
  <si>
    <r>
      <rPr>
        <sz val="10"/>
        <rFont val="SimSun"/>
        <charset val="134"/>
      </rPr>
      <t>（二十二）国有资本经营预算支出</t>
    </r>
  </si>
  <si>
    <r>
      <rPr>
        <sz val="10"/>
        <rFont val="SimSun"/>
        <charset val="134"/>
      </rPr>
      <t>（二十三）灾害防治及应急管理支出</t>
    </r>
  </si>
  <si>
    <r>
      <rPr>
        <sz val="10"/>
        <rFont val="SimSun"/>
        <charset val="134"/>
      </rPr>
      <t>（二十四）预备费</t>
    </r>
  </si>
  <si>
    <r>
      <rPr>
        <sz val="10"/>
        <rFont val="SimSun"/>
        <charset val="134"/>
      </rPr>
      <t>（二十五）其他支出</t>
    </r>
  </si>
  <si>
    <r>
      <rPr>
        <sz val="10"/>
        <rFont val="SimSun"/>
        <charset val="134"/>
      </rPr>
      <t>（二十六）转移性支出</t>
    </r>
  </si>
  <si>
    <r>
      <rPr>
        <sz val="10"/>
        <rFont val="SimSun"/>
        <charset val="134"/>
      </rPr>
      <t>（二十七）债务还本支出</t>
    </r>
  </si>
  <si>
    <r>
      <rPr>
        <sz val="10"/>
        <rFont val="SimSun"/>
        <charset val="134"/>
      </rPr>
      <t>（二十八）债务付息支出</t>
    </r>
  </si>
  <si>
    <r>
      <rPr>
        <sz val="10"/>
        <rFont val="SimSun"/>
        <charset val="134"/>
      </rPr>
      <t>（二十九）债务发行费用支出</t>
    </r>
  </si>
  <si>
    <r>
      <rPr>
        <sz val="10"/>
        <rFont val="SimSun"/>
        <charset val="134"/>
      </rPr>
      <t>（三十）抗疫特别国债安排的支出</t>
    </r>
  </si>
  <si>
    <t>收    入    总    计</t>
  </si>
  <si>
    <r>
      <rPr>
        <b/>
        <sz val="10"/>
        <rFont val="SimSun"/>
        <charset val="134"/>
      </rPr>
      <t>支</t>
    </r>
    <r>
      <rPr>
        <b/>
        <sz val="10"/>
        <rFont val="Times New Roman"/>
        <charset val="134"/>
      </rPr>
      <t xml:space="preserve">    </t>
    </r>
    <r>
      <rPr>
        <b/>
        <sz val="10"/>
        <rFont val="SimSun"/>
        <charset val="134"/>
      </rPr>
      <t>出</t>
    </r>
    <r>
      <rPr>
        <b/>
        <sz val="10"/>
        <rFont val="Times New Roman"/>
        <charset val="134"/>
      </rPr>
      <t xml:space="preserve">    </t>
    </r>
    <r>
      <rPr>
        <b/>
        <sz val="10"/>
        <rFont val="SimSun"/>
        <charset val="134"/>
      </rPr>
      <t>总</t>
    </r>
    <r>
      <rPr>
        <b/>
        <sz val="10"/>
        <rFont val="Times New Roman"/>
        <charset val="134"/>
      </rPr>
      <t xml:space="preserve">    </t>
    </r>
    <r>
      <rPr>
        <b/>
        <sz val="10"/>
        <rFont val="SimSun"/>
        <charset val="134"/>
      </rPr>
      <t>计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</si>
  <si>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</si>
  <si>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</si>
  <si>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</si>
  <si>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</si>
  <si>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</si>
  <si>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公安局</t>
  </si>
  <si>
    <t>一般公共预算支出情况表</t>
  </si>
  <si>
    <t>科目编码</t>
  </si>
  <si>
    <t>科目名称</t>
  </si>
  <si>
    <t>204</t>
  </si>
  <si>
    <t>公共安全</t>
  </si>
  <si>
    <t>20402</t>
  </si>
  <si>
    <t>公安</t>
  </si>
  <si>
    <t>2040201</t>
  </si>
  <si>
    <t>行政运行</t>
  </si>
  <si>
    <t>2040220</t>
  </si>
  <si>
    <t>执法办案</t>
  </si>
  <si>
    <t>2040299</t>
  </si>
  <si>
    <t>其他国家安全指出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</si>
  <si>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</si>
  <si>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</si>
  <si>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</si>
  <si>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</si>
  <si>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</si>
  <si>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</si>
  <si>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</si>
  <si>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</si>
  <si>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2080899</t>
  </si>
  <si>
    <t>其他优抚支出</t>
  </si>
  <si>
    <t>2089999</t>
  </si>
  <si>
    <t>其他社会保障和就业支出</t>
  </si>
  <si>
    <t>210</t>
  </si>
  <si>
    <t>21011</t>
  </si>
  <si>
    <t>2101101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</si>
  <si>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</si>
  <si>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</si>
  <si>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</si>
  <si>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</si>
  <si>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</si>
  <si>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</si>
  <si>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</si>
  <si>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</si>
  <si>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</si>
  <si>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</si>
  <si>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</si>
  <si>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</si>
  <si>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</si>
  <si>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06</t>
  </si>
  <si>
    <t xml:space="preserve">  伙食费补助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</si>
  <si>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</si>
  <si>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</si>
  <si>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</si>
  <si>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</si>
  <si>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</si>
  <si>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</si>
  <si>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>10</t>
  </si>
  <si>
    <t xml:space="preserve">  职工基本医疗保险缴费</t>
  </si>
  <si>
    <t>12</t>
  </si>
  <si>
    <t xml:space="preserve">  其他社会保障缴费</t>
  </si>
  <si>
    <t>13</t>
  </si>
  <si>
    <t xml:space="preserve">  住房公积金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</si>
  <si>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</si>
  <si>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</si>
  <si>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</si>
  <si>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</si>
  <si>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</si>
  <si>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</si>
  <si>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</si>
  <si>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</si>
  <si>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</si>
  <si>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>05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</si>
  <si>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</si>
  <si>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</si>
  <si>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</si>
  <si>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</si>
  <si>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</si>
  <si>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>11</t>
  </si>
  <si>
    <t xml:space="preserve">  差旅费</t>
  </si>
  <si>
    <t xml:space="preserve">  因公出国（境）费用</t>
  </si>
  <si>
    <t xml:space="preserve">  维修（护）费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</si>
  <si>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</si>
  <si>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</si>
  <si>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</si>
  <si>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</si>
  <si>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</si>
  <si>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</si>
  <si>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</si>
  <si>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</si>
  <si>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</si>
  <si>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</si>
  <si>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</si>
  <si>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</si>
  <si>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</si>
  <si>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</si>
  <si>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</si>
  <si>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</si>
  <si>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</si>
  <si>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</si>
  <si>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</si>
  <si>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</si>
  <si>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</si>
  <si>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</si>
  <si>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</si>
  <si>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</si>
  <si>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</si>
  <si>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</si>
  <si>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其他交通费用（车补）</t>
  </si>
  <si>
    <t xml:space="preserve">  其他商品和服务支出</t>
  </si>
  <si>
    <t>303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</si>
  <si>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</si>
  <si>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</si>
  <si>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</si>
  <si>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</si>
  <si>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</si>
  <si>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</si>
  <si>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</si>
  <si>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</si>
  <si>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</si>
  <si>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</si>
  <si>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</si>
  <si>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>代缴社会保险费</t>
  </si>
  <si>
    <t xml:space="preserve">  其他对个人和家庭的补助支出</t>
  </si>
  <si>
    <t>310</t>
  </si>
  <si>
    <t>资本性支出</t>
  </si>
  <si>
    <t xml:space="preserve">  房屋建筑物构建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</si>
  <si>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</si>
  <si>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</si>
  <si>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</si>
  <si>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</si>
  <si>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</si>
  <si>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</si>
  <si>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</si>
  <si>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</si>
  <si>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</si>
  <si>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</si>
  <si>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</si>
  <si>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</si>
  <si>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</si>
  <si>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</si>
  <si>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</si>
  <si>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</si>
  <si>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</si>
  <si>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</si>
  <si>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</si>
  <si>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</si>
  <si>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</si>
  <si>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</si>
  <si>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</si>
  <si>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</si>
  <si>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</si>
  <si>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</si>
  <si>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</si>
  <si>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</si>
  <si>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</si>
  <si>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</si>
  <si>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</si>
  <si>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</si>
  <si>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</si>
  <si>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</si>
  <si>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</si>
  <si>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</si>
  <si>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</si>
  <si>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</si>
  <si>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</si>
  <si>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</si>
  <si>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</si>
  <si>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</si>
  <si>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30224</t>
  </si>
  <si>
    <t>30225</t>
  </si>
  <si>
    <t>30226</t>
  </si>
  <si>
    <t>30227</t>
  </si>
  <si>
    <t>30228</t>
  </si>
  <si>
    <t>30229</t>
  </si>
  <si>
    <t>30231</t>
  </si>
  <si>
    <t>30239</t>
  </si>
  <si>
    <t>30299</t>
  </si>
  <si>
    <t xml:space="preserve">  资本性支出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</si>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</sst>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0.00"/>
    <numFmt numFmtId="179" formatCode="#,##0.00_ ;[Red]\-#,##0.00\ "/>
    <numFmt numFmtId="180" formatCode="yyyy\-mm\-dd"/>
  </numFmts>
  <fonts count="5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Times New Roman"/>
      <charset val="134"/>
    </font>
    <font>
      <sz val="10"/>
      <name val="Times New Roman"/>
      <charset val="1"/>
    </font>
    <font>
      <b/>
      <sz val="10"/>
      <name val="SimSun"/>
      <charset val="134"/>
    </font>
    <font>
      <sz val="19"/>
      <name val="SimSun"/>
      <charset val="134"/>
    </font>
    <font>
      <b/>
      <sz val="10"/>
      <color indexed="8"/>
      <name val="SimSun"/>
      <charset val="0"/>
    </font>
    <font>
      <sz val="10"/>
      <name val="宋体"/>
      <charset val="134"/>
    </font>
    <font>
      <b/>
      <sz val="10"/>
      <name val="Times New Roman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4" borderId="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9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46" fillId="6" borderId="9" applyNumberFormat="0" applyAlignment="0" applyProtection="0">
      <alignment vertical="center"/>
    </xf>
    <xf numFmtId="0" fontId="47" fillId="7" borderId="11" applyNumberFormat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10" fillId="0" borderId="0"/>
  </cellStyleXfs>
  <cellXfs count="1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6" fontId="19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176" fontId="20" fillId="0" borderId="1" xfId="0" applyNumberFormat="1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176" fontId="19" fillId="0" borderId="1" xfId="0" applyNumberFormat="1" applyFont="1" applyFill="1" applyBorder="1" applyAlignment="1">
      <alignment horizontal="right" vertical="center" wrapText="1"/>
    </xf>
    <xf numFmtId="49" fontId="18" fillId="0" borderId="0" xfId="0" applyNumberFormat="1" applyFont="1" applyFill="1" applyBorder="1" applyAlignment="1" applyProtection="1">
      <alignment horizontal="left" vertical="center" wrapText="1"/>
    </xf>
    <xf numFmtId="4" fontId="21" fillId="3" borderId="3" xfId="0" applyNumberFormat="1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176" fontId="21" fillId="0" borderId="2" xfId="0" applyNumberFormat="1" applyFont="1" applyBorder="1" applyAlignment="1">
      <alignment horizontal="right" vertical="center" wrapText="1"/>
    </xf>
    <xf numFmtId="176" fontId="23" fillId="0" borderId="4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76" fontId="21" fillId="0" borderId="1" xfId="0" applyNumberFormat="1" applyFont="1" applyBorder="1" applyAlignment="1">
      <alignment horizontal="righ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176" fontId="25" fillId="3" borderId="1" xfId="0" applyNumberFormat="1" applyFont="1" applyFill="1" applyBorder="1" applyAlignment="1">
      <alignment vertical="center" wrapText="1"/>
    </xf>
    <xf numFmtId="176" fontId="19" fillId="3" borderId="1" xfId="0" applyNumberFormat="1" applyFont="1" applyFill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4" fontId="25" fillId="0" borderId="2" xfId="0" applyNumberFormat="1" applyFont="1" applyBorder="1" applyAlignment="1">
      <alignment vertical="center" wrapText="1"/>
    </xf>
    <xf numFmtId="178" fontId="25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176" fontId="0" fillId="0" borderId="0" xfId="0" applyNumberFormat="1" applyFont="1">
      <alignment vertical="center"/>
    </xf>
    <xf numFmtId="176" fontId="7" fillId="0" borderId="0" xfId="0" applyNumberFormat="1" applyFont="1" applyBorder="1" applyAlignment="1">
      <alignment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76" fontId="25" fillId="0" borderId="1" xfId="0" applyNumberFormat="1" applyFont="1" applyBorder="1" applyAlignment="1">
      <alignment horizontal="right" vertical="center" wrapText="1"/>
    </xf>
    <xf numFmtId="176" fontId="26" fillId="0" borderId="1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26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4" fontId="27" fillId="0" borderId="2" xfId="0" applyNumberFormat="1" applyFont="1" applyBorder="1" applyAlignment="1">
      <alignment vertical="center" wrapText="1"/>
    </xf>
    <xf numFmtId="179" fontId="2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4.4"/>
  <cols>
    <col min="1" max="1" width="2.5462962962963" customWidth="1"/>
    <col min="2" max="4" width="9.76851851851852" customWidth="1"/>
    <col min="5" max="5" width="11.5092592592593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4" t="s">
        <v>1</v>
      </c>
      <c r="D3" s="11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1" t="s">
        <v>4</v>
      </c>
      <c r="C6" s="111"/>
      <c r="D6" s="111"/>
      <c r="E6" s="111"/>
      <c r="F6" s="111"/>
      <c r="G6" s="111"/>
      <c r="H6" s="111"/>
      <c r="I6" s="111"/>
      <c r="J6" s="111"/>
      <c r="K6" s="11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12" t="s">
        <v>6</v>
      </c>
      <c r="G10" s="113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2" t="s">
        <v>7</v>
      </c>
      <c r="C12" s="10" t="s">
        <v>8</v>
      </c>
      <c r="D12" s="12"/>
      <c r="E12" s="112" t="s">
        <v>9</v>
      </c>
      <c r="F12" s="10" t="s">
        <v>10</v>
      </c>
      <c r="G12" s="12"/>
      <c r="H12" s="112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K7" sqref="K7"/>
    </sheetView>
  </sheetViews>
  <sheetFormatPr defaultColWidth="10" defaultRowHeight="14.4" outlineLevelCol="7"/>
  <cols>
    <col min="1" max="1" width="50.8055555555556" customWidth="1"/>
    <col min="2" max="2" width="9.76851851851852" customWidth="1"/>
    <col min="3" max="3" width="12.9166666666667" customWidth="1"/>
    <col min="4" max="7" width="9.76851851851852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307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37</v>
      </c>
    </row>
    <row r="4" ht="22.75" customHeight="1" spans="1:8">
      <c r="A4" s="14" t="s">
        <v>172</v>
      </c>
      <c r="B4" s="14" t="s">
        <v>308</v>
      </c>
      <c r="C4" s="14"/>
      <c r="D4" s="14"/>
      <c r="E4" s="14"/>
      <c r="F4" s="14"/>
      <c r="G4" s="14" t="s">
        <v>309</v>
      </c>
      <c r="H4" s="14" t="s">
        <v>310</v>
      </c>
    </row>
    <row r="5" ht="22.75" customHeight="1" spans="1:8">
      <c r="A5" s="14"/>
      <c r="B5" s="14" t="s">
        <v>118</v>
      </c>
      <c r="C5" s="14" t="s">
        <v>311</v>
      </c>
      <c r="D5" s="14" t="s">
        <v>312</v>
      </c>
      <c r="E5" s="14" t="s">
        <v>313</v>
      </c>
      <c r="F5" s="14"/>
      <c r="G5" s="14"/>
      <c r="H5" s="14"/>
    </row>
    <row r="6" ht="36" customHeight="1" spans="1:8">
      <c r="A6" s="14"/>
      <c r="B6" s="14"/>
      <c r="C6" s="14"/>
      <c r="D6" s="14"/>
      <c r="E6" s="14" t="s">
        <v>314</v>
      </c>
      <c r="F6" s="14" t="s">
        <v>315</v>
      </c>
      <c r="G6" s="14"/>
      <c r="H6" s="14"/>
    </row>
    <row r="7" ht="22.75" customHeight="1" spans="1:8">
      <c r="A7" s="46" t="s">
        <v>118</v>
      </c>
      <c r="B7" s="47">
        <v>3250000</v>
      </c>
      <c r="C7" s="47"/>
      <c r="D7" s="47">
        <v>10000</v>
      </c>
      <c r="E7" s="47">
        <v>400000</v>
      </c>
      <c r="F7" s="47">
        <v>2300000</v>
      </c>
      <c r="G7" s="47">
        <v>20000</v>
      </c>
      <c r="H7" s="47">
        <v>520000</v>
      </c>
    </row>
    <row r="8" ht="22.75" customHeight="1" spans="1:8">
      <c r="A8" s="46" t="s">
        <v>3</v>
      </c>
      <c r="B8" s="47">
        <f>D8+E8+F8+G8+H8</f>
        <v>3250000</v>
      </c>
      <c r="C8" s="47"/>
      <c r="D8" s="48">
        <v>10000</v>
      </c>
      <c r="E8" s="48">
        <v>400000</v>
      </c>
      <c r="F8" s="48">
        <v>2300000</v>
      </c>
      <c r="G8" s="48">
        <v>20000</v>
      </c>
      <c r="H8" s="48">
        <v>520000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Zeros="0" tabSelected="1" workbookViewId="0">
      <selection activeCell="L12" sqref="L12"/>
    </sheetView>
  </sheetViews>
  <sheetFormatPr defaultColWidth="10" defaultRowHeight="14.4"/>
  <cols>
    <col min="1" max="1" width="9.76851851851852" customWidth="1"/>
    <col min="2" max="2" width="12" style="19" customWidth="1"/>
    <col min="3" max="3" width="29.6296296296296" style="19" customWidth="1"/>
    <col min="4" max="4" width="12.6296296296296" customWidth="1"/>
    <col min="5" max="5" width="13" customWidth="1"/>
    <col min="6" max="6" width="11.5" customWidth="1"/>
    <col min="7" max="10" width="9.76851851851852" customWidth="1"/>
  </cols>
  <sheetData>
    <row r="1" ht="14.3" customHeight="1" spans="1:10">
      <c r="A1" s="10"/>
      <c r="B1" s="27"/>
      <c r="C1" s="28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316</v>
      </c>
      <c r="B2" s="21"/>
      <c r="C2" s="21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9" t="s">
        <v>317</v>
      </c>
      <c r="B4" s="30" t="s">
        <v>318</v>
      </c>
      <c r="C4" s="31" t="s">
        <v>319</v>
      </c>
      <c r="D4" s="29" t="s">
        <v>118</v>
      </c>
      <c r="E4" s="29" t="s">
        <v>115</v>
      </c>
      <c r="F4" s="29" t="s">
        <v>116</v>
      </c>
      <c r="G4" s="10"/>
      <c r="H4" s="10"/>
      <c r="I4" s="10"/>
      <c r="J4" s="10"/>
    </row>
    <row r="5" ht="28" customHeight="1" spans="1:10">
      <c r="A5" s="29"/>
      <c r="B5" s="32"/>
      <c r="C5" s="33" t="s">
        <v>118</v>
      </c>
      <c r="D5" s="34">
        <f>SUM(D6,D34)</f>
        <v>25073288.03</v>
      </c>
      <c r="E5" s="34">
        <f>SUM(E6,E34)</f>
        <v>18778288.03</v>
      </c>
      <c r="F5" s="34">
        <f>SUM(F6,F34)</f>
        <v>6295000</v>
      </c>
      <c r="G5" s="12"/>
      <c r="H5" s="12"/>
      <c r="I5" s="12"/>
      <c r="J5" s="12"/>
    </row>
    <row r="6" ht="28" customHeight="1" spans="1:6">
      <c r="A6" s="35">
        <v>1</v>
      </c>
      <c r="B6" s="32" t="s">
        <v>234</v>
      </c>
      <c r="C6" s="36" t="s">
        <v>320</v>
      </c>
      <c r="D6" s="37">
        <f>E6+F6</f>
        <v>23673288.03</v>
      </c>
      <c r="E6" s="38">
        <f>E7+E11+E12+E13+E14+E15+E16+E18+E19+E20+E21+E22+E23+E26+E27+E28+E29+E30+E32+E33</f>
        <v>17378288.03</v>
      </c>
      <c r="F6" s="37">
        <f>F7+F16+F19</f>
        <v>6295000</v>
      </c>
    </row>
    <row r="7" ht="28" customHeight="1" spans="1:6">
      <c r="A7" s="35">
        <v>2</v>
      </c>
      <c r="B7" s="39" t="s">
        <v>321</v>
      </c>
      <c r="C7" s="40" t="s">
        <v>236</v>
      </c>
      <c r="D7" s="37">
        <f t="shared" ref="D7:D34" si="0">E7+F7</f>
        <v>2010000</v>
      </c>
      <c r="E7" s="41">
        <v>1710000</v>
      </c>
      <c r="F7" s="37">
        <v>300000</v>
      </c>
    </row>
    <row r="8" ht="28" customHeight="1" spans="1:6">
      <c r="A8" s="35">
        <v>3</v>
      </c>
      <c r="B8" s="39" t="s">
        <v>322</v>
      </c>
      <c r="C8" s="40" t="s">
        <v>237</v>
      </c>
      <c r="D8" s="37">
        <f t="shared" si="0"/>
        <v>0</v>
      </c>
      <c r="E8" s="38"/>
      <c r="F8" s="37"/>
    </row>
    <row r="9" ht="28" customHeight="1" spans="1:6">
      <c r="A9" s="35">
        <v>4</v>
      </c>
      <c r="B9" s="39" t="s">
        <v>323</v>
      </c>
      <c r="C9" s="40" t="s">
        <v>238</v>
      </c>
      <c r="D9" s="37">
        <f t="shared" si="0"/>
        <v>0</v>
      </c>
      <c r="E9" s="38"/>
      <c r="F9" s="37"/>
    </row>
    <row r="10" ht="28" customHeight="1" spans="1:6">
      <c r="A10" s="35">
        <v>5</v>
      </c>
      <c r="B10" s="39" t="s">
        <v>324</v>
      </c>
      <c r="C10" s="40" t="s">
        <v>240</v>
      </c>
      <c r="D10" s="37">
        <f t="shared" si="0"/>
        <v>0</v>
      </c>
      <c r="E10" s="38"/>
      <c r="F10" s="37"/>
    </row>
    <row r="11" ht="28" customHeight="1" spans="1:6">
      <c r="A11" s="35">
        <v>6</v>
      </c>
      <c r="B11" s="39" t="s">
        <v>325</v>
      </c>
      <c r="C11" s="40" t="s">
        <v>242</v>
      </c>
      <c r="D11" s="37">
        <f t="shared" si="0"/>
        <v>200000</v>
      </c>
      <c r="E11" s="41">
        <v>200000</v>
      </c>
      <c r="F11" s="37"/>
    </row>
    <row r="12" ht="28" customHeight="1" spans="1:6">
      <c r="A12" s="35">
        <v>7</v>
      </c>
      <c r="B12" s="39" t="s">
        <v>326</v>
      </c>
      <c r="C12" s="40" t="s">
        <v>243</v>
      </c>
      <c r="D12" s="37">
        <f t="shared" si="0"/>
        <v>650000</v>
      </c>
      <c r="E12" s="41">
        <v>650000</v>
      </c>
      <c r="F12" s="37"/>
    </row>
    <row r="13" ht="28" customHeight="1" spans="1:6">
      <c r="A13" s="35">
        <v>8</v>
      </c>
      <c r="B13" s="39" t="s">
        <v>327</v>
      </c>
      <c r="C13" s="40" t="s">
        <v>244</v>
      </c>
      <c r="D13" s="37">
        <f t="shared" si="0"/>
        <v>100000</v>
      </c>
      <c r="E13" s="41">
        <v>100000</v>
      </c>
      <c r="F13" s="37"/>
    </row>
    <row r="14" ht="28" customHeight="1" spans="1:6">
      <c r="A14" s="35">
        <v>9</v>
      </c>
      <c r="B14" s="39" t="s">
        <v>328</v>
      </c>
      <c r="C14" s="40" t="s">
        <v>245</v>
      </c>
      <c r="D14" s="37">
        <f t="shared" si="0"/>
        <v>1500000</v>
      </c>
      <c r="E14" s="41">
        <v>1500000</v>
      </c>
      <c r="F14" s="37"/>
    </row>
    <row r="15" ht="28" customHeight="1" spans="1:6">
      <c r="A15" s="35">
        <v>10</v>
      </c>
      <c r="B15" s="39" t="s">
        <v>329</v>
      </c>
      <c r="C15" s="40" t="s">
        <v>246</v>
      </c>
      <c r="D15" s="37">
        <f t="shared" si="0"/>
        <v>1200000</v>
      </c>
      <c r="E15" s="41">
        <v>1200000</v>
      </c>
      <c r="F15" s="37"/>
    </row>
    <row r="16" ht="28" customHeight="1" spans="1:6">
      <c r="A16" s="35">
        <v>11</v>
      </c>
      <c r="B16" s="39" t="s">
        <v>330</v>
      </c>
      <c r="C16" s="40" t="s">
        <v>248</v>
      </c>
      <c r="D16" s="37">
        <f t="shared" si="0"/>
        <v>8060000</v>
      </c>
      <c r="E16" s="41">
        <v>2390000</v>
      </c>
      <c r="F16" s="37">
        <v>5670000</v>
      </c>
    </row>
    <row r="17" ht="28" customHeight="1" spans="1:6">
      <c r="A17" s="35">
        <v>12</v>
      </c>
      <c r="B17" s="39" t="s">
        <v>331</v>
      </c>
      <c r="C17" s="40" t="s">
        <v>249</v>
      </c>
      <c r="D17" s="37">
        <f t="shared" si="0"/>
        <v>0</v>
      </c>
      <c r="E17" s="41"/>
      <c r="F17" s="37"/>
    </row>
    <row r="18" ht="28" customHeight="1" spans="1:6">
      <c r="A18" s="35">
        <v>13</v>
      </c>
      <c r="B18" s="39" t="s">
        <v>332</v>
      </c>
      <c r="C18" s="40" t="s">
        <v>250</v>
      </c>
      <c r="D18" s="37">
        <f t="shared" si="0"/>
        <v>1100000</v>
      </c>
      <c r="E18" s="41">
        <v>1100000</v>
      </c>
      <c r="F18" s="37"/>
    </row>
    <row r="19" ht="28" customHeight="1" spans="1:6">
      <c r="A19" s="35">
        <v>14</v>
      </c>
      <c r="B19" s="39" t="s">
        <v>333</v>
      </c>
      <c r="C19" s="40" t="s">
        <v>252</v>
      </c>
      <c r="D19" s="37">
        <f t="shared" si="0"/>
        <v>445000</v>
      </c>
      <c r="E19" s="41">
        <v>120000</v>
      </c>
      <c r="F19" s="37">
        <v>325000</v>
      </c>
    </row>
    <row r="20" ht="28" customHeight="1" spans="1:6">
      <c r="A20" s="35">
        <v>15</v>
      </c>
      <c r="B20" s="39" t="s">
        <v>334</v>
      </c>
      <c r="C20" s="40" t="s">
        <v>254</v>
      </c>
      <c r="D20" s="37">
        <f t="shared" si="0"/>
        <v>20000</v>
      </c>
      <c r="E20" s="41">
        <v>20000</v>
      </c>
      <c r="F20" s="37"/>
    </row>
    <row r="21" ht="28" customHeight="1" spans="1:6">
      <c r="A21" s="35">
        <v>16</v>
      </c>
      <c r="B21" s="39" t="s">
        <v>335</v>
      </c>
      <c r="C21" s="40" t="s">
        <v>256</v>
      </c>
      <c r="D21" s="37">
        <f t="shared" si="0"/>
        <v>520000</v>
      </c>
      <c r="E21" s="41">
        <v>520000</v>
      </c>
      <c r="F21" s="37"/>
    </row>
    <row r="22" ht="28" customHeight="1" spans="1:6">
      <c r="A22" s="35">
        <v>17</v>
      </c>
      <c r="B22" s="39" t="s">
        <v>336</v>
      </c>
      <c r="C22" s="40" t="s">
        <v>258</v>
      </c>
      <c r="D22" s="37">
        <f t="shared" si="0"/>
        <v>10000</v>
      </c>
      <c r="E22" s="41">
        <v>10000</v>
      </c>
      <c r="F22" s="37"/>
    </row>
    <row r="23" ht="28" customHeight="1" spans="1:6">
      <c r="A23" s="35">
        <v>18</v>
      </c>
      <c r="B23" s="39" t="s">
        <v>337</v>
      </c>
      <c r="C23" s="40" t="s">
        <v>260</v>
      </c>
      <c r="D23" s="37">
        <f t="shared" si="0"/>
        <v>1400000</v>
      </c>
      <c r="E23" s="41">
        <v>1400000</v>
      </c>
      <c r="F23" s="37"/>
    </row>
    <row r="24" ht="28" customHeight="1" spans="1:6">
      <c r="A24" s="35">
        <v>19</v>
      </c>
      <c r="B24" s="39" t="s">
        <v>338</v>
      </c>
      <c r="C24" s="40" t="s">
        <v>262</v>
      </c>
      <c r="D24" s="37">
        <f t="shared" si="0"/>
        <v>0</v>
      </c>
      <c r="E24" s="38"/>
      <c r="F24" s="37"/>
    </row>
    <row r="25" ht="28" customHeight="1" spans="1:6">
      <c r="A25" s="35">
        <v>20</v>
      </c>
      <c r="B25" s="39" t="s">
        <v>339</v>
      </c>
      <c r="C25" s="40" t="s">
        <v>264</v>
      </c>
      <c r="D25" s="37">
        <f t="shared" si="0"/>
        <v>0</v>
      </c>
      <c r="E25" s="38"/>
      <c r="F25" s="37"/>
    </row>
    <row r="26" ht="28" customHeight="1" spans="1:6">
      <c r="A26" s="35">
        <v>21</v>
      </c>
      <c r="B26" s="39" t="s">
        <v>340</v>
      </c>
      <c r="C26" s="40" t="s">
        <v>266</v>
      </c>
      <c r="D26" s="37">
        <f t="shared" si="0"/>
        <v>650000</v>
      </c>
      <c r="E26" s="41">
        <v>650000</v>
      </c>
      <c r="F26" s="37"/>
    </row>
    <row r="27" ht="28" customHeight="1" spans="1:6">
      <c r="A27" s="35">
        <v>22</v>
      </c>
      <c r="B27" s="39" t="s">
        <v>341</v>
      </c>
      <c r="C27" s="40" t="s">
        <v>268</v>
      </c>
      <c r="D27" s="37">
        <f t="shared" si="0"/>
        <v>400000</v>
      </c>
      <c r="E27" s="41">
        <v>400000</v>
      </c>
      <c r="F27" s="37"/>
    </row>
    <row r="28" ht="28" customHeight="1" spans="1:6">
      <c r="A28" s="35">
        <v>23</v>
      </c>
      <c r="B28" s="39" t="s">
        <v>342</v>
      </c>
      <c r="C28" s="40" t="s">
        <v>270</v>
      </c>
      <c r="D28" s="37">
        <f t="shared" si="0"/>
        <v>496740.32</v>
      </c>
      <c r="E28" s="41">
        <v>496740.32</v>
      </c>
      <c r="F28" s="37"/>
    </row>
    <row r="29" ht="28" customHeight="1" spans="1:6">
      <c r="A29" s="35">
        <v>24</v>
      </c>
      <c r="B29" s="39" t="s">
        <v>343</v>
      </c>
      <c r="C29" s="40" t="s">
        <v>272</v>
      </c>
      <c r="D29" s="37">
        <f t="shared" si="0"/>
        <v>236747.71</v>
      </c>
      <c r="E29" s="41">
        <v>236747.71</v>
      </c>
      <c r="F29" s="37"/>
    </row>
    <row r="30" ht="28" customHeight="1" spans="1:6">
      <c r="A30" s="35">
        <v>25</v>
      </c>
      <c r="B30" s="39" t="s">
        <v>344</v>
      </c>
      <c r="C30" s="40" t="s">
        <v>274</v>
      </c>
      <c r="D30" s="37">
        <f t="shared" si="0"/>
        <v>2300000</v>
      </c>
      <c r="E30" s="41">
        <v>2300000</v>
      </c>
      <c r="F30" s="37"/>
    </row>
    <row r="31" ht="28" customHeight="1" spans="1:6">
      <c r="A31" s="35">
        <v>26</v>
      </c>
      <c r="B31" s="39" t="s">
        <v>345</v>
      </c>
      <c r="C31" s="40" t="s">
        <v>276</v>
      </c>
      <c r="D31" s="37">
        <f t="shared" si="0"/>
        <v>0</v>
      </c>
      <c r="E31" s="41"/>
      <c r="F31" s="37"/>
    </row>
    <row r="32" ht="28" customHeight="1" spans="1:6">
      <c r="A32" s="35">
        <v>27</v>
      </c>
      <c r="B32" s="39" t="s">
        <v>345</v>
      </c>
      <c r="C32" s="40" t="s">
        <v>277</v>
      </c>
      <c r="D32" s="37">
        <f t="shared" si="0"/>
        <v>1474800</v>
      </c>
      <c r="E32" s="41">
        <v>1474800</v>
      </c>
      <c r="F32" s="37"/>
    </row>
    <row r="33" ht="28" customHeight="1" spans="1:6">
      <c r="A33" s="35">
        <v>28</v>
      </c>
      <c r="B33" s="39" t="s">
        <v>346</v>
      </c>
      <c r="C33" s="40" t="s">
        <v>278</v>
      </c>
      <c r="D33" s="37">
        <f t="shared" si="0"/>
        <v>900000</v>
      </c>
      <c r="E33" s="41">
        <v>900000</v>
      </c>
      <c r="F33" s="37"/>
    </row>
    <row r="34" ht="20" customHeight="1" spans="1:6">
      <c r="A34" s="35">
        <v>29</v>
      </c>
      <c r="B34" s="42" t="s">
        <v>293</v>
      </c>
      <c r="C34" s="43" t="s">
        <v>347</v>
      </c>
      <c r="D34" s="37">
        <f>SUM(D35:D36)</f>
        <v>1400000</v>
      </c>
      <c r="E34" s="37">
        <f>SUM(E35:E36)</f>
        <v>1400000</v>
      </c>
      <c r="F34" s="37"/>
    </row>
    <row r="35" ht="20" customHeight="1" spans="1:6">
      <c r="A35" s="35">
        <v>30</v>
      </c>
      <c r="B35" s="39">
        <v>31002</v>
      </c>
      <c r="C35" s="40" t="s">
        <v>296</v>
      </c>
      <c r="D35" s="37">
        <f>E35+F35</f>
        <v>1000000</v>
      </c>
      <c r="E35" s="37">
        <v>1000000</v>
      </c>
      <c r="F35" s="37"/>
    </row>
    <row r="36" ht="20" customHeight="1" spans="1:6">
      <c r="A36" s="35">
        <v>31</v>
      </c>
      <c r="B36" s="39">
        <v>31013</v>
      </c>
      <c r="C36" s="40" t="s">
        <v>306</v>
      </c>
      <c r="D36" s="37">
        <v>400000</v>
      </c>
      <c r="E36" s="37">
        <v>400000</v>
      </c>
      <c r="F36" s="37"/>
    </row>
    <row r="40" spans="2:3">
      <c r="B40" s="18"/>
      <c r="C40" s="18"/>
    </row>
    <row r="41" spans="2:3">
      <c r="B41" s="18"/>
      <c r="C41" s="18"/>
    </row>
    <row r="42" spans="2:3">
      <c r="B42" s="18"/>
      <c r="C42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19" customWidth="1"/>
    <col min="2" max="2" width="41.3796296296296" style="19" customWidth="1"/>
    <col min="3" max="3" width="29.3796296296296" style="19" customWidth="1"/>
    <col min="4" max="4" width="2.5" style="19" customWidth="1"/>
    <col min="5" max="16" width="8" style="19"/>
    <col min="17" max="16384" width="7.87962962962963" style="18"/>
  </cols>
  <sheetData>
    <row r="1" ht="15" customHeight="1" spans="1:16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1" t="s">
        <v>348</v>
      </c>
      <c r="B2" s="21"/>
      <c r="C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2" t="s">
        <v>37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3" t="s">
        <v>349</v>
      </c>
      <c r="B4" s="23"/>
      <c r="C4" s="24" t="s">
        <v>41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3" t="s">
        <v>350</v>
      </c>
      <c r="B5" s="23" t="s">
        <v>351</v>
      </c>
      <c r="C5" s="24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="18" customFormat="1" ht="25.5" customHeight="1" spans="1:3">
      <c r="A6" s="23" t="s">
        <v>118</v>
      </c>
      <c r="B6" s="23"/>
      <c r="C6" s="24"/>
    </row>
    <row r="7" s="18" customFormat="1" ht="26.25" customHeight="1" spans="1:4">
      <c r="A7" s="25"/>
      <c r="B7" s="25"/>
      <c r="C7" s="26">
        <v>0</v>
      </c>
      <c r="D7" s="19"/>
    </row>
    <row r="8" ht="26.25" customHeight="1" spans="1:16">
      <c r="A8" s="25"/>
      <c r="B8" s="25"/>
      <c r="C8" s="26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5"/>
      <c r="B9" s="25"/>
      <c r="C9" s="26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5"/>
      <c r="B10" s="25"/>
      <c r="C10" s="26"/>
    </row>
    <row r="11" ht="26.25" customHeight="1" spans="1:3">
      <c r="A11" s="25"/>
      <c r="B11" s="25"/>
      <c r="C11" s="26"/>
    </row>
    <row r="12" ht="26.25" customHeight="1" spans="1:3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9" sqref="E19"/>
    </sheetView>
  </sheetViews>
  <sheetFormatPr defaultColWidth="10" defaultRowHeight="14.4" outlineLevelRow="4" outlineLevelCol="4"/>
  <cols>
    <col min="1" max="1" width="19.3240740740741" customWidth="1"/>
    <col min="2" max="2" width="18.2407407407407" customWidth="1"/>
    <col min="3" max="3" width="20.1944444444444" customWidth="1"/>
    <col min="4" max="4" width="24.212962962963" customWidth="1"/>
    <col min="5" max="5" width="29.314814814814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352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172</v>
      </c>
      <c r="B4" s="14" t="s">
        <v>118</v>
      </c>
      <c r="C4" s="14" t="s">
        <v>353</v>
      </c>
      <c r="D4" s="14" t="s">
        <v>354</v>
      </c>
      <c r="E4" s="14" t="s">
        <v>355</v>
      </c>
    </row>
    <row r="5" ht="22.75" customHeight="1" spans="1:5">
      <c r="A5" s="15" t="s">
        <v>3</v>
      </c>
      <c r="B5" s="16">
        <v>5670000</v>
      </c>
      <c r="C5" s="16">
        <v>5670000</v>
      </c>
      <c r="D5" s="17"/>
      <c r="E5" s="1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8" sqref="B28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356</v>
      </c>
      <c r="B1" s="1"/>
    </row>
    <row r="2" spans="1:1">
      <c r="A2" s="2" t="s">
        <v>357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358</v>
      </c>
      <c r="B5" s="4">
        <v>1</v>
      </c>
    </row>
    <row r="6" spans="1:2">
      <c r="A6" s="6" t="s">
        <v>359</v>
      </c>
      <c r="B6" s="7"/>
    </row>
    <row r="7" spans="1:2">
      <c r="A7" s="8" t="s">
        <v>360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361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5" t="s">
        <v>14</v>
      </c>
      <c r="C2" s="105"/>
    </row>
    <row r="3" ht="29.35" customHeight="1" spans="1:3">
      <c r="A3" s="106"/>
      <c r="B3" s="107" t="s">
        <v>15</v>
      </c>
      <c r="C3" s="107" t="s">
        <v>16</v>
      </c>
    </row>
    <row r="4" ht="28.45" customHeight="1" spans="1:3">
      <c r="A4" s="98"/>
      <c r="B4" s="108" t="s">
        <v>17</v>
      </c>
      <c r="C4" s="86" t="s">
        <v>18</v>
      </c>
    </row>
    <row r="5" ht="28.45" customHeight="1" spans="1:3">
      <c r="A5" s="98"/>
      <c r="B5" s="108" t="s">
        <v>19</v>
      </c>
      <c r="C5" s="86" t="s">
        <v>20</v>
      </c>
    </row>
    <row r="6" ht="28.45" customHeight="1" spans="1:3">
      <c r="A6" s="98"/>
      <c r="B6" s="108" t="s">
        <v>21</v>
      </c>
      <c r="C6" s="86" t="s">
        <v>22</v>
      </c>
    </row>
    <row r="7" ht="28.45" customHeight="1" spans="1:3">
      <c r="A7" s="98"/>
      <c r="B7" s="108" t="s">
        <v>23</v>
      </c>
      <c r="C7" s="86"/>
    </row>
    <row r="8" ht="28.45" customHeight="1" spans="1:3">
      <c r="A8" s="98"/>
      <c r="B8" s="108" t="s">
        <v>24</v>
      </c>
      <c r="C8" s="86" t="s">
        <v>25</v>
      </c>
    </row>
    <row r="9" ht="28.45" customHeight="1" spans="1:3">
      <c r="A9" s="98"/>
      <c r="B9" s="108" t="s">
        <v>26</v>
      </c>
      <c r="C9" s="86" t="s">
        <v>27</v>
      </c>
    </row>
    <row r="10" ht="28.45" customHeight="1" spans="1:3">
      <c r="A10" s="98"/>
      <c r="B10" s="108" t="s">
        <v>28</v>
      </c>
      <c r="C10" s="86" t="s">
        <v>29</v>
      </c>
    </row>
    <row r="11" ht="28.45" customHeight="1" spans="1:3">
      <c r="A11" s="98"/>
      <c r="B11" s="108" t="s">
        <v>30</v>
      </c>
      <c r="C11" s="86" t="s">
        <v>31</v>
      </c>
    </row>
    <row r="12" ht="28.45" customHeight="1" spans="1:3">
      <c r="A12" s="98"/>
      <c r="B12" s="108" t="s">
        <v>32</v>
      </c>
      <c r="C12" s="86"/>
    </row>
    <row r="13" ht="28.45" customHeight="1" spans="1:3">
      <c r="A13" s="10"/>
      <c r="B13" s="108" t="s">
        <v>33</v>
      </c>
      <c r="C13" s="86"/>
    </row>
    <row r="14" ht="28.45" customHeight="1" spans="1:3">
      <c r="A14" s="10"/>
      <c r="B14" s="108" t="s">
        <v>34</v>
      </c>
      <c r="C14" s="86" t="s">
        <v>18</v>
      </c>
    </row>
    <row r="15" ht="36" customHeight="1" spans="2:3">
      <c r="B15" s="108" t="s">
        <v>35</v>
      </c>
      <c r="C15" s="10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0" workbookViewId="0">
      <selection activeCell="G7" sqref="G7"/>
    </sheetView>
  </sheetViews>
  <sheetFormatPr defaultColWidth="10" defaultRowHeight="14.4" outlineLevelCol="3"/>
  <cols>
    <col min="1" max="1" width="41.9351851851852" customWidth="1"/>
    <col min="2" max="2" width="16.6944444444444" customWidth="1"/>
    <col min="3" max="3" width="36.6388888888889" customWidth="1"/>
    <col min="4" max="4" width="14.5555555555556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98"/>
      <c r="B3" s="98"/>
      <c r="C3" s="98"/>
      <c r="D3" s="99" t="s">
        <v>37</v>
      </c>
    </row>
    <row r="4" ht="22.75" customHeight="1" spans="1:4">
      <c r="A4" s="66" t="s">
        <v>38</v>
      </c>
      <c r="B4" s="66"/>
      <c r="C4" s="66" t="s">
        <v>39</v>
      </c>
      <c r="D4" s="66"/>
    </row>
    <row r="5" ht="22.75" customHeight="1" spans="1:4">
      <c r="A5" s="66" t="s">
        <v>40</v>
      </c>
      <c r="B5" s="66" t="s">
        <v>41</v>
      </c>
      <c r="C5" s="66" t="s">
        <v>40</v>
      </c>
      <c r="D5" s="66" t="s">
        <v>41</v>
      </c>
    </row>
    <row r="6" ht="22.75" customHeight="1" spans="1:4">
      <c r="A6" s="100" t="s">
        <v>42</v>
      </c>
      <c r="B6" s="93">
        <v>111836666.56</v>
      </c>
      <c r="C6" s="101" t="s">
        <v>43</v>
      </c>
      <c r="D6" s="73"/>
    </row>
    <row r="7" ht="22.75" customHeight="1" spans="1:4">
      <c r="A7" s="100" t="s">
        <v>44</v>
      </c>
      <c r="B7" s="73"/>
      <c r="C7" s="101" t="s">
        <v>45</v>
      </c>
      <c r="D7" s="75"/>
    </row>
    <row r="8" ht="22.75" customHeight="1" spans="1:4">
      <c r="A8" s="100" t="s">
        <v>46</v>
      </c>
      <c r="B8" s="73"/>
      <c r="C8" s="101" t="s">
        <v>47</v>
      </c>
      <c r="D8" s="75"/>
    </row>
    <row r="9" ht="22.75" customHeight="1" spans="1:4">
      <c r="A9" s="100" t="s">
        <v>48</v>
      </c>
      <c r="B9" s="73"/>
      <c r="C9" s="101" t="s">
        <v>49</v>
      </c>
      <c r="D9" s="75">
        <v>95117336.74</v>
      </c>
    </row>
    <row r="10" ht="22.75" customHeight="1" spans="1:4">
      <c r="A10" s="100" t="s">
        <v>50</v>
      </c>
      <c r="B10" s="73"/>
      <c r="C10" s="101" t="s">
        <v>51</v>
      </c>
      <c r="D10" s="75"/>
    </row>
    <row r="11" ht="22.75" customHeight="1" spans="1:4">
      <c r="A11" s="100" t="s">
        <v>52</v>
      </c>
      <c r="B11" s="73"/>
      <c r="C11" s="101" t="s">
        <v>53</v>
      </c>
      <c r="D11" s="75"/>
    </row>
    <row r="12" ht="22.75" customHeight="1" spans="1:4">
      <c r="A12" s="100" t="s">
        <v>54</v>
      </c>
      <c r="B12" s="73"/>
      <c r="C12" s="101" t="s">
        <v>55</v>
      </c>
      <c r="D12" s="75"/>
    </row>
    <row r="13" ht="22.75" customHeight="1" spans="1:4">
      <c r="A13" s="100" t="s">
        <v>56</v>
      </c>
      <c r="B13" s="73"/>
      <c r="C13" s="101" t="s">
        <v>57</v>
      </c>
      <c r="D13" s="75">
        <v>11914327.57</v>
      </c>
    </row>
    <row r="14" ht="22.75" customHeight="1" spans="1:4">
      <c r="A14" s="100" t="s">
        <v>58</v>
      </c>
      <c r="B14" s="73"/>
      <c r="C14" s="101" t="s">
        <v>59</v>
      </c>
      <c r="D14" s="75"/>
    </row>
    <row r="15" ht="22.75" customHeight="1" spans="1:4">
      <c r="A15" s="100"/>
      <c r="B15" s="93"/>
      <c r="C15" s="101" t="s">
        <v>60</v>
      </c>
      <c r="D15" s="75">
        <v>4805002.25</v>
      </c>
    </row>
    <row r="16" ht="22.75" customHeight="1" spans="1:4">
      <c r="A16" s="100"/>
      <c r="B16" s="93"/>
      <c r="C16" s="101" t="s">
        <v>61</v>
      </c>
      <c r="D16" s="75"/>
    </row>
    <row r="17" ht="22.75" customHeight="1" spans="1:4">
      <c r="A17" s="100"/>
      <c r="B17" s="93"/>
      <c r="C17" s="101" t="s">
        <v>62</v>
      </c>
      <c r="D17" s="75"/>
    </row>
    <row r="18" ht="22.75" customHeight="1" spans="1:4">
      <c r="A18" s="100"/>
      <c r="B18" s="93"/>
      <c r="C18" s="101" t="s">
        <v>63</v>
      </c>
      <c r="D18" s="75"/>
    </row>
    <row r="19" ht="22.75" customHeight="1" spans="1:4">
      <c r="A19" s="100"/>
      <c r="B19" s="93"/>
      <c r="C19" s="101" t="s">
        <v>64</v>
      </c>
      <c r="D19" s="75"/>
    </row>
    <row r="20" ht="22.75" customHeight="1" spans="1:4">
      <c r="A20" s="102"/>
      <c r="B20" s="103"/>
      <c r="C20" s="101" t="s">
        <v>65</v>
      </c>
      <c r="D20" s="75"/>
    </row>
    <row r="21" ht="22.75" customHeight="1" spans="1:4">
      <c r="A21" s="102"/>
      <c r="B21" s="103"/>
      <c r="C21" s="101" t="s">
        <v>66</v>
      </c>
      <c r="D21" s="75"/>
    </row>
    <row r="22" ht="22.75" customHeight="1" spans="1:4">
      <c r="A22" s="102"/>
      <c r="B22" s="103"/>
      <c r="C22" s="101" t="s">
        <v>67</v>
      </c>
      <c r="D22" s="75"/>
    </row>
    <row r="23" ht="22.75" customHeight="1" spans="1:4">
      <c r="A23" s="102"/>
      <c r="B23" s="103"/>
      <c r="C23" s="101" t="s">
        <v>68</v>
      </c>
      <c r="D23" s="75"/>
    </row>
    <row r="24" ht="22.75" customHeight="1" spans="1:4">
      <c r="A24" s="102"/>
      <c r="B24" s="103"/>
      <c r="C24" s="101" t="s">
        <v>69</v>
      </c>
      <c r="D24" s="75"/>
    </row>
    <row r="25" ht="22.75" customHeight="1" spans="1:4">
      <c r="A25" s="100"/>
      <c r="B25" s="93"/>
      <c r="C25" s="101" t="s">
        <v>70</v>
      </c>
      <c r="D25" s="75"/>
    </row>
    <row r="26" ht="22.75" customHeight="1" spans="1:4">
      <c r="A26" s="100"/>
      <c r="B26" s="93"/>
      <c r="C26" s="101" t="s">
        <v>71</v>
      </c>
      <c r="D26" s="75"/>
    </row>
    <row r="27" ht="22.75" customHeight="1" spans="1:4">
      <c r="A27" s="100"/>
      <c r="B27" s="93"/>
      <c r="C27" s="101" t="s">
        <v>72</v>
      </c>
      <c r="D27" s="75"/>
    </row>
    <row r="28" ht="22.75" customHeight="1" spans="1:4">
      <c r="A28" s="102"/>
      <c r="B28" s="103"/>
      <c r="C28" s="101" t="s">
        <v>73</v>
      </c>
      <c r="D28" s="75"/>
    </row>
    <row r="29" ht="22.75" customHeight="1" spans="1:4">
      <c r="A29" s="102"/>
      <c r="B29" s="103"/>
      <c r="C29" s="101" t="s">
        <v>74</v>
      </c>
      <c r="D29" s="75"/>
    </row>
    <row r="30" ht="22.75" customHeight="1" spans="1:4">
      <c r="A30" s="102"/>
      <c r="B30" s="103"/>
      <c r="C30" s="101" t="s">
        <v>75</v>
      </c>
      <c r="D30" s="75"/>
    </row>
    <row r="31" ht="22.75" customHeight="1" spans="1:4">
      <c r="A31" s="102"/>
      <c r="B31" s="103"/>
      <c r="C31" s="101" t="s">
        <v>76</v>
      </c>
      <c r="D31" s="75"/>
    </row>
    <row r="32" ht="22.75" customHeight="1" spans="1:4">
      <c r="A32" s="102"/>
      <c r="B32" s="103"/>
      <c r="C32" s="101" t="s">
        <v>77</v>
      </c>
      <c r="D32" s="75"/>
    </row>
    <row r="33" ht="22.75" customHeight="1" spans="1:4">
      <c r="A33" s="100"/>
      <c r="B33" s="101"/>
      <c r="C33" s="101" t="s">
        <v>78</v>
      </c>
      <c r="D33" s="75"/>
    </row>
    <row r="34" ht="22.75" customHeight="1" spans="1:4">
      <c r="A34" s="100"/>
      <c r="B34" s="101"/>
      <c r="C34" s="101" t="s">
        <v>79</v>
      </c>
      <c r="D34" s="75"/>
    </row>
    <row r="35" ht="22.75" customHeight="1" spans="1:4">
      <c r="A35" s="100"/>
      <c r="B35" s="101"/>
      <c r="C35" s="101" t="s">
        <v>80</v>
      </c>
      <c r="D35" s="75"/>
    </row>
    <row r="36" ht="22.75" customHeight="1" spans="1:4">
      <c r="A36" s="100"/>
      <c r="B36" s="101"/>
      <c r="C36" s="101"/>
      <c r="D36" s="101"/>
    </row>
    <row r="37" ht="22.75" customHeight="1" spans="1:4">
      <c r="A37" s="100"/>
      <c r="B37" s="101"/>
      <c r="C37" s="101"/>
      <c r="D37" s="101"/>
    </row>
    <row r="38" ht="22.75" customHeight="1" spans="1:4">
      <c r="A38" s="100"/>
      <c r="B38" s="101"/>
      <c r="C38" s="101"/>
      <c r="D38" s="101"/>
    </row>
    <row r="39" ht="22.75" customHeight="1" spans="1:4">
      <c r="A39" s="102" t="s">
        <v>81</v>
      </c>
      <c r="B39" s="103">
        <f>SUM(B6:B14)</f>
        <v>111836666.56</v>
      </c>
      <c r="C39" s="104" t="s">
        <v>82</v>
      </c>
      <c r="D39" s="103">
        <f>SUM(D6:D38)</f>
        <v>111836666.56</v>
      </c>
    </row>
    <row r="40" ht="22.75" customHeight="1" spans="1:4">
      <c r="A40" s="102" t="s">
        <v>83</v>
      </c>
      <c r="B40" s="103"/>
      <c r="C40" s="104" t="s">
        <v>84</v>
      </c>
      <c r="D40" s="103"/>
    </row>
    <row r="41" ht="22.75" customHeight="1" spans="1:4">
      <c r="A41" s="102" t="s">
        <v>85</v>
      </c>
      <c r="B41" s="93"/>
      <c r="C41" s="101"/>
      <c r="D41" s="93"/>
    </row>
    <row r="42" ht="22.75" customHeight="1" spans="1:4">
      <c r="A42" s="102" t="s">
        <v>86</v>
      </c>
      <c r="B42" s="103">
        <f>B39+B40</f>
        <v>111836666.56</v>
      </c>
      <c r="C42" s="104" t="s">
        <v>87</v>
      </c>
      <c r="D42" s="103">
        <f>D39+D40</f>
        <v>111836666.56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D10" sqref="D10"/>
    </sheetView>
  </sheetViews>
  <sheetFormatPr defaultColWidth="7.87962962962963" defaultRowHeight="12.75" customHeight="1" outlineLevelCol="2"/>
  <cols>
    <col min="1" max="1" width="39.5" style="19" customWidth="1"/>
    <col min="2" max="2" width="35.6296296296296" style="19" customWidth="1"/>
    <col min="3" max="3" width="27.3796296296296" style="19" customWidth="1"/>
    <col min="4" max="16384" width="7.87962962962963" style="18"/>
  </cols>
  <sheetData>
    <row r="1" ht="24.75" customHeight="1" spans="1:1">
      <c r="A1" s="27"/>
    </row>
    <row r="2" ht="24.75" customHeight="1" spans="1:2">
      <c r="A2" s="21" t="s">
        <v>88</v>
      </c>
      <c r="B2" s="21"/>
    </row>
    <row r="3" ht="24.75" customHeight="1" spans="1:2">
      <c r="A3" s="89"/>
      <c r="B3" s="22" t="s">
        <v>37</v>
      </c>
    </row>
    <row r="4" ht="24" customHeight="1" spans="1:2">
      <c r="A4" s="31" t="s">
        <v>40</v>
      </c>
      <c r="B4" s="31" t="s">
        <v>41</v>
      </c>
    </row>
    <row r="5" s="18" customFormat="1" ht="25" customHeight="1" spans="1:3">
      <c r="A5" s="90" t="s">
        <v>89</v>
      </c>
      <c r="B5" s="91">
        <f>B6+B7</f>
        <v>111836666.56</v>
      </c>
      <c r="C5" s="19"/>
    </row>
    <row r="6" s="18" customFormat="1" ht="25" customHeight="1" spans="1:3">
      <c r="A6" s="92" t="s">
        <v>90</v>
      </c>
      <c r="B6" s="93">
        <v>111836666.56</v>
      </c>
      <c r="C6" s="19"/>
    </row>
    <row r="7" s="18" customFormat="1" ht="25" customHeight="1" spans="1:3">
      <c r="A7" s="92" t="s">
        <v>91</v>
      </c>
      <c r="B7" s="94"/>
      <c r="C7" s="19"/>
    </row>
    <row r="8" s="18" customFormat="1" ht="25" customHeight="1" spans="1:3">
      <c r="A8" s="90" t="s">
        <v>92</v>
      </c>
      <c r="B8" s="94">
        <f>B9+B10</f>
        <v>0</v>
      </c>
      <c r="C8" s="19"/>
    </row>
    <row r="9" s="18" customFormat="1" ht="25" customHeight="1" spans="1:3">
      <c r="A9" s="92" t="s">
        <v>90</v>
      </c>
      <c r="B9" s="94"/>
      <c r="C9" s="19"/>
    </row>
    <row r="10" s="18" customFormat="1" ht="25" customHeight="1" spans="1:3">
      <c r="A10" s="92" t="s">
        <v>91</v>
      </c>
      <c r="B10" s="94"/>
      <c r="C10" s="19"/>
    </row>
    <row r="11" s="18" customFormat="1" ht="25" customHeight="1" spans="1:3">
      <c r="A11" s="90" t="s">
        <v>93</v>
      </c>
      <c r="B11" s="94"/>
      <c r="C11" s="19"/>
    </row>
    <row r="12" s="18" customFormat="1" ht="25" customHeight="1" spans="1:3">
      <c r="A12" s="92" t="s">
        <v>90</v>
      </c>
      <c r="B12" s="94"/>
      <c r="C12" s="19"/>
    </row>
    <row r="13" s="18" customFormat="1" ht="25" customHeight="1" spans="1:3">
      <c r="A13" s="92" t="s">
        <v>91</v>
      </c>
      <c r="B13" s="94"/>
      <c r="C13" s="19"/>
    </row>
    <row r="14" s="18" customFormat="1" ht="25" customHeight="1" spans="1:3">
      <c r="A14" s="95" t="s">
        <v>94</v>
      </c>
      <c r="B14" s="94">
        <f>SUM(B15:B17)</f>
        <v>0</v>
      </c>
      <c r="C14" s="19"/>
    </row>
    <row r="15" s="18" customFormat="1" ht="25" customHeight="1" spans="1:3">
      <c r="A15" s="92" t="s">
        <v>95</v>
      </c>
      <c r="B15" s="94"/>
      <c r="C15" s="19"/>
    </row>
    <row r="16" s="18" customFormat="1" ht="25" customHeight="1" spans="1:3">
      <c r="A16" s="92" t="s">
        <v>96</v>
      </c>
      <c r="B16" s="94"/>
      <c r="C16" s="19"/>
    </row>
    <row r="17" s="18" customFormat="1" ht="25" customHeight="1" spans="1:3">
      <c r="A17" s="92" t="s">
        <v>97</v>
      </c>
      <c r="B17" s="94"/>
      <c r="C17" s="19"/>
    </row>
    <row r="18" s="18" customFormat="1" ht="25" customHeight="1" spans="1:3">
      <c r="A18" s="95" t="s">
        <v>98</v>
      </c>
      <c r="B18" s="94"/>
      <c r="C18" s="19"/>
    </row>
    <row r="19" s="18" customFormat="1" ht="25" customHeight="1" spans="1:3">
      <c r="A19" s="95" t="s">
        <v>99</v>
      </c>
      <c r="B19" s="94"/>
      <c r="C19" s="19"/>
    </row>
    <row r="20" s="18" customFormat="1" ht="25" customHeight="1" spans="1:3">
      <c r="A20" s="95" t="s">
        <v>100</v>
      </c>
      <c r="B20" s="94"/>
      <c r="C20" s="19"/>
    </row>
    <row r="21" s="18" customFormat="1" ht="25" customHeight="1" spans="1:3">
      <c r="A21" s="95" t="s">
        <v>101</v>
      </c>
      <c r="B21" s="94"/>
      <c r="C21" s="19"/>
    </row>
    <row r="22" s="18" customFormat="1" ht="25" customHeight="1" spans="1:3">
      <c r="A22" s="95" t="s">
        <v>102</v>
      </c>
      <c r="B22" s="91">
        <f>B23+B26+B29+B30</f>
        <v>0</v>
      </c>
      <c r="C22" s="19"/>
    </row>
    <row r="23" s="18" customFormat="1" ht="25" customHeight="1" spans="1:3">
      <c r="A23" s="92" t="s">
        <v>103</v>
      </c>
      <c r="B23" s="91">
        <f>B24+B25</f>
        <v>0</v>
      </c>
      <c r="C23" s="19"/>
    </row>
    <row r="24" s="18" customFormat="1" ht="25" customHeight="1" spans="1:3">
      <c r="A24" s="92" t="s">
        <v>104</v>
      </c>
      <c r="B24" s="91"/>
      <c r="C24" s="19"/>
    </row>
    <row r="25" s="18" customFormat="1" ht="25" customHeight="1" spans="1:3">
      <c r="A25" s="92" t="s">
        <v>105</v>
      </c>
      <c r="B25" s="91"/>
      <c r="C25" s="19"/>
    </row>
    <row r="26" s="18" customFormat="1" ht="25" customHeight="1" spans="1:3">
      <c r="A26" s="92" t="s">
        <v>106</v>
      </c>
      <c r="B26" s="91">
        <f>B27+B28</f>
        <v>0</v>
      </c>
      <c r="C26" s="19"/>
    </row>
    <row r="27" s="18" customFormat="1" ht="25" customHeight="1" spans="1:3">
      <c r="A27" s="92" t="s">
        <v>107</v>
      </c>
      <c r="B27" s="91"/>
      <c r="C27" s="19"/>
    </row>
    <row r="28" s="18" customFormat="1" ht="25" customHeight="1" spans="1:3">
      <c r="A28" s="92" t="s">
        <v>108</v>
      </c>
      <c r="B28" s="91"/>
      <c r="C28" s="19"/>
    </row>
    <row r="29" s="18" customFormat="1" ht="25" customHeight="1" spans="1:3">
      <c r="A29" s="92" t="s">
        <v>109</v>
      </c>
      <c r="B29" s="91"/>
      <c r="C29" s="19"/>
    </row>
    <row r="30" s="18" customFormat="1" ht="25" customHeight="1" spans="1:3">
      <c r="A30" s="92" t="s">
        <v>110</v>
      </c>
      <c r="B30" s="91"/>
      <c r="C30" s="19"/>
    </row>
    <row r="31" ht="25" customHeight="1" spans="1:2">
      <c r="A31" s="96"/>
      <c r="B31" s="91"/>
    </row>
    <row r="32" s="18" customFormat="1" ht="25" customHeight="1" spans="1:3">
      <c r="A32" s="97" t="s">
        <v>111</v>
      </c>
      <c r="B32" s="91">
        <f>B5+B8+B14+B18+B19+B20+B21+B22</f>
        <v>111836666.56</v>
      </c>
      <c r="C32" s="1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J11" sqref="J11"/>
    </sheetView>
  </sheetViews>
  <sheetFormatPr defaultColWidth="10" defaultRowHeight="14.4" outlineLevelCol="4"/>
  <cols>
    <col min="1" max="1" width="41.25" customWidth="1"/>
    <col min="2" max="2" width="15.0648148148148" style="80" customWidth="1"/>
    <col min="3" max="3" width="13.7037037037037" customWidth="1"/>
    <col min="4" max="4" width="13.2962962962963" customWidth="1"/>
    <col min="5" max="5" width="12.6296296296296" customWidth="1"/>
  </cols>
  <sheetData>
    <row r="1" ht="14.3" customHeight="1" spans="1:5">
      <c r="A1" s="10"/>
      <c r="B1" s="81"/>
      <c r="C1" s="10"/>
      <c r="D1" s="10"/>
      <c r="E1" s="10"/>
    </row>
    <row r="2" ht="39.85" customHeight="1" spans="1:5">
      <c r="A2" s="11" t="s">
        <v>112</v>
      </c>
      <c r="B2" s="82"/>
      <c r="C2" s="11"/>
      <c r="D2" s="11"/>
      <c r="E2" s="11"/>
    </row>
    <row r="3" ht="22.75" customHeight="1" spans="1:5">
      <c r="A3" s="12"/>
      <c r="B3" s="83"/>
      <c r="C3" s="12"/>
      <c r="D3" s="12"/>
      <c r="E3" s="12" t="s">
        <v>37</v>
      </c>
    </row>
    <row r="4" ht="22.75" customHeight="1" spans="1:5">
      <c r="A4" s="84" t="s">
        <v>113</v>
      </c>
      <c r="B4" s="85" t="s">
        <v>114</v>
      </c>
      <c r="C4" s="84" t="s">
        <v>115</v>
      </c>
      <c r="D4" s="84" t="s">
        <v>116</v>
      </c>
      <c r="E4" s="84" t="s">
        <v>117</v>
      </c>
    </row>
    <row r="5" ht="22.75" customHeight="1" spans="1:5">
      <c r="A5" s="86" t="s">
        <v>118</v>
      </c>
      <c r="B5" s="87">
        <f>C5+D5</f>
        <v>111836666.56</v>
      </c>
      <c r="C5" s="87">
        <f>C6+C11+C17</f>
        <v>105541666.56</v>
      </c>
      <c r="D5" s="87">
        <f>D6</f>
        <v>6295000</v>
      </c>
      <c r="E5" s="87"/>
    </row>
    <row r="6" ht="24" customHeight="1" spans="1:5">
      <c r="A6" s="36" t="s">
        <v>119</v>
      </c>
      <c r="B6" s="88">
        <f>C6+D6</f>
        <v>95117336.74</v>
      </c>
      <c r="C6" s="38">
        <f>C7</f>
        <v>88822336.74</v>
      </c>
      <c r="D6" s="38">
        <f>D7</f>
        <v>6295000</v>
      </c>
      <c r="E6" s="87"/>
    </row>
    <row r="7" ht="24" customHeight="1" spans="1:5">
      <c r="A7" s="36" t="s">
        <v>120</v>
      </c>
      <c r="B7" s="88">
        <f>C7+D7</f>
        <v>95117336.74</v>
      </c>
      <c r="C7" s="38">
        <f>C8+C9+C10</f>
        <v>88822336.74</v>
      </c>
      <c r="D7" s="38">
        <f>D8+D9+D10</f>
        <v>6295000</v>
      </c>
      <c r="E7" s="38"/>
    </row>
    <row r="8" ht="24" customHeight="1" spans="1:5">
      <c r="A8" s="57" t="s">
        <v>121</v>
      </c>
      <c r="B8" s="88">
        <f>C8+D8</f>
        <v>88547336.74</v>
      </c>
      <c r="C8" s="38">
        <v>88222336.74</v>
      </c>
      <c r="D8" s="38">
        <v>325000</v>
      </c>
      <c r="E8" s="38"/>
    </row>
    <row r="9" ht="24" customHeight="1" spans="1:5">
      <c r="A9" s="57" t="s">
        <v>122</v>
      </c>
      <c r="B9" s="88">
        <f t="shared" ref="B9:B19" si="0">C9+D9</f>
        <v>900000</v>
      </c>
      <c r="C9" s="38">
        <v>600000</v>
      </c>
      <c r="D9" s="38">
        <v>300000</v>
      </c>
      <c r="E9" s="38"/>
    </row>
    <row r="10" ht="24" customHeight="1" spans="1:5">
      <c r="A10" s="57" t="s">
        <v>123</v>
      </c>
      <c r="B10" s="88">
        <f t="shared" si="0"/>
        <v>5670000</v>
      </c>
      <c r="C10" s="38"/>
      <c r="D10" s="38">
        <v>5670000</v>
      </c>
      <c r="E10" s="38"/>
    </row>
    <row r="11" ht="24" customHeight="1" spans="1:5">
      <c r="A11" s="57" t="s">
        <v>124</v>
      </c>
      <c r="B11" s="88">
        <f t="shared" si="0"/>
        <v>11914327.57</v>
      </c>
      <c r="C11" s="38">
        <f>C12+C15+C16</f>
        <v>11914327.57</v>
      </c>
      <c r="D11" s="38"/>
      <c r="E11" s="38"/>
    </row>
    <row r="12" ht="24" customHeight="1" spans="1:5">
      <c r="A12" s="57" t="s">
        <v>125</v>
      </c>
      <c r="B12" s="88">
        <f t="shared" si="0"/>
        <v>10632035.14</v>
      </c>
      <c r="C12" s="38">
        <f>C13+C14</f>
        <v>10632035.14</v>
      </c>
      <c r="D12" s="38"/>
      <c r="E12" s="38"/>
    </row>
    <row r="13" ht="24" customHeight="1" spans="1:5">
      <c r="A13" s="57" t="s">
        <v>126</v>
      </c>
      <c r="B13" s="88">
        <f t="shared" si="0"/>
        <v>176750</v>
      </c>
      <c r="C13" s="38">
        <v>176750</v>
      </c>
      <c r="D13" s="38"/>
      <c r="E13" s="38"/>
    </row>
    <row r="14" ht="24" customHeight="1" spans="1:5">
      <c r="A14" s="57" t="s">
        <v>127</v>
      </c>
      <c r="B14" s="88">
        <f t="shared" si="0"/>
        <v>10455285.14</v>
      </c>
      <c r="C14" s="38">
        <v>10455285.14</v>
      </c>
      <c r="D14" s="38"/>
      <c r="E14" s="38"/>
    </row>
    <row r="15" ht="24" customHeight="1" spans="1:5">
      <c r="A15" s="57" t="s">
        <v>128</v>
      </c>
      <c r="B15" s="88">
        <f t="shared" si="0"/>
        <v>823821</v>
      </c>
      <c r="C15" s="38">
        <v>823821</v>
      </c>
      <c r="D15" s="38"/>
      <c r="E15" s="38"/>
    </row>
    <row r="16" ht="24" customHeight="1" spans="1:5">
      <c r="A16" s="57" t="s">
        <v>129</v>
      </c>
      <c r="B16" s="88">
        <f t="shared" si="0"/>
        <v>458471.43</v>
      </c>
      <c r="C16" s="38">
        <v>458471.43</v>
      </c>
      <c r="D16" s="38"/>
      <c r="E16" s="38"/>
    </row>
    <row r="17" ht="24" customHeight="1" spans="1:5">
      <c r="A17" s="57" t="s">
        <v>130</v>
      </c>
      <c r="B17" s="88">
        <f t="shared" si="0"/>
        <v>4805002.25</v>
      </c>
      <c r="C17" s="38">
        <f>C18</f>
        <v>4805002.25</v>
      </c>
      <c r="D17" s="38"/>
      <c r="E17" s="38"/>
    </row>
    <row r="18" ht="24" customHeight="1" spans="1:5">
      <c r="A18" s="57" t="s">
        <v>131</v>
      </c>
      <c r="B18" s="88">
        <f t="shared" si="0"/>
        <v>4805002.25</v>
      </c>
      <c r="C18" s="38">
        <f>C19</f>
        <v>4805002.25</v>
      </c>
      <c r="D18" s="38"/>
      <c r="E18" s="38"/>
    </row>
    <row r="19" ht="24" customHeight="1" spans="1:5">
      <c r="A19" s="57" t="s">
        <v>132</v>
      </c>
      <c r="B19" s="88">
        <f t="shared" si="0"/>
        <v>4805002.25</v>
      </c>
      <c r="C19" s="38">
        <v>4805002.25</v>
      </c>
      <c r="D19" s="38"/>
      <c r="E19" s="38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G8" sqref="G8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6.6388888888889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133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0" t="s">
        <v>37</v>
      </c>
      <c r="D3" s="50"/>
      <c r="E3" s="12"/>
      <c r="F3" s="12"/>
      <c r="G3" s="12"/>
    </row>
    <row r="4" ht="22.75" customHeight="1" spans="1:7">
      <c r="A4" s="66" t="s">
        <v>38</v>
      </c>
      <c r="B4" s="66"/>
      <c r="C4" s="66" t="s">
        <v>39</v>
      </c>
      <c r="D4" s="66"/>
      <c r="E4" s="12"/>
      <c r="F4" s="12"/>
      <c r="G4" s="12"/>
    </row>
    <row r="5" ht="22.75" customHeight="1" spans="1:7">
      <c r="A5" s="66" t="s">
        <v>40</v>
      </c>
      <c r="B5" s="66" t="s">
        <v>41</v>
      </c>
      <c r="C5" s="66" t="s">
        <v>40</v>
      </c>
      <c r="D5" s="66" t="s">
        <v>118</v>
      </c>
      <c r="E5" s="12"/>
      <c r="F5" s="12"/>
      <c r="G5" s="12"/>
    </row>
    <row r="6" ht="22.75" customHeight="1" spans="1:7">
      <c r="A6" s="15" t="s">
        <v>134</v>
      </c>
      <c r="B6" s="73">
        <f>SUM(B7:B9)</f>
        <v>111836666.56</v>
      </c>
      <c r="C6" s="74" t="s">
        <v>135</v>
      </c>
      <c r="D6" s="73">
        <f>D10+D14+D16</f>
        <v>111836666.56</v>
      </c>
      <c r="E6" s="12"/>
      <c r="F6" s="12"/>
      <c r="G6" s="12"/>
    </row>
    <row r="7" ht="22.75" customHeight="1" spans="1:7">
      <c r="A7" s="15" t="s">
        <v>136</v>
      </c>
      <c r="B7" s="73">
        <v>111836666.56</v>
      </c>
      <c r="C7" s="74" t="s">
        <v>137</v>
      </c>
      <c r="D7" s="73"/>
      <c r="E7" s="12"/>
      <c r="F7" s="12"/>
      <c r="G7" s="12"/>
    </row>
    <row r="8" ht="22.75" customHeight="1" spans="1:7">
      <c r="A8" s="15" t="s">
        <v>138</v>
      </c>
      <c r="B8" s="73"/>
      <c r="C8" s="74" t="s">
        <v>139</v>
      </c>
      <c r="D8" s="73"/>
      <c r="E8" s="12"/>
      <c r="F8" s="12"/>
      <c r="G8" s="12"/>
    </row>
    <row r="9" ht="22.75" customHeight="1" spans="1:7">
      <c r="A9" s="15" t="s">
        <v>140</v>
      </c>
      <c r="B9" s="73"/>
      <c r="C9" s="74" t="s">
        <v>141</v>
      </c>
      <c r="D9" s="73"/>
      <c r="E9" s="12"/>
      <c r="F9" s="12"/>
      <c r="G9" s="12"/>
    </row>
    <row r="10" ht="22.75" customHeight="1" spans="1:7">
      <c r="A10" s="15"/>
      <c r="B10" s="71"/>
      <c r="C10" s="74" t="s">
        <v>142</v>
      </c>
      <c r="D10" s="75">
        <v>95117336.74</v>
      </c>
      <c r="E10" s="12"/>
      <c r="F10" s="12"/>
      <c r="G10" s="12"/>
    </row>
    <row r="11" ht="22.75" customHeight="1" spans="1:7">
      <c r="A11" s="15"/>
      <c r="B11" s="71"/>
      <c r="C11" s="74" t="s">
        <v>143</v>
      </c>
      <c r="D11" s="73"/>
      <c r="E11" s="12"/>
      <c r="F11" s="12"/>
      <c r="G11" s="12"/>
    </row>
    <row r="12" ht="22.75" customHeight="1" spans="1:7">
      <c r="A12" s="15"/>
      <c r="B12" s="71"/>
      <c r="C12" s="74" t="s">
        <v>144</v>
      </c>
      <c r="D12" s="73"/>
      <c r="E12" s="12"/>
      <c r="F12" s="12"/>
      <c r="G12" s="12"/>
    </row>
    <row r="13" ht="22.75" customHeight="1" spans="1:7">
      <c r="A13" s="46"/>
      <c r="B13" s="76"/>
      <c r="C13" s="74" t="s">
        <v>145</v>
      </c>
      <c r="D13" s="73"/>
      <c r="E13" s="12"/>
      <c r="F13" s="12"/>
      <c r="G13" s="12"/>
    </row>
    <row r="14" ht="22.75" customHeight="1" spans="1:7">
      <c r="A14" s="15"/>
      <c r="B14" s="71"/>
      <c r="C14" s="74" t="s">
        <v>146</v>
      </c>
      <c r="D14" s="75">
        <v>11914327.57</v>
      </c>
      <c r="E14" s="12"/>
      <c r="F14" s="12"/>
      <c r="G14" s="49"/>
    </row>
    <row r="15" ht="22.75" customHeight="1" spans="1:7">
      <c r="A15" s="15"/>
      <c r="B15" s="71"/>
      <c r="C15" s="74" t="s">
        <v>147</v>
      </c>
      <c r="D15" s="73"/>
      <c r="E15" s="12"/>
      <c r="F15" s="12"/>
      <c r="G15" s="12"/>
    </row>
    <row r="16" ht="22.75" customHeight="1" spans="1:7">
      <c r="A16" s="15"/>
      <c r="B16" s="71"/>
      <c r="C16" s="74" t="s">
        <v>148</v>
      </c>
      <c r="D16" s="75">
        <v>4805002.25</v>
      </c>
      <c r="E16" s="12"/>
      <c r="F16" s="12"/>
      <c r="G16" s="12"/>
    </row>
    <row r="17" ht="22.75" customHeight="1" spans="1:7">
      <c r="A17" s="15"/>
      <c r="B17" s="71"/>
      <c r="C17" s="74" t="s">
        <v>149</v>
      </c>
      <c r="D17" s="73"/>
      <c r="E17" s="12"/>
      <c r="F17" s="12"/>
      <c r="G17" s="12"/>
    </row>
    <row r="18" ht="22.75" customHeight="1" spans="1:7">
      <c r="A18" s="15"/>
      <c r="B18" s="71"/>
      <c r="C18" s="74" t="s">
        <v>150</v>
      </c>
      <c r="D18" s="73"/>
      <c r="E18" s="12"/>
      <c r="F18" s="12"/>
      <c r="G18" s="12"/>
    </row>
    <row r="19" ht="22.75" customHeight="1" spans="1:7">
      <c r="A19" s="15"/>
      <c r="B19" s="74"/>
      <c r="C19" s="74" t="s">
        <v>151</v>
      </c>
      <c r="D19" s="73"/>
      <c r="E19" s="12"/>
      <c r="F19" s="12"/>
      <c r="G19" s="12"/>
    </row>
    <row r="20" ht="22.75" customHeight="1" spans="1:7">
      <c r="A20" s="15"/>
      <c r="B20" s="74"/>
      <c r="C20" s="74" t="s">
        <v>152</v>
      </c>
      <c r="D20" s="73"/>
      <c r="E20" s="12"/>
      <c r="F20" s="12"/>
      <c r="G20" s="12"/>
    </row>
    <row r="21" ht="22.75" customHeight="1" spans="1:7">
      <c r="A21" s="15"/>
      <c r="B21" s="74"/>
      <c r="C21" s="74" t="s">
        <v>153</v>
      </c>
      <c r="D21" s="73"/>
      <c r="E21" s="12"/>
      <c r="F21" s="12"/>
      <c r="G21" s="12"/>
    </row>
    <row r="22" ht="22.75" customHeight="1" spans="1:7">
      <c r="A22" s="15"/>
      <c r="B22" s="74"/>
      <c r="C22" s="74" t="s">
        <v>154</v>
      </c>
      <c r="D22" s="73"/>
      <c r="E22" s="12"/>
      <c r="F22" s="12"/>
      <c r="G22" s="12"/>
    </row>
    <row r="23" ht="22.75" customHeight="1" spans="1:7">
      <c r="A23" s="15"/>
      <c r="B23" s="74"/>
      <c r="C23" s="74" t="s">
        <v>155</v>
      </c>
      <c r="D23" s="73"/>
      <c r="E23" s="12"/>
      <c r="F23" s="12"/>
      <c r="G23" s="12"/>
    </row>
    <row r="24" ht="22.75" customHeight="1" spans="1:7">
      <c r="A24" s="15"/>
      <c r="B24" s="74"/>
      <c r="C24" s="74" t="s">
        <v>156</v>
      </c>
      <c r="D24" s="73"/>
      <c r="E24" s="12"/>
      <c r="F24" s="12"/>
      <c r="G24" s="12"/>
    </row>
    <row r="25" ht="22.75" customHeight="1" spans="1:7">
      <c r="A25" s="15"/>
      <c r="B25" s="74"/>
      <c r="C25" s="74" t="s">
        <v>157</v>
      </c>
      <c r="D25" s="73"/>
      <c r="E25" s="12"/>
      <c r="F25" s="12"/>
      <c r="G25" s="12"/>
    </row>
    <row r="26" ht="22.75" customHeight="1" spans="1:7">
      <c r="A26" s="15"/>
      <c r="B26" s="74"/>
      <c r="C26" s="74" t="s">
        <v>158</v>
      </c>
      <c r="D26" s="73"/>
      <c r="E26" s="12"/>
      <c r="F26" s="12"/>
      <c r="G26" s="12"/>
    </row>
    <row r="27" ht="22.75" customHeight="1" spans="1:7">
      <c r="A27" s="15"/>
      <c r="B27" s="74"/>
      <c r="C27" s="74" t="s">
        <v>159</v>
      </c>
      <c r="D27" s="73"/>
      <c r="E27" s="12"/>
      <c r="F27" s="12"/>
      <c r="G27" s="12"/>
    </row>
    <row r="28" ht="22.75" customHeight="1" spans="1:7">
      <c r="A28" s="15"/>
      <c r="B28" s="74"/>
      <c r="C28" s="74" t="s">
        <v>160</v>
      </c>
      <c r="D28" s="73"/>
      <c r="E28" s="12"/>
      <c r="F28" s="12"/>
      <c r="G28" s="12"/>
    </row>
    <row r="29" ht="22.75" customHeight="1" spans="1:7">
      <c r="A29" s="15"/>
      <c r="B29" s="74"/>
      <c r="C29" s="74" t="s">
        <v>161</v>
      </c>
      <c r="D29" s="73"/>
      <c r="E29" s="12"/>
      <c r="F29" s="12"/>
      <c r="G29" s="12"/>
    </row>
    <row r="30" ht="22.75" customHeight="1" spans="1:7">
      <c r="A30" s="15"/>
      <c r="B30" s="74"/>
      <c r="C30" s="74" t="s">
        <v>162</v>
      </c>
      <c r="D30" s="73"/>
      <c r="E30" s="12"/>
      <c r="F30" s="12"/>
      <c r="G30" s="12"/>
    </row>
    <row r="31" ht="22.75" customHeight="1" spans="1:7">
      <c r="A31" s="15"/>
      <c r="B31" s="74"/>
      <c r="C31" s="74" t="s">
        <v>163</v>
      </c>
      <c r="D31" s="73"/>
      <c r="E31" s="12"/>
      <c r="F31" s="12"/>
      <c r="G31" s="12"/>
    </row>
    <row r="32" ht="22.75" customHeight="1" spans="1:7">
      <c r="A32" s="15"/>
      <c r="B32" s="74"/>
      <c r="C32" s="74" t="s">
        <v>164</v>
      </c>
      <c r="D32" s="73"/>
      <c r="E32" s="12"/>
      <c r="F32" s="12"/>
      <c r="G32" s="12"/>
    </row>
    <row r="33" ht="22.75" customHeight="1" spans="1:7">
      <c r="A33" s="15"/>
      <c r="B33" s="74"/>
      <c r="C33" s="74" t="s">
        <v>165</v>
      </c>
      <c r="D33" s="73"/>
      <c r="E33" s="12"/>
      <c r="F33" s="12"/>
      <c r="G33" s="12"/>
    </row>
    <row r="34" ht="22.75" customHeight="1" spans="1:7">
      <c r="A34" s="15"/>
      <c r="B34" s="74"/>
      <c r="C34" s="74" t="s">
        <v>166</v>
      </c>
      <c r="D34" s="73"/>
      <c r="E34" s="12"/>
      <c r="F34" s="12"/>
      <c r="G34" s="12"/>
    </row>
    <row r="35" ht="22.75" customHeight="1" spans="1:7">
      <c r="A35" s="15"/>
      <c r="B35" s="74"/>
      <c r="C35" s="74" t="s">
        <v>167</v>
      </c>
      <c r="D35" s="73"/>
      <c r="E35" s="12"/>
      <c r="F35" s="12"/>
      <c r="G35" s="12"/>
    </row>
    <row r="36" ht="22.75" customHeight="1" spans="1:7">
      <c r="A36" s="15"/>
      <c r="B36" s="74"/>
      <c r="C36" s="74" t="s">
        <v>168</v>
      </c>
      <c r="D36" s="73"/>
      <c r="E36" s="12"/>
      <c r="F36" s="12"/>
      <c r="G36" s="12"/>
    </row>
    <row r="37" ht="22.75" customHeight="1" spans="1:7">
      <c r="A37" s="66" t="s">
        <v>169</v>
      </c>
      <c r="B37" s="77">
        <f>B6</f>
        <v>111836666.56</v>
      </c>
      <c r="C37" s="78" t="s">
        <v>170</v>
      </c>
      <c r="D37" s="79">
        <f>D6</f>
        <v>111836666.56</v>
      </c>
      <c r="E37" s="49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6" sqref="E6:E7"/>
    </sheetView>
  </sheetViews>
  <sheetFormatPr defaultColWidth="10" defaultRowHeight="14.4" outlineLevelRow="7"/>
  <cols>
    <col min="1" max="1" width="34.8796296296296" customWidth="1"/>
    <col min="2" max="2" width="16.1111111111111" customWidth="1"/>
    <col min="3" max="3" width="17.5555555555556" customWidth="1"/>
    <col min="4" max="4" width="12.3518518518519" customWidth="1"/>
    <col min="5" max="5" width="15.2037037037037" customWidth="1"/>
    <col min="6" max="6" width="15.0648148148148" customWidth="1"/>
    <col min="7" max="7" width="18.0462962962963" customWidth="1"/>
    <col min="8" max="9" width="15.462962962963" customWidth="1"/>
    <col min="10" max="11" width="15.740740740740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0" t="s">
        <v>37</v>
      </c>
      <c r="K3" s="50"/>
    </row>
    <row r="4" ht="22.75" customHeight="1" spans="1:11">
      <c r="A4" s="66" t="s">
        <v>172</v>
      </c>
      <c r="B4" s="66" t="s">
        <v>118</v>
      </c>
      <c r="C4" s="66" t="s">
        <v>173</v>
      </c>
      <c r="D4" s="66"/>
      <c r="E4" s="66"/>
      <c r="F4" s="66" t="s">
        <v>174</v>
      </c>
      <c r="G4" s="66"/>
      <c r="H4" s="66"/>
      <c r="I4" s="66" t="s">
        <v>175</v>
      </c>
      <c r="J4" s="66"/>
      <c r="K4" s="66"/>
    </row>
    <row r="5" ht="22.75" customHeight="1" spans="1:11">
      <c r="A5" s="66"/>
      <c r="B5" s="66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6" t="s">
        <v>118</v>
      </c>
      <c r="B6" s="67">
        <f>C6</f>
        <v>111836666.56</v>
      </c>
      <c r="C6" s="67">
        <f>D6+E6</f>
        <v>111836666.56</v>
      </c>
      <c r="D6" s="68">
        <v>105541666.56</v>
      </c>
      <c r="E6" s="68">
        <v>6295000</v>
      </c>
      <c r="F6" s="69"/>
      <c r="G6" s="69"/>
      <c r="H6" s="69"/>
      <c r="I6" s="69"/>
      <c r="J6" s="69"/>
      <c r="K6" s="69"/>
    </row>
    <row r="7" ht="22.75" customHeight="1" spans="1:11">
      <c r="A7" s="70" t="s">
        <v>176</v>
      </c>
      <c r="B7" s="67">
        <f>C7</f>
        <v>111836666.56</v>
      </c>
      <c r="C7" s="67">
        <f>D7+E7</f>
        <v>111836666.56</v>
      </c>
      <c r="D7" s="68">
        <v>105541666.56</v>
      </c>
      <c r="E7" s="68">
        <v>6295000</v>
      </c>
      <c r="F7" s="71"/>
      <c r="G7" s="71"/>
      <c r="H7" s="71"/>
      <c r="I7" s="71"/>
      <c r="J7" s="71"/>
      <c r="K7" s="71"/>
    </row>
    <row r="8" ht="22.75" customHeight="1" spans="1:11">
      <c r="A8" s="72"/>
      <c r="B8" s="69"/>
      <c r="C8" s="69"/>
      <c r="D8" s="71"/>
      <c r="E8" s="71"/>
      <c r="F8" s="71"/>
      <c r="G8" s="71"/>
      <c r="H8" s="71"/>
      <c r="I8" s="71"/>
      <c r="J8" s="71"/>
      <c r="K8" s="71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21" sqref="$A21:$XFD21"/>
    </sheetView>
  </sheetViews>
  <sheetFormatPr defaultColWidth="10" defaultRowHeight="14.4" outlineLevelCol="4"/>
  <cols>
    <col min="1" max="1" width="17.5" customWidth="1"/>
    <col min="2" max="2" width="27.2222222222222" customWidth="1"/>
    <col min="3" max="5" width="25.6388888888889" customWidth="1"/>
  </cols>
  <sheetData>
    <row r="1" ht="14.3" customHeight="1" spans="1:1">
      <c r="A1" s="59"/>
    </row>
    <row r="2" ht="36.9" customHeight="1" spans="1:5">
      <c r="A2" s="11" t="s">
        <v>177</v>
      </c>
      <c r="B2" s="11"/>
      <c r="C2" s="11"/>
      <c r="D2" s="11"/>
      <c r="E2" s="11"/>
    </row>
    <row r="3" ht="21.85" customHeight="1" spans="1:5">
      <c r="A3" s="12"/>
      <c r="B3" s="12"/>
      <c r="C3" s="50" t="s">
        <v>37</v>
      </c>
      <c r="D3" s="50"/>
      <c r="E3" s="50"/>
    </row>
    <row r="4" ht="22.75" customHeight="1" spans="1:5">
      <c r="A4" s="51" t="s">
        <v>113</v>
      </c>
      <c r="B4" s="51"/>
      <c r="C4" s="51" t="s">
        <v>173</v>
      </c>
      <c r="D4" s="51"/>
      <c r="E4" s="51"/>
    </row>
    <row r="5" ht="22.75" customHeight="1" spans="1:5">
      <c r="A5" s="60" t="s">
        <v>178</v>
      </c>
      <c r="B5" s="60" t="s">
        <v>179</v>
      </c>
      <c r="C5" s="61" t="s">
        <v>118</v>
      </c>
      <c r="D5" s="60" t="s">
        <v>115</v>
      </c>
      <c r="E5" s="60" t="s">
        <v>116</v>
      </c>
    </row>
    <row r="6" ht="22.75" customHeight="1" spans="1:5">
      <c r="A6" s="62"/>
      <c r="B6" s="63" t="s">
        <v>118</v>
      </c>
      <c r="C6" s="64">
        <f>D6+E6</f>
        <v>111836666.56</v>
      </c>
      <c r="D6" s="64">
        <f>D7+D12+D18</f>
        <v>105541666.56</v>
      </c>
      <c r="E6" s="64">
        <f>E7</f>
        <v>6295000</v>
      </c>
    </row>
    <row r="7" ht="29" customHeight="1" spans="1:5">
      <c r="A7" s="36" t="s">
        <v>180</v>
      </c>
      <c r="B7" s="36" t="s">
        <v>181</v>
      </c>
      <c r="C7" s="65">
        <f t="shared" ref="C7:C20" si="0">D7+E7</f>
        <v>95117336.74</v>
      </c>
      <c r="D7" s="38">
        <f>D8</f>
        <v>88822336.74</v>
      </c>
      <c r="E7" s="38">
        <f>E8</f>
        <v>6295000</v>
      </c>
    </row>
    <row r="8" ht="29" customHeight="1" spans="1:5">
      <c r="A8" s="36" t="s">
        <v>182</v>
      </c>
      <c r="B8" s="36" t="s">
        <v>183</v>
      </c>
      <c r="C8" s="65">
        <f t="shared" si="0"/>
        <v>95117336.74</v>
      </c>
      <c r="D8" s="38">
        <f>D9+D10+D11</f>
        <v>88822336.74</v>
      </c>
      <c r="E8" s="38">
        <f>E9+E10+E11</f>
        <v>6295000</v>
      </c>
    </row>
    <row r="9" ht="29" customHeight="1" spans="1:5">
      <c r="A9" s="57" t="s">
        <v>184</v>
      </c>
      <c r="B9" s="57" t="s">
        <v>185</v>
      </c>
      <c r="C9" s="65">
        <f t="shared" si="0"/>
        <v>88547336.74</v>
      </c>
      <c r="D9" s="38">
        <v>88222336.74</v>
      </c>
      <c r="E9" s="38">
        <v>325000</v>
      </c>
    </row>
    <row r="10" ht="29" customHeight="1" spans="1:5">
      <c r="A10" s="57" t="s">
        <v>186</v>
      </c>
      <c r="B10" s="57" t="s">
        <v>187</v>
      </c>
      <c r="C10" s="65">
        <f t="shared" si="0"/>
        <v>900000</v>
      </c>
      <c r="D10" s="38">
        <v>600000</v>
      </c>
      <c r="E10" s="38">
        <v>300000</v>
      </c>
    </row>
    <row r="11" ht="29" customHeight="1" spans="1:5">
      <c r="A11" s="57" t="s">
        <v>188</v>
      </c>
      <c r="B11" s="57" t="s">
        <v>189</v>
      </c>
      <c r="C11" s="65">
        <f t="shared" si="0"/>
        <v>5670000</v>
      </c>
      <c r="D11" s="38"/>
      <c r="E11" s="38">
        <v>5670000</v>
      </c>
    </row>
    <row r="12" ht="29" customHeight="1" spans="1:5">
      <c r="A12" s="57" t="s">
        <v>190</v>
      </c>
      <c r="B12" s="57" t="s">
        <v>191</v>
      </c>
      <c r="C12" s="65">
        <f t="shared" si="0"/>
        <v>11914327.57</v>
      </c>
      <c r="D12" s="38">
        <f>D13+D16+D17</f>
        <v>11914327.57</v>
      </c>
      <c r="E12" s="38"/>
    </row>
    <row r="13" ht="29" customHeight="1" spans="1:5">
      <c r="A13" s="57" t="s">
        <v>192</v>
      </c>
      <c r="B13" s="57" t="s">
        <v>193</v>
      </c>
      <c r="C13" s="65">
        <f t="shared" si="0"/>
        <v>10632035.14</v>
      </c>
      <c r="D13" s="38">
        <f>D14+D15</f>
        <v>10632035.14</v>
      </c>
      <c r="E13" s="38"/>
    </row>
    <row r="14" ht="29" customHeight="1" spans="1:5">
      <c r="A14" s="57" t="s">
        <v>194</v>
      </c>
      <c r="B14" s="57" t="s">
        <v>195</v>
      </c>
      <c r="C14" s="65">
        <f t="shared" si="0"/>
        <v>176750</v>
      </c>
      <c r="D14" s="38">
        <v>176750</v>
      </c>
      <c r="E14" s="38"/>
    </row>
    <row r="15" ht="29" customHeight="1" spans="1:5">
      <c r="A15" s="57" t="s">
        <v>196</v>
      </c>
      <c r="B15" s="57" t="s">
        <v>197</v>
      </c>
      <c r="C15" s="65">
        <f t="shared" si="0"/>
        <v>10455285.14</v>
      </c>
      <c r="D15" s="38">
        <v>10455285.14</v>
      </c>
      <c r="E15" s="38"/>
    </row>
    <row r="16" ht="29" customHeight="1" spans="1:5">
      <c r="A16" s="57" t="s">
        <v>198</v>
      </c>
      <c r="B16" s="57" t="s">
        <v>199</v>
      </c>
      <c r="C16" s="65">
        <f t="shared" si="0"/>
        <v>823821</v>
      </c>
      <c r="D16" s="38">
        <v>823821</v>
      </c>
      <c r="E16" s="38"/>
    </row>
    <row r="17" ht="29" customHeight="1" spans="1:5">
      <c r="A17" s="57" t="s">
        <v>200</v>
      </c>
      <c r="B17" s="57" t="s">
        <v>201</v>
      </c>
      <c r="C17" s="65">
        <f t="shared" si="0"/>
        <v>458471.43</v>
      </c>
      <c r="D17" s="38">
        <v>458471.43</v>
      </c>
      <c r="E17" s="38"/>
    </row>
    <row r="18" ht="29" customHeight="1" spans="1:5">
      <c r="A18" s="57" t="s">
        <v>202</v>
      </c>
      <c r="B18" s="57"/>
      <c r="C18" s="65">
        <f t="shared" si="0"/>
        <v>4805002.25</v>
      </c>
      <c r="D18" s="38">
        <f>D19</f>
        <v>4805002.25</v>
      </c>
      <c r="E18" s="38"/>
    </row>
    <row r="19" ht="29" customHeight="1" spans="1:5">
      <c r="A19" s="57" t="s">
        <v>203</v>
      </c>
      <c r="B19" s="57"/>
      <c r="C19" s="65">
        <f t="shared" si="0"/>
        <v>4805002.25</v>
      </c>
      <c r="D19" s="38">
        <f>D20</f>
        <v>4805002.25</v>
      </c>
      <c r="E19" s="38"/>
    </row>
    <row r="20" ht="29" customHeight="1" spans="1:5">
      <c r="A20" s="57" t="s">
        <v>204</v>
      </c>
      <c r="B20" s="57"/>
      <c r="C20" s="65">
        <f t="shared" si="0"/>
        <v>4805002.25</v>
      </c>
      <c r="D20" s="38">
        <v>4805002.25</v>
      </c>
      <c r="E20" s="3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showZeros="0" workbookViewId="0">
      <selection activeCell="I8" sqref="I8"/>
    </sheetView>
  </sheetViews>
  <sheetFormatPr defaultColWidth="10" defaultRowHeight="14.4" outlineLevelCol="4"/>
  <cols>
    <col min="1" max="1" width="13.7037037037037" customWidth="1"/>
    <col min="2" max="2" width="34.8796296296296" customWidth="1"/>
    <col min="3" max="3" width="19.6759259259259" customWidth="1"/>
    <col min="4" max="4" width="22.7962962962963" customWidth="1"/>
    <col min="5" max="5" width="21.4444444444444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205</v>
      </c>
      <c r="B2" s="11"/>
      <c r="C2" s="11"/>
      <c r="D2" s="11"/>
      <c r="E2" s="11"/>
    </row>
    <row r="3" ht="22.75" customHeight="1" spans="1:5">
      <c r="A3" s="49"/>
      <c r="B3" s="49"/>
      <c r="C3" s="12"/>
      <c r="D3" s="12"/>
      <c r="E3" s="50" t="s">
        <v>37</v>
      </c>
    </row>
    <row r="4" ht="22.75" customHeight="1" spans="1:5">
      <c r="A4" s="51" t="s">
        <v>206</v>
      </c>
      <c r="B4" s="51"/>
      <c r="C4" s="51" t="s">
        <v>207</v>
      </c>
      <c r="D4" s="51"/>
      <c r="E4" s="51"/>
    </row>
    <row r="5" ht="22.75" customHeight="1" spans="1:5">
      <c r="A5" s="51" t="s">
        <v>178</v>
      </c>
      <c r="B5" s="51" t="s">
        <v>179</v>
      </c>
      <c r="C5" s="51" t="s">
        <v>118</v>
      </c>
      <c r="D5" s="51" t="s">
        <v>208</v>
      </c>
      <c r="E5" s="51" t="s">
        <v>209</v>
      </c>
    </row>
    <row r="6" ht="22.75" customHeight="1" spans="1:5">
      <c r="A6" s="51"/>
      <c r="B6" s="52" t="s">
        <v>118</v>
      </c>
      <c r="C6" s="53">
        <f>D6+E6</f>
        <v>105541666.56</v>
      </c>
      <c r="D6" s="53">
        <f>D7+D47</f>
        <v>86763378.45</v>
      </c>
      <c r="E6" s="53">
        <f>E19+E60</f>
        <v>18778288.11</v>
      </c>
    </row>
    <row r="7" ht="27" customHeight="1" spans="1:5">
      <c r="A7" s="36" t="s">
        <v>210</v>
      </c>
      <c r="B7" s="36" t="s">
        <v>211</v>
      </c>
      <c r="C7" s="53">
        <f t="shared" ref="C7:C38" si="0">D7+E7</f>
        <v>85762807.45</v>
      </c>
      <c r="D7" s="53">
        <f>D8+D9+D10+D12+D13+D15+D16+D18</f>
        <v>85762807.45</v>
      </c>
      <c r="E7" s="53"/>
    </row>
    <row r="8" ht="27" customHeight="1" spans="1:5">
      <c r="A8" s="54" t="s">
        <v>212</v>
      </c>
      <c r="B8" s="40" t="s">
        <v>213</v>
      </c>
      <c r="C8" s="53">
        <f t="shared" si="0"/>
        <v>26512381.8</v>
      </c>
      <c r="D8" s="55">
        <v>26512381.8</v>
      </c>
      <c r="E8" s="56"/>
    </row>
    <row r="9" ht="27" customHeight="1" spans="1:5">
      <c r="A9" s="54" t="s">
        <v>214</v>
      </c>
      <c r="B9" s="40" t="s">
        <v>215</v>
      </c>
      <c r="C9" s="53">
        <f t="shared" si="0"/>
        <v>20366003.7</v>
      </c>
      <c r="D9" s="55">
        <v>20366003.7</v>
      </c>
      <c r="E9" s="56"/>
    </row>
    <row r="10" ht="27" customHeight="1" spans="1:5">
      <c r="A10" s="54" t="s">
        <v>216</v>
      </c>
      <c r="B10" s="40" t="s">
        <v>217</v>
      </c>
      <c r="C10" s="53">
        <f t="shared" si="0"/>
        <v>10960481</v>
      </c>
      <c r="D10" s="55">
        <v>10960481</v>
      </c>
      <c r="E10" s="56"/>
    </row>
    <row r="11" ht="27" customHeight="1" spans="1:5">
      <c r="A11" s="54" t="s">
        <v>218</v>
      </c>
      <c r="B11" s="40" t="s">
        <v>219</v>
      </c>
      <c r="C11" s="53">
        <f t="shared" si="0"/>
        <v>0</v>
      </c>
      <c r="D11" s="55"/>
      <c r="E11" s="56"/>
    </row>
    <row r="12" ht="27" customHeight="1" spans="1:5">
      <c r="A12" s="54" t="s">
        <v>220</v>
      </c>
      <c r="B12" s="40" t="s">
        <v>221</v>
      </c>
      <c r="C12" s="53">
        <f t="shared" si="0"/>
        <v>8705730.6</v>
      </c>
      <c r="D12" s="55">
        <v>8705730.6</v>
      </c>
      <c r="E12" s="56"/>
    </row>
    <row r="13" ht="27" customHeight="1" spans="1:5">
      <c r="A13" s="54" t="s">
        <v>222</v>
      </c>
      <c r="B13" s="40" t="s">
        <v>223</v>
      </c>
      <c r="C13" s="53">
        <f t="shared" si="0"/>
        <v>10455285.14</v>
      </c>
      <c r="D13" s="55">
        <v>10455285.14</v>
      </c>
      <c r="E13" s="56"/>
    </row>
    <row r="14" ht="27" customHeight="1" spans="1:5">
      <c r="A14" s="54" t="s">
        <v>224</v>
      </c>
      <c r="B14" s="40" t="s">
        <v>225</v>
      </c>
      <c r="C14" s="53">
        <f t="shared" si="0"/>
        <v>0</v>
      </c>
      <c r="D14" s="55"/>
      <c r="E14" s="56"/>
    </row>
    <row r="15" ht="27" customHeight="1" spans="1:5">
      <c r="A15" s="54" t="s">
        <v>226</v>
      </c>
      <c r="B15" s="40" t="s">
        <v>227</v>
      </c>
      <c r="C15" s="53">
        <f t="shared" si="0"/>
        <v>4805002.25</v>
      </c>
      <c r="D15" s="56">
        <v>4805002.25</v>
      </c>
      <c r="E15" s="56"/>
    </row>
    <row r="16" ht="27" customHeight="1" spans="1:5">
      <c r="A16" s="54" t="s">
        <v>228</v>
      </c>
      <c r="B16" s="40" t="s">
        <v>229</v>
      </c>
      <c r="C16" s="53">
        <f t="shared" si="0"/>
        <v>458471.35</v>
      </c>
      <c r="D16" s="55">
        <v>458471.35</v>
      </c>
      <c r="E16" s="56"/>
    </row>
    <row r="17" ht="27" customHeight="1" spans="1:5">
      <c r="A17" s="54" t="s">
        <v>230</v>
      </c>
      <c r="B17" s="40" t="s">
        <v>231</v>
      </c>
      <c r="C17" s="53">
        <f t="shared" si="0"/>
        <v>0</v>
      </c>
      <c r="D17" s="55"/>
      <c r="E17" s="56"/>
    </row>
    <row r="18" ht="27" customHeight="1" spans="1:5">
      <c r="A18" s="54" t="s">
        <v>232</v>
      </c>
      <c r="B18" s="40" t="s">
        <v>233</v>
      </c>
      <c r="C18" s="53">
        <f t="shared" si="0"/>
        <v>3499451.61</v>
      </c>
      <c r="D18" s="55">
        <v>3499451.61</v>
      </c>
      <c r="E18" s="56"/>
    </row>
    <row r="19" ht="27" customHeight="1" spans="1:5">
      <c r="A19" s="57" t="s">
        <v>234</v>
      </c>
      <c r="B19" s="40" t="s">
        <v>235</v>
      </c>
      <c r="C19" s="53">
        <f t="shared" si="0"/>
        <v>17378288.11</v>
      </c>
      <c r="D19" s="56"/>
      <c r="E19" s="56">
        <f>E20+E24+E25+E26+E27+E28+E29+E31+E32+E33+E34+E35+E36+E39+E40+E41+E42+E43+E45+E46</f>
        <v>17378288.11</v>
      </c>
    </row>
    <row r="20" ht="27" customHeight="1" spans="1:5">
      <c r="A20" s="54" t="s">
        <v>212</v>
      </c>
      <c r="B20" s="40" t="s">
        <v>236</v>
      </c>
      <c r="C20" s="53">
        <f t="shared" si="0"/>
        <v>2310000.08</v>
      </c>
      <c r="D20" s="55"/>
      <c r="E20" s="55">
        <v>2310000.08</v>
      </c>
    </row>
    <row r="21" ht="27" customHeight="1" spans="1:5">
      <c r="A21" s="54" t="s">
        <v>214</v>
      </c>
      <c r="B21" s="40" t="s">
        <v>237</v>
      </c>
      <c r="C21" s="53">
        <f t="shared" si="0"/>
        <v>0</v>
      </c>
      <c r="D21" s="56"/>
      <c r="E21" s="56"/>
    </row>
    <row r="22" ht="27" customHeight="1" spans="1:5">
      <c r="A22" s="54" t="s">
        <v>216</v>
      </c>
      <c r="B22" s="40" t="s">
        <v>238</v>
      </c>
      <c r="C22" s="53">
        <f t="shared" si="0"/>
        <v>0</v>
      </c>
      <c r="D22" s="56"/>
      <c r="E22" s="56"/>
    </row>
    <row r="23" ht="27" customHeight="1" spans="1:5">
      <c r="A23" s="54" t="s">
        <v>239</v>
      </c>
      <c r="B23" s="40" t="s">
        <v>240</v>
      </c>
      <c r="C23" s="53">
        <f t="shared" si="0"/>
        <v>0</v>
      </c>
      <c r="D23" s="56"/>
      <c r="E23" s="56"/>
    </row>
    <row r="24" ht="27" customHeight="1" spans="1:5">
      <c r="A24" s="54" t="s">
        <v>241</v>
      </c>
      <c r="B24" s="40" t="s">
        <v>242</v>
      </c>
      <c r="C24" s="53">
        <f t="shared" si="0"/>
        <v>200000</v>
      </c>
      <c r="D24" s="55"/>
      <c r="E24" s="55">
        <v>200000</v>
      </c>
    </row>
    <row r="25" ht="27" customHeight="1" spans="1:5">
      <c r="A25" s="54" t="s">
        <v>218</v>
      </c>
      <c r="B25" s="40" t="s">
        <v>243</v>
      </c>
      <c r="C25" s="53">
        <f t="shared" si="0"/>
        <v>650000</v>
      </c>
      <c r="D25" s="55"/>
      <c r="E25" s="55">
        <v>650000</v>
      </c>
    </row>
    <row r="26" ht="27" customHeight="1" spans="1:5">
      <c r="A26" s="54" t="s">
        <v>220</v>
      </c>
      <c r="B26" s="40" t="s">
        <v>244</v>
      </c>
      <c r="C26" s="53">
        <f t="shared" si="0"/>
        <v>100000</v>
      </c>
      <c r="D26" s="55"/>
      <c r="E26" s="55">
        <v>100000</v>
      </c>
    </row>
    <row r="27" ht="27" customHeight="1" spans="1:5">
      <c r="A27" s="54" t="s">
        <v>222</v>
      </c>
      <c r="B27" s="40" t="s">
        <v>245</v>
      </c>
      <c r="C27" s="53">
        <f t="shared" si="0"/>
        <v>1500000</v>
      </c>
      <c r="D27" s="55"/>
      <c r="E27" s="55">
        <v>1500000</v>
      </c>
    </row>
    <row r="28" ht="27" customHeight="1" spans="1:5">
      <c r="A28" s="54" t="s">
        <v>224</v>
      </c>
      <c r="B28" s="40" t="s">
        <v>246</v>
      </c>
      <c r="C28" s="53">
        <f t="shared" si="0"/>
        <v>1200000</v>
      </c>
      <c r="D28" s="55"/>
      <c r="E28" s="55">
        <v>1200000</v>
      </c>
    </row>
    <row r="29" ht="27" customHeight="1" spans="1:5">
      <c r="A29" s="54" t="s">
        <v>247</v>
      </c>
      <c r="B29" s="40" t="s">
        <v>248</v>
      </c>
      <c r="C29" s="53">
        <f t="shared" si="0"/>
        <v>2390000</v>
      </c>
      <c r="D29" s="55"/>
      <c r="E29" s="55">
        <v>2390000</v>
      </c>
    </row>
    <row r="30" ht="27" customHeight="1" spans="1:5">
      <c r="A30" s="54" t="s">
        <v>228</v>
      </c>
      <c r="B30" s="40" t="s">
        <v>249</v>
      </c>
      <c r="C30" s="53">
        <f t="shared" si="0"/>
        <v>0</v>
      </c>
      <c r="D30" s="55"/>
      <c r="E30" s="55"/>
    </row>
    <row r="31" ht="27" customHeight="1" spans="1:5">
      <c r="A31" s="54" t="s">
        <v>230</v>
      </c>
      <c r="B31" s="40" t="s">
        <v>250</v>
      </c>
      <c r="C31" s="53">
        <f t="shared" si="0"/>
        <v>1100000</v>
      </c>
      <c r="D31" s="55"/>
      <c r="E31" s="55">
        <v>1100000</v>
      </c>
    </row>
    <row r="32" ht="27" customHeight="1" spans="1:5">
      <c r="A32" s="54" t="s">
        <v>251</v>
      </c>
      <c r="B32" s="40" t="s">
        <v>252</v>
      </c>
      <c r="C32" s="53">
        <f t="shared" si="0"/>
        <v>120000</v>
      </c>
      <c r="D32" s="55"/>
      <c r="E32" s="55">
        <v>120000</v>
      </c>
    </row>
    <row r="33" ht="27" customHeight="1" spans="1:5">
      <c r="A33" s="54" t="s">
        <v>253</v>
      </c>
      <c r="B33" s="40" t="s">
        <v>254</v>
      </c>
      <c r="C33" s="53">
        <f t="shared" si="0"/>
        <v>20000</v>
      </c>
      <c r="D33" s="55"/>
      <c r="E33" s="55">
        <v>20000</v>
      </c>
    </row>
    <row r="34" ht="27" customHeight="1" spans="1:5">
      <c r="A34" s="54" t="s">
        <v>255</v>
      </c>
      <c r="B34" s="40" t="s">
        <v>256</v>
      </c>
      <c r="C34" s="53">
        <f t="shared" si="0"/>
        <v>520000</v>
      </c>
      <c r="D34" s="55"/>
      <c r="E34" s="55">
        <v>520000</v>
      </c>
    </row>
    <row r="35" ht="27" customHeight="1" spans="1:5">
      <c r="A35" s="54" t="s">
        <v>257</v>
      </c>
      <c r="B35" s="40" t="s">
        <v>258</v>
      </c>
      <c r="C35" s="53">
        <f t="shared" si="0"/>
        <v>10000</v>
      </c>
      <c r="D35" s="55"/>
      <c r="E35" s="55">
        <v>10000</v>
      </c>
    </row>
    <row r="36" ht="27" customHeight="1" spans="1:5">
      <c r="A36" s="54" t="s">
        <v>259</v>
      </c>
      <c r="B36" s="40" t="s">
        <v>260</v>
      </c>
      <c r="C36" s="53">
        <f t="shared" si="0"/>
        <v>1400000</v>
      </c>
      <c r="D36" s="55"/>
      <c r="E36" s="55">
        <v>1400000</v>
      </c>
    </row>
    <row r="37" ht="27" customHeight="1" spans="1:5">
      <c r="A37" s="54" t="s">
        <v>261</v>
      </c>
      <c r="B37" s="40" t="s">
        <v>262</v>
      </c>
      <c r="C37" s="53">
        <f t="shared" si="0"/>
        <v>0</v>
      </c>
      <c r="D37" s="56"/>
      <c r="E37" s="56"/>
    </row>
    <row r="38" ht="27" customHeight="1" spans="1:5">
      <c r="A38" s="54" t="s">
        <v>263</v>
      </c>
      <c r="B38" s="40" t="s">
        <v>264</v>
      </c>
      <c r="C38" s="53">
        <f t="shared" si="0"/>
        <v>0</v>
      </c>
      <c r="D38" s="56"/>
      <c r="E38" s="56"/>
    </row>
    <row r="39" ht="27" customHeight="1" spans="1:5">
      <c r="A39" s="54" t="s">
        <v>265</v>
      </c>
      <c r="B39" s="40" t="s">
        <v>266</v>
      </c>
      <c r="C39" s="53">
        <f t="shared" ref="C39:C72" si="1">D39+E39</f>
        <v>650000</v>
      </c>
      <c r="D39" s="55"/>
      <c r="E39" s="55">
        <v>650000</v>
      </c>
    </row>
    <row r="40" ht="27" customHeight="1" spans="1:5">
      <c r="A40" s="54" t="s">
        <v>267</v>
      </c>
      <c r="B40" s="40" t="s">
        <v>268</v>
      </c>
      <c r="C40" s="53">
        <f t="shared" si="1"/>
        <v>400000</v>
      </c>
      <c r="D40" s="55"/>
      <c r="E40" s="55">
        <v>400000</v>
      </c>
    </row>
    <row r="41" ht="27" customHeight="1" spans="1:5">
      <c r="A41" s="54" t="s">
        <v>269</v>
      </c>
      <c r="B41" s="40" t="s">
        <v>270</v>
      </c>
      <c r="C41" s="53">
        <f t="shared" si="1"/>
        <v>496740.32</v>
      </c>
      <c r="D41" s="55"/>
      <c r="E41" s="55">
        <v>496740.32</v>
      </c>
    </row>
    <row r="42" ht="27" customHeight="1" spans="1:5">
      <c r="A42" s="54" t="s">
        <v>271</v>
      </c>
      <c r="B42" s="40" t="s">
        <v>272</v>
      </c>
      <c r="C42" s="53">
        <f t="shared" si="1"/>
        <v>236747.71</v>
      </c>
      <c r="D42" s="55"/>
      <c r="E42" s="55">
        <v>236747.71</v>
      </c>
    </row>
    <row r="43" ht="27" customHeight="1" spans="1:5">
      <c r="A43" s="54" t="s">
        <v>273</v>
      </c>
      <c r="B43" s="40" t="s">
        <v>274</v>
      </c>
      <c r="C43" s="53">
        <f t="shared" si="1"/>
        <v>2300000</v>
      </c>
      <c r="D43" s="55"/>
      <c r="E43" s="55">
        <v>2300000</v>
      </c>
    </row>
    <row r="44" ht="27" customHeight="1" spans="1:5">
      <c r="A44" s="54" t="s">
        <v>275</v>
      </c>
      <c r="B44" s="40" t="s">
        <v>276</v>
      </c>
      <c r="C44" s="53">
        <f t="shared" si="1"/>
        <v>0</v>
      </c>
      <c r="D44" s="55"/>
      <c r="E44" s="55"/>
    </row>
    <row r="45" ht="27" customHeight="1" spans="1:5">
      <c r="A45" s="54" t="s">
        <v>275</v>
      </c>
      <c r="B45" s="40" t="s">
        <v>277</v>
      </c>
      <c r="C45" s="53">
        <f t="shared" si="1"/>
        <v>1474800</v>
      </c>
      <c r="D45" s="55"/>
      <c r="E45" s="55">
        <v>1474800</v>
      </c>
    </row>
    <row r="46" ht="27" customHeight="1" spans="1:5">
      <c r="A46" s="54" t="s">
        <v>232</v>
      </c>
      <c r="B46" s="40" t="s">
        <v>278</v>
      </c>
      <c r="C46" s="53">
        <f t="shared" si="1"/>
        <v>300000</v>
      </c>
      <c r="D46" s="55"/>
      <c r="E46" s="55">
        <v>300000</v>
      </c>
    </row>
    <row r="47" ht="27" customHeight="1" spans="1:5">
      <c r="A47" s="57" t="s">
        <v>279</v>
      </c>
      <c r="B47" s="40" t="s">
        <v>280</v>
      </c>
      <c r="C47" s="53">
        <f t="shared" si="1"/>
        <v>1000571</v>
      </c>
      <c r="D47" s="56">
        <f>D49+D52</f>
        <v>1000571</v>
      </c>
      <c r="E47" s="56"/>
    </row>
    <row r="48" ht="27" customHeight="1" spans="1:5">
      <c r="A48" s="54" t="s">
        <v>212</v>
      </c>
      <c r="B48" s="40" t="s">
        <v>281</v>
      </c>
      <c r="C48" s="53">
        <f t="shared" si="1"/>
        <v>0</v>
      </c>
      <c r="D48" s="56"/>
      <c r="E48" s="56"/>
    </row>
    <row r="49" ht="27" customHeight="1" spans="1:5">
      <c r="A49" s="54" t="s">
        <v>214</v>
      </c>
      <c r="B49" s="40" t="s">
        <v>282</v>
      </c>
      <c r="C49" s="53">
        <f t="shared" si="1"/>
        <v>176750</v>
      </c>
      <c r="D49" s="55">
        <v>176750</v>
      </c>
      <c r="E49" s="56"/>
    </row>
    <row r="50" ht="27" customHeight="1" spans="1:5">
      <c r="A50" s="54" t="s">
        <v>216</v>
      </c>
      <c r="B50" s="40" t="s">
        <v>283</v>
      </c>
      <c r="C50" s="53">
        <f t="shared" si="1"/>
        <v>0</v>
      </c>
      <c r="D50" s="55"/>
      <c r="E50" s="56"/>
    </row>
    <row r="51" ht="27" customHeight="1" spans="1:5">
      <c r="A51" s="54" t="s">
        <v>239</v>
      </c>
      <c r="B51" s="40" t="s">
        <v>284</v>
      </c>
      <c r="C51" s="53">
        <f t="shared" si="1"/>
        <v>0</v>
      </c>
      <c r="D51" s="55"/>
      <c r="E51" s="56"/>
    </row>
    <row r="52" ht="27" customHeight="1" spans="1:5">
      <c r="A52" s="54" t="s">
        <v>241</v>
      </c>
      <c r="B52" s="40" t="s">
        <v>285</v>
      </c>
      <c r="C52" s="53">
        <f t="shared" si="1"/>
        <v>823821</v>
      </c>
      <c r="D52" s="55">
        <v>823821</v>
      </c>
      <c r="E52" s="56"/>
    </row>
    <row r="53" ht="27" customHeight="1" spans="1:5">
      <c r="A53" s="54" t="s">
        <v>218</v>
      </c>
      <c r="B53" s="40" t="s">
        <v>286</v>
      </c>
      <c r="C53" s="53">
        <f t="shared" si="1"/>
        <v>0</v>
      </c>
      <c r="D53" s="56"/>
      <c r="E53" s="56"/>
    </row>
    <row r="54" ht="27" customHeight="1" spans="1:5">
      <c r="A54" s="54" t="s">
        <v>220</v>
      </c>
      <c r="B54" s="40" t="s">
        <v>287</v>
      </c>
      <c r="C54" s="53">
        <f t="shared" si="1"/>
        <v>0</v>
      </c>
      <c r="D54" s="56"/>
      <c r="E54" s="56"/>
    </row>
    <row r="55" ht="27" customHeight="1" spans="1:5">
      <c r="A55" s="54" t="s">
        <v>222</v>
      </c>
      <c r="B55" s="40" t="s">
        <v>288</v>
      </c>
      <c r="C55" s="53">
        <f t="shared" si="1"/>
        <v>0</v>
      </c>
      <c r="D55" s="56"/>
      <c r="E55" s="56"/>
    </row>
    <row r="56" ht="27" customHeight="1" spans="1:5">
      <c r="A56" s="54" t="s">
        <v>224</v>
      </c>
      <c r="B56" s="40" t="s">
        <v>289</v>
      </c>
      <c r="C56" s="53">
        <f t="shared" si="1"/>
        <v>0</v>
      </c>
      <c r="D56" s="56"/>
      <c r="E56" s="56"/>
    </row>
    <row r="57" ht="27" customHeight="1" spans="1:5">
      <c r="A57" s="54" t="s">
        <v>226</v>
      </c>
      <c r="B57" s="40" t="s">
        <v>290</v>
      </c>
      <c r="C57" s="53">
        <f t="shared" si="1"/>
        <v>0</v>
      </c>
      <c r="D57" s="56"/>
      <c r="E57" s="56"/>
    </row>
    <row r="58" ht="27" customHeight="1" spans="1:5">
      <c r="A58" s="54" t="s">
        <v>247</v>
      </c>
      <c r="B58" s="40" t="s">
        <v>291</v>
      </c>
      <c r="C58" s="53">
        <f t="shared" si="1"/>
        <v>0</v>
      </c>
      <c r="D58" s="56"/>
      <c r="E58" s="56"/>
    </row>
    <row r="59" ht="27" customHeight="1" spans="1:5">
      <c r="A59" s="54" t="s">
        <v>232</v>
      </c>
      <c r="B59" s="40" t="s">
        <v>292</v>
      </c>
      <c r="C59" s="53">
        <f t="shared" si="1"/>
        <v>0</v>
      </c>
      <c r="D59" s="56"/>
      <c r="E59" s="56"/>
    </row>
    <row r="60" ht="27" customHeight="1" spans="1:5">
      <c r="A60" s="57" t="s">
        <v>293</v>
      </c>
      <c r="B60" s="40" t="s">
        <v>294</v>
      </c>
      <c r="C60" s="53">
        <f t="shared" si="1"/>
        <v>1400000</v>
      </c>
      <c r="D60" s="56"/>
      <c r="E60" s="56">
        <f>E62+E72</f>
        <v>1400000</v>
      </c>
    </row>
    <row r="61" ht="27" customHeight="1" spans="1:5">
      <c r="A61" s="54" t="s">
        <v>212</v>
      </c>
      <c r="B61" s="40" t="s">
        <v>295</v>
      </c>
      <c r="C61" s="53">
        <f t="shared" si="1"/>
        <v>0</v>
      </c>
      <c r="D61" s="56"/>
      <c r="E61" s="56"/>
    </row>
    <row r="62" ht="27" customHeight="1" spans="1:5">
      <c r="A62" s="54" t="s">
        <v>214</v>
      </c>
      <c r="B62" s="40" t="s">
        <v>296</v>
      </c>
      <c r="C62" s="53">
        <f t="shared" si="1"/>
        <v>1000000</v>
      </c>
      <c r="D62" s="55"/>
      <c r="E62" s="55">
        <v>1000000</v>
      </c>
    </row>
    <row r="63" ht="27" customHeight="1" spans="1:5">
      <c r="A63" s="54" t="s">
        <v>216</v>
      </c>
      <c r="B63" s="40" t="s">
        <v>297</v>
      </c>
      <c r="C63" s="53">
        <f t="shared" si="1"/>
        <v>0</v>
      </c>
      <c r="D63" s="55"/>
      <c r="E63" s="56"/>
    </row>
    <row r="64" ht="27" customHeight="1" spans="1:5">
      <c r="A64" s="54" t="s">
        <v>241</v>
      </c>
      <c r="B64" s="40" t="s">
        <v>298</v>
      </c>
      <c r="C64" s="53">
        <f t="shared" si="1"/>
        <v>0</v>
      </c>
      <c r="D64" s="55"/>
      <c r="E64" s="56"/>
    </row>
    <row r="65" ht="27" customHeight="1" spans="1:5">
      <c r="A65" s="54" t="s">
        <v>218</v>
      </c>
      <c r="B65" s="40" t="s">
        <v>299</v>
      </c>
      <c r="C65" s="53">
        <f t="shared" si="1"/>
        <v>0</v>
      </c>
      <c r="D65" s="55"/>
      <c r="E65" s="56"/>
    </row>
    <row r="66" ht="27" customHeight="1" spans="1:5">
      <c r="A66" s="54" t="s">
        <v>220</v>
      </c>
      <c r="B66" s="40" t="s">
        <v>300</v>
      </c>
      <c r="C66" s="53">
        <f t="shared" si="1"/>
        <v>0</v>
      </c>
      <c r="D66" s="55"/>
      <c r="E66" s="56"/>
    </row>
    <row r="67" ht="27" customHeight="1" spans="1:5">
      <c r="A67" s="54" t="s">
        <v>222</v>
      </c>
      <c r="B67" s="40" t="s">
        <v>301</v>
      </c>
      <c r="C67" s="53">
        <f t="shared" si="1"/>
        <v>0</v>
      </c>
      <c r="D67" s="55"/>
      <c r="E67" s="56"/>
    </row>
    <row r="68" ht="27" customHeight="1" spans="1:5">
      <c r="A68" s="54" t="s">
        <v>224</v>
      </c>
      <c r="B68" s="40" t="s">
        <v>302</v>
      </c>
      <c r="C68" s="53">
        <f t="shared" si="1"/>
        <v>0</v>
      </c>
      <c r="D68" s="55"/>
      <c r="E68" s="58"/>
    </row>
    <row r="69" ht="27" customHeight="1" spans="1:5">
      <c r="A69" s="54" t="s">
        <v>226</v>
      </c>
      <c r="B69" s="40" t="s">
        <v>303</v>
      </c>
      <c r="C69" s="53">
        <f t="shared" si="1"/>
        <v>0</v>
      </c>
      <c r="D69" s="55"/>
      <c r="E69" s="58"/>
    </row>
    <row r="70" ht="36" customHeight="1" spans="1:5">
      <c r="A70" s="54" t="s">
        <v>247</v>
      </c>
      <c r="B70" s="40" t="s">
        <v>304</v>
      </c>
      <c r="C70" s="53">
        <f t="shared" si="1"/>
        <v>0</v>
      </c>
      <c r="D70" s="55"/>
      <c r="E70" s="58"/>
    </row>
    <row r="71" ht="33" customHeight="1" spans="1:5">
      <c r="A71" s="54" t="s">
        <v>228</v>
      </c>
      <c r="B71" s="40" t="s">
        <v>305</v>
      </c>
      <c r="C71" s="53">
        <f t="shared" si="1"/>
        <v>0</v>
      </c>
      <c r="D71" s="55"/>
      <c r="E71" s="58"/>
    </row>
    <row r="72" ht="42" customHeight="1" spans="1:5">
      <c r="A72" s="54" t="s">
        <v>230</v>
      </c>
      <c r="B72" s="40" t="s">
        <v>306</v>
      </c>
      <c r="C72" s="53">
        <f t="shared" si="1"/>
        <v>400000</v>
      </c>
      <c r="D72" s="55"/>
      <c r="E72" s="55">
        <v>400000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2023-02-01T00:53:00Z</dcterms:created>
  <dcterms:modified xsi:type="dcterms:W3CDTF">2025-02-12T03:28:47Z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