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<sst xmlns="http://schemas.openxmlformats.org/spreadsheetml/2006/main" count="328" uniqueCount="247">
  <si>
    <t>单位代码：</t>
  </si>
  <si>
    <t>单位名称：</t>
  </si>
  <si>
    <t>庆阳市生态环境局宁县分局</t>
  </si>
  <si>
    <t>部门预算公开表</t>
  </si>
  <si>
    <t xml:space="preserve">     </t>
  </si>
  <si>
    <t>编制日期：</t>
  </si>
  <si>
    <t>2024.-2-27</t>
  </si>
  <si>
    <t>部门领导：</t>
  </si>
  <si>
    <t>刘猛</t>
  </si>
  <si>
    <t>财务负责人：</t>
  </si>
  <si>
    <t>胡勤胜</t>
  </si>
  <si>
    <t>制表人：</t>
  </si>
  <si>
    <t>杨卫娟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</si>
  <si>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</si>
  <si>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</si>
  <si>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</si>
  <si>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</si>
  <si>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</si>
  <si>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</si>
  <si>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</si>
  <si>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</si>
  <si>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</si>
  <si>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</si>
  <si>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</si>
  <si>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</si>
  <si>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</si>
  <si>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</si>
  <si>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</si>
  <si>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</si>
  <si>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</si>
  <si>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</si>
  <si>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</si>
  <si>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</si>
  <si>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</si>
  <si>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</si>
  <si>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</si>
  <si>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</si>
  <si>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</si>
  <si>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</si>
  <si>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</si>
  <si>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</si>
  <si>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</si>
  <si>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</si>
  <si>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</si>
  <si>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</si>
  <si>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</si>
  <si>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</si>
  <si>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</si>
  <si>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</si>
  <si>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</si>
  <si>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</si>
  <si>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</si>
  <si>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</si>
  <si>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</si>
  <si>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</si>
  <si>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</si>
  <si>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</si>
  <si>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</si>
  <si>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</si>
  <si>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</si>
  <si>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</si>
  <si>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</si>
  <si>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</si>
  <si>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</si>
  <si>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</si>
  <si>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</si>
  <si>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</si>
  <si>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</si>
  <si>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</si>
  <si>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</si>
  <si>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</si>
  <si>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</si>
  <si>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</si>
  <si>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</si>
  <si>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</si>
  <si>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</si>
  <si>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</si>
  <si>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</si>
  <si>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</si>
  <si>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</si>
  <si>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</si>
  <si>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</si>
  <si>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</si>
  <si>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</si>
  <si>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</si>
  <si>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</si>
  <si>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</si>
  <si>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</si>
  <si>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</si>
  <si>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</si>
  <si>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</si>
  <si>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</si>
  <si>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</si>
  <si>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</si>
  <si>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</si>
  <si>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</si>
  <si>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</si>
  <si>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</si>
  <si>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</si>
  <si>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</si>
  <si>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</si>
  <si>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</si>
  <si>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</si>
  <si>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</si>
  <si>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</si>
  <si>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</si>
  <si>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</si>
  <si>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</si>
  <si>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</si>
  <si>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</si>
  <si>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</si>
  <si>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</si>
  <si>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</si>
  <si>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</si>
  <si>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</si>
  <si>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</si>
  <si>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</si>
  <si>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</si>
  <si>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</si>
  <si>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</si>
  <si>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 xml:space="preserve">  行政事业单位养老支出</t>
  </si>
  <si>
    <t xml:space="preserve">    行政单位离退休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</si>
  <si>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</si>
  <si>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</si>
  <si>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</si>
  <si>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</si>
  <si>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</si>
  <si>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>节能环保支出</t>
  </si>
  <si>
    <t xml:space="preserve">  环境保护管理事务</t>
  </si>
  <si>
    <t xml:space="preserve">    行政运行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</si>
  <si>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</si>
  <si>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</si>
  <si>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</si>
  <si>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</si>
  <si>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</si>
  <si>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</si>
  <si>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</si>
  <si>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</si>
  <si>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</si>
  <si>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</si>
  <si>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</si>
  <si>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</si>
  <si>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</si>
  <si>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</si>
  <si>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</si>
  <si>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</si>
  <si>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</si>
  <si>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</si>
  <si>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</si>
  <si>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</si>
  <si>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</si>
  <si>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</si>
  <si>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</si>
  <si>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</si>
  <si>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</si>
  <si>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</si>
  <si>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</si>
  <si>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</si>
  <si>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</si>
  <si>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</si>
  <si>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</si>
  <si>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</si>
  <si>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</si>
  <si>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</si>
  <si>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</si>
  <si>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</si>
  <si>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</si>
  <si>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</si>
  <si>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</si>
  <si>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</si>
  <si>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</si>
  <si>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</si>
  <si>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</si>
  <si>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</si>
  <si>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</si>
  <si>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</si>
  <si>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</si>
  <si>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</si>
  <si>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2080501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</si>
  <si>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</si>
  <si>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</si>
  <si>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</si>
  <si>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</si>
  <si>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</si>
  <si>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>211</t>
  </si>
  <si>
    <t xml:space="preserve">  21101</t>
  </si>
  <si>
    <t xml:space="preserve">    2110101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</si>
  <si>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</si>
  <si>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</si>
  <si>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</si>
  <si>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</si>
  <si>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</si>
  <si>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</si>
  <si>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</si>
  <si>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</si>
  <si>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</si>
  <si>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</si>
  <si>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</si>
  <si>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</si>
  <si>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</si>
  <si>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</si>
  <si>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</si>
  <si>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取暖费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</si>
  <si>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</si>
  <si>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</si>
  <si>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</si>
  <si>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</si>
  <si>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>302</t>
  </si>
  <si>
    <t>商品和服务支出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</si>
  <si>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</si>
  <si>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</si>
  <si>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</si>
  <si>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</si>
  <si>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</si>
  <si>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</si>
  <si>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</si>
  <si>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</si>
  <si>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 xml:space="preserve">  30302</t>
  </si>
  <si>
    <t xml:space="preserve"> 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</si>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</sst>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color rgb="FFFF0000"/>
      <name val="SimSun"/>
      <charset val="134"/>
    </font>
    <font>
      <sz val="19"/>
      <name val="SimSun"/>
      <charset val="134"/>
    </font>
    <font>
      <b/>
      <sz val="10"/>
      <name val="SimSun"/>
      <charset val="134"/>
    </font>
    <font>
      <sz val="11"/>
      <color rgb="FFFF0000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0" fillId="0" borderId="0"/>
  </cellStyleXfs>
  <cellXfs count="10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0" fontId="19" fillId="3" borderId="2" xfId="0" applyFont="1" applyFill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2" fillId="0" borderId="0" xfId="0" applyFo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vertical="center" wrapText="1"/>
    </xf>
    <xf numFmtId="0" fontId="21" fillId="3" borderId="2" xfId="0" applyFont="1" applyFill="1" applyBorder="1" applyAlignment="1">
      <alignment horizontal="left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9" fillId="3" borderId="2" xfId="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4" fontId="21" fillId="3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1" fillId="0" borderId="2" xfId="0" applyNumberFormat="1" applyFont="1" applyBorder="1" applyAlignment="1">
      <alignment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4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37096;&#38376;&#39044;&#31639;&#25209;&#22797;&#34920;&#65288;&#32463;&#24314;&#32929;&#65289;&#23450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批复表"/>
      <sheetName val="非统发人员工资"/>
      <sheetName val="县列项目经费 1"/>
      <sheetName val="三公经费"/>
      <sheetName val="政府性基金预算表"/>
      <sheetName val="社会保险基金"/>
      <sheetName val="国有资本经营"/>
      <sheetName val="教育收费"/>
      <sheetName val="卫生收费"/>
      <sheetName val="2023年专项指标"/>
      <sheetName val="乡镇公用经费核定表"/>
      <sheetName val="社区公用经费"/>
      <sheetName val="2022年预算单位有关经费开支情况统计表"/>
    </sheetNames>
    <sheetDataSet>
      <sheetData sheetId="0">
        <row r="73">
          <cell r="I73">
            <v>132552</v>
          </cell>
          <cell r="J73">
            <v>27335.7</v>
          </cell>
          <cell r="K73">
            <v>97473.6</v>
          </cell>
        </row>
        <row r="73">
          <cell r="M73">
            <v>77200</v>
          </cell>
        </row>
        <row r="73">
          <cell r="O73">
            <v>12868.065</v>
          </cell>
        </row>
        <row r="73">
          <cell r="AD73">
            <v>5147.23</v>
          </cell>
          <cell r="AE73">
            <v>7320.65</v>
          </cell>
        </row>
        <row r="74">
          <cell r="E74">
            <v>12750</v>
          </cell>
        </row>
        <row r="74">
          <cell r="G74">
            <v>12750</v>
          </cell>
        </row>
        <row r="75">
          <cell r="E75">
            <v>2830.98</v>
          </cell>
        </row>
        <row r="76">
          <cell r="E76">
            <v>30165.29</v>
          </cell>
        </row>
        <row r="77">
          <cell r="E77">
            <v>432643.515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L20" sqref="L20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5"/>
      <c r="D3" s="95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6" t="s">
        <v>3</v>
      </c>
      <c r="C6" s="96"/>
      <c r="D6" s="96"/>
      <c r="E6" s="96"/>
      <c r="F6" s="96"/>
      <c r="G6" s="96"/>
      <c r="H6" s="96"/>
      <c r="I6" s="96"/>
      <c r="J6" s="96"/>
      <c r="K6" s="9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97" t="s">
        <v>5</v>
      </c>
      <c r="G10" s="98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7" t="s">
        <v>7</v>
      </c>
      <c r="C12" s="99" t="s">
        <v>8</v>
      </c>
      <c r="D12" s="12"/>
      <c r="E12" s="97" t="s">
        <v>9</v>
      </c>
      <c r="F12" s="10" t="s">
        <v>10</v>
      </c>
      <c r="G12" s="12"/>
      <c r="H12" s="97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5" sqref="C15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219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37</v>
      </c>
    </row>
    <row r="4" ht="22.75" customHeight="1" spans="1:8">
      <c r="A4" s="14" t="s">
        <v>169</v>
      </c>
      <c r="B4" s="14" t="s">
        <v>220</v>
      </c>
      <c r="C4" s="14"/>
      <c r="D4" s="14"/>
      <c r="E4" s="14"/>
      <c r="F4" s="14"/>
      <c r="G4" s="14" t="s">
        <v>221</v>
      </c>
      <c r="H4" s="14" t="s">
        <v>222</v>
      </c>
    </row>
    <row r="5" ht="22.75" customHeight="1" spans="1:8">
      <c r="A5" s="14"/>
      <c r="B5" s="14" t="s">
        <v>118</v>
      </c>
      <c r="C5" s="14" t="s">
        <v>223</v>
      </c>
      <c r="D5" s="14" t="s">
        <v>224</v>
      </c>
      <c r="E5" s="14" t="s">
        <v>225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226</v>
      </c>
      <c r="F6" s="14" t="s">
        <v>227</v>
      </c>
      <c r="G6" s="14"/>
      <c r="H6" s="14"/>
    </row>
    <row r="7" ht="22.75" customHeight="1" spans="1:8">
      <c r="A7" s="44" t="s">
        <v>118</v>
      </c>
      <c r="B7" s="45">
        <v>0</v>
      </c>
      <c r="C7" s="45"/>
      <c r="D7" s="45"/>
      <c r="E7" s="45"/>
      <c r="F7" s="45"/>
      <c r="G7" s="45"/>
      <c r="H7" s="45"/>
    </row>
    <row r="8" ht="22.75" customHeight="1" spans="1:8">
      <c r="A8" s="44" t="s">
        <v>2</v>
      </c>
      <c r="B8" s="45">
        <v>0</v>
      </c>
      <c r="C8" s="45"/>
      <c r="D8" s="45"/>
      <c r="E8" s="45"/>
      <c r="F8" s="45"/>
      <c r="G8" s="45"/>
      <c r="H8" s="45"/>
    </row>
    <row r="9" ht="22.75" customHeight="1" spans="1:8">
      <c r="A9" s="15" t="s">
        <v>2</v>
      </c>
      <c r="B9" s="16">
        <v>0</v>
      </c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A7" sqref="A7:A9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228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229</v>
      </c>
      <c r="B4" s="29" t="s">
        <v>230</v>
      </c>
      <c r="C4" s="30" t="s">
        <v>231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f>D6</f>
        <v>32467.88</v>
      </c>
      <c r="E5" s="33">
        <f>E6</f>
        <v>32467.88</v>
      </c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207</v>
      </c>
      <c r="C6" s="35" t="s">
        <v>232</v>
      </c>
      <c r="D6" s="36">
        <f>E6</f>
        <v>32467.88</v>
      </c>
      <c r="E6" s="36">
        <f>E7+E8+E9</f>
        <v>32467.88</v>
      </c>
      <c r="F6" s="36"/>
    </row>
    <row r="7" ht="28" customHeight="1" spans="1:6">
      <c r="A7" s="34">
        <v>2</v>
      </c>
      <c r="B7" s="37" t="s">
        <v>209</v>
      </c>
      <c r="C7" s="37" t="s">
        <v>210</v>
      </c>
      <c r="D7" s="36">
        <f>E7</f>
        <v>20000</v>
      </c>
      <c r="E7" s="38">
        <v>20000</v>
      </c>
      <c r="F7" s="36"/>
    </row>
    <row r="8" ht="28" customHeight="1" spans="1:6">
      <c r="A8" s="34">
        <v>3</v>
      </c>
      <c r="B8" s="37" t="s">
        <v>211</v>
      </c>
      <c r="C8" s="37" t="s">
        <v>212</v>
      </c>
      <c r="D8" s="36">
        <f>E8</f>
        <v>5147.23</v>
      </c>
      <c r="E8" s="38">
        <f>[1]一般公共预算批复表!$AD$73</f>
        <v>5147.23</v>
      </c>
      <c r="F8" s="36"/>
    </row>
    <row r="9" ht="28" customHeight="1" spans="1:6">
      <c r="A9" s="34">
        <v>4</v>
      </c>
      <c r="B9" s="37" t="s">
        <v>213</v>
      </c>
      <c r="C9" s="37" t="s">
        <v>214</v>
      </c>
      <c r="D9" s="36">
        <f>E9</f>
        <v>7320.65</v>
      </c>
      <c r="E9" s="38">
        <f>[1]一般公共预算批复表!$AE$73</f>
        <v>7320.65</v>
      </c>
      <c r="F9" s="36"/>
    </row>
    <row r="10" ht="28" customHeight="1" spans="1:6">
      <c r="A10" s="36"/>
      <c r="B10" s="39"/>
      <c r="C10" s="40"/>
      <c r="D10" s="36"/>
      <c r="E10" s="36"/>
      <c r="F10" s="36"/>
    </row>
    <row r="11" ht="28" customHeight="1" spans="1:6">
      <c r="A11" s="36"/>
      <c r="B11" s="39"/>
      <c r="C11" s="40"/>
      <c r="D11" s="36"/>
      <c r="E11" s="36"/>
      <c r="F11" s="36"/>
    </row>
    <row r="12" ht="28" customHeight="1" spans="1:6">
      <c r="A12" s="36"/>
      <c r="B12" s="39"/>
      <c r="C12" s="40"/>
      <c r="D12" s="36"/>
      <c r="E12" s="41"/>
      <c r="F12" s="36"/>
    </row>
    <row r="13" ht="28" customHeight="1" spans="1:6">
      <c r="A13" s="36"/>
      <c r="B13" s="39"/>
      <c r="C13" s="40"/>
      <c r="D13" s="36"/>
      <c r="E13" s="36"/>
      <c r="F13" s="36"/>
    </row>
    <row r="14" ht="28" customHeight="1" spans="1:6">
      <c r="A14" s="36"/>
      <c r="B14" s="39"/>
      <c r="C14" s="40"/>
      <c r="D14" s="36"/>
      <c r="E14" s="36"/>
      <c r="F14" s="36"/>
    </row>
    <row r="15" ht="28" customHeight="1" spans="1:6">
      <c r="A15" s="36"/>
      <c r="B15" s="39"/>
      <c r="C15" s="40"/>
      <c r="D15" s="36"/>
      <c r="E15" s="36"/>
      <c r="F15" s="36"/>
    </row>
    <row r="16" ht="28" customHeight="1" spans="1:6">
      <c r="A16" s="36"/>
      <c r="B16" s="39"/>
      <c r="C16" s="40"/>
      <c r="D16" s="36"/>
      <c r="E16" s="36"/>
      <c r="F16" s="36"/>
    </row>
    <row r="17" ht="28" customHeight="1" spans="1:6">
      <c r="A17" s="36"/>
      <c r="B17" s="39"/>
      <c r="C17" s="40"/>
      <c r="D17" s="36"/>
      <c r="E17" s="36"/>
      <c r="F17" s="36"/>
    </row>
    <row r="18" ht="28" customHeight="1" spans="1:6">
      <c r="A18" s="36"/>
      <c r="B18" s="39"/>
      <c r="C18" s="40"/>
      <c r="D18" s="36"/>
      <c r="E18" s="36"/>
      <c r="F18" s="36"/>
    </row>
    <row r="19" ht="28" customHeight="1" spans="1:6">
      <c r="A19" s="36"/>
      <c r="B19" s="39"/>
      <c r="C19" s="40"/>
      <c r="D19" s="36"/>
      <c r="E19" s="36"/>
      <c r="F19" s="36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234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235</v>
      </c>
      <c r="B5" s="22" t="s">
        <v>236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169</v>
      </c>
      <c r="B4" s="14" t="s">
        <v>118</v>
      </c>
      <c r="C4" s="14" t="s">
        <v>238</v>
      </c>
      <c r="D4" s="14" t="s">
        <v>239</v>
      </c>
      <c r="E4" s="14" t="s">
        <v>240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241</v>
      </c>
      <c r="B1" s="1"/>
    </row>
    <row r="2" spans="1:1">
      <c r="A2" s="2" t="s">
        <v>242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243</v>
      </c>
      <c r="B5" s="4">
        <v>1</v>
      </c>
    </row>
    <row r="6" spans="1:2">
      <c r="A6" s="6" t="s">
        <v>244</v>
      </c>
      <c r="B6" s="7"/>
    </row>
    <row r="7" spans="1:2">
      <c r="A7" s="8" t="s">
        <v>245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1" t="s">
        <v>14</v>
      </c>
      <c r="C2" s="91"/>
    </row>
    <row r="3" ht="29.35" customHeight="1" spans="1:3">
      <c r="A3" s="92"/>
      <c r="B3" s="93" t="s">
        <v>15</v>
      </c>
      <c r="C3" s="93" t="s">
        <v>16</v>
      </c>
    </row>
    <row r="4" ht="28.45" customHeight="1" spans="1:3">
      <c r="A4" s="84"/>
      <c r="B4" s="94" t="s">
        <v>17</v>
      </c>
      <c r="C4" s="63" t="s">
        <v>18</v>
      </c>
    </row>
    <row r="5" ht="28.45" customHeight="1" spans="1:3">
      <c r="A5" s="84"/>
      <c r="B5" s="94" t="s">
        <v>19</v>
      </c>
      <c r="C5" s="63" t="s">
        <v>20</v>
      </c>
    </row>
    <row r="6" ht="28.45" customHeight="1" spans="1:3">
      <c r="A6" s="84"/>
      <c r="B6" s="94" t="s">
        <v>21</v>
      </c>
      <c r="C6" s="63" t="s">
        <v>22</v>
      </c>
    </row>
    <row r="7" ht="28.45" customHeight="1" spans="1:3">
      <c r="A7" s="84"/>
      <c r="B7" s="94" t="s">
        <v>23</v>
      </c>
      <c r="C7" s="63"/>
    </row>
    <row r="8" ht="28.45" customHeight="1" spans="1:3">
      <c r="A8" s="84"/>
      <c r="B8" s="94" t="s">
        <v>24</v>
      </c>
      <c r="C8" s="63" t="s">
        <v>25</v>
      </c>
    </row>
    <row r="9" ht="28.45" customHeight="1" spans="1:3">
      <c r="A9" s="84"/>
      <c r="B9" s="94" t="s">
        <v>26</v>
      </c>
      <c r="C9" s="63" t="s">
        <v>27</v>
      </c>
    </row>
    <row r="10" ht="28.45" customHeight="1" spans="1:3">
      <c r="A10" s="84"/>
      <c r="B10" s="94" t="s">
        <v>28</v>
      </c>
      <c r="C10" s="63" t="s">
        <v>29</v>
      </c>
    </row>
    <row r="11" ht="28.45" customHeight="1" spans="1:3">
      <c r="A11" s="84"/>
      <c r="B11" s="94" t="s">
        <v>30</v>
      </c>
      <c r="C11" s="63" t="s">
        <v>31</v>
      </c>
    </row>
    <row r="12" ht="28.45" customHeight="1" spans="1:3">
      <c r="A12" s="84"/>
      <c r="B12" s="94" t="s">
        <v>32</v>
      </c>
      <c r="C12" s="63"/>
    </row>
    <row r="13" ht="28.45" customHeight="1" spans="1:3">
      <c r="A13" s="10"/>
      <c r="B13" s="94" t="s">
        <v>33</v>
      </c>
      <c r="C13" s="63"/>
    </row>
    <row r="14" ht="28.45" customHeight="1" spans="1:3">
      <c r="A14" s="10"/>
      <c r="B14" s="94" t="s">
        <v>34</v>
      </c>
      <c r="C14" s="63" t="s">
        <v>18</v>
      </c>
    </row>
    <row r="15" ht="36" customHeight="1" spans="2:3">
      <c r="B15" s="94" t="s">
        <v>35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E8" sqref="E8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84"/>
      <c r="B3" s="84"/>
      <c r="C3" s="84"/>
      <c r="D3" s="85" t="s">
        <v>37</v>
      </c>
    </row>
    <row r="4" ht="22.75" customHeight="1" spans="1:4">
      <c r="A4" s="49" t="s">
        <v>38</v>
      </c>
      <c r="B4" s="49"/>
      <c r="C4" s="49" t="s">
        <v>39</v>
      </c>
      <c r="D4" s="49"/>
    </row>
    <row r="5" ht="22.75" customHeight="1" spans="1:4">
      <c r="A5" s="49" t="s">
        <v>40</v>
      </c>
      <c r="B5" s="49" t="s">
        <v>41</v>
      </c>
      <c r="C5" s="49" t="s">
        <v>40</v>
      </c>
      <c r="D5" s="49" t="s">
        <v>41</v>
      </c>
    </row>
    <row r="6" ht="22.75" customHeight="1" spans="1:4">
      <c r="A6" s="86" t="s">
        <v>42</v>
      </c>
      <c r="B6" s="69">
        <f>[1]一般公共预算批复表!$E$77</f>
        <v>432643.515</v>
      </c>
      <c r="C6" s="86" t="s">
        <v>43</v>
      </c>
      <c r="D6" s="69"/>
    </row>
    <row r="7" ht="22.75" customHeight="1" spans="1:4">
      <c r="A7" s="86" t="s">
        <v>44</v>
      </c>
      <c r="B7" s="69"/>
      <c r="C7" s="86" t="s">
        <v>45</v>
      </c>
      <c r="D7" s="87"/>
    </row>
    <row r="8" ht="22.75" customHeight="1" spans="1:4">
      <c r="A8" s="86" t="s">
        <v>46</v>
      </c>
      <c r="B8" s="69"/>
      <c r="C8" s="86" t="s">
        <v>47</v>
      </c>
      <c r="D8" s="87"/>
    </row>
    <row r="9" ht="22.75" customHeight="1" spans="1:4">
      <c r="A9" s="86" t="s">
        <v>48</v>
      </c>
      <c r="B9" s="69"/>
      <c r="C9" s="86" t="s">
        <v>49</v>
      </c>
      <c r="D9" s="87"/>
    </row>
    <row r="10" ht="22.75" customHeight="1" spans="1:4">
      <c r="A10" s="86" t="s">
        <v>50</v>
      </c>
      <c r="B10" s="69"/>
      <c r="C10" s="86" t="s">
        <v>51</v>
      </c>
      <c r="D10" s="87"/>
    </row>
    <row r="11" ht="22.75" customHeight="1" spans="1:4">
      <c r="A11" s="86" t="s">
        <v>52</v>
      </c>
      <c r="B11" s="69"/>
      <c r="C11" s="86" t="s">
        <v>53</v>
      </c>
      <c r="D11" s="87"/>
    </row>
    <row r="12" ht="22.75" customHeight="1" spans="1:4">
      <c r="A12" s="86" t="s">
        <v>54</v>
      </c>
      <c r="B12" s="69"/>
      <c r="C12" s="86" t="s">
        <v>55</v>
      </c>
      <c r="D12" s="87"/>
    </row>
    <row r="13" ht="22.75" customHeight="1" spans="1:4">
      <c r="A13" s="86" t="s">
        <v>56</v>
      </c>
      <c r="B13" s="69"/>
      <c r="C13" s="86" t="s">
        <v>57</v>
      </c>
      <c r="D13" s="87"/>
    </row>
    <row r="14" ht="22.75" customHeight="1" spans="1:4">
      <c r="A14" s="86" t="s">
        <v>58</v>
      </c>
      <c r="B14" s="69"/>
      <c r="C14" s="86" t="s">
        <v>59</v>
      </c>
      <c r="D14" s="87">
        <f>[1]一般公共预算批复表!$E$74+[1]一般公共预算批复表!$E$75</f>
        <v>15580.98</v>
      </c>
    </row>
    <row r="15" ht="22.75" customHeight="1" spans="1:4">
      <c r="A15" s="86"/>
      <c r="B15" s="88"/>
      <c r="C15" s="86" t="s">
        <v>60</v>
      </c>
      <c r="D15" s="87">
        <f>[1]一般公共预算批复表!$E$76</f>
        <v>30165.29</v>
      </c>
    </row>
    <row r="16" ht="22.75" customHeight="1" spans="1:4">
      <c r="A16" s="86"/>
      <c r="B16" s="88"/>
      <c r="C16" s="86" t="s">
        <v>61</v>
      </c>
      <c r="D16" s="87">
        <v>386897.25</v>
      </c>
    </row>
    <row r="17" ht="22.75" customHeight="1" spans="1:4">
      <c r="A17" s="86"/>
      <c r="B17" s="88"/>
      <c r="C17" s="86" t="s">
        <v>62</v>
      </c>
      <c r="D17" s="87"/>
    </row>
    <row r="18" ht="22.75" customHeight="1" spans="1:4">
      <c r="A18" s="86"/>
      <c r="B18" s="88"/>
      <c r="C18" s="86" t="s">
        <v>63</v>
      </c>
      <c r="D18" s="87"/>
    </row>
    <row r="19" ht="22.75" customHeight="1" spans="1:4">
      <c r="A19" s="86"/>
      <c r="B19" s="88"/>
      <c r="C19" s="86" t="s">
        <v>64</v>
      </c>
      <c r="D19" s="87"/>
    </row>
    <row r="20" ht="22.75" customHeight="1" spans="1:4">
      <c r="A20" s="89"/>
      <c r="B20" s="90"/>
      <c r="C20" s="86" t="s">
        <v>65</v>
      </c>
      <c r="D20" s="87"/>
    </row>
    <row r="21" ht="22.75" customHeight="1" spans="1:4">
      <c r="A21" s="89"/>
      <c r="B21" s="90"/>
      <c r="C21" s="86" t="s">
        <v>66</v>
      </c>
      <c r="D21" s="87"/>
    </row>
    <row r="22" ht="22.75" customHeight="1" spans="1:4">
      <c r="A22" s="89"/>
      <c r="B22" s="90"/>
      <c r="C22" s="86" t="s">
        <v>67</v>
      </c>
      <c r="D22" s="87"/>
    </row>
    <row r="23" ht="22.75" customHeight="1" spans="1:4">
      <c r="A23" s="89"/>
      <c r="B23" s="90"/>
      <c r="C23" s="86" t="s">
        <v>68</v>
      </c>
      <c r="D23" s="87"/>
    </row>
    <row r="24" ht="22.75" customHeight="1" spans="1:4">
      <c r="A24" s="89"/>
      <c r="B24" s="90"/>
      <c r="C24" s="86" t="s">
        <v>69</v>
      </c>
      <c r="D24" s="87"/>
    </row>
    <row r="25" ht="22.75" customHeight="1" spans="1:4">
      <c r="A25" s="86"/>
      <c r="B25" s="88"/>
      <c r="C25" s="86" t="s">
        <v>70</v>
      </c>
      <c r="D25" s="87"/>
    </row>
    <row r="26" ht="22.75" customHeight="1" spans="1:4">
      <c r="A26" s="86"/>
      <c r="B26" s="88"/>
      <c r="C26" s="86" t="s">
        <v>71</v>
      </c>
      <c r="D26" s="87"/>
    </row>
    <row r="27" ht="22.75" customHeight="1" spans="1:4">
      <c r="A27" s="86"/>
      <c r="B27" s="88"/>
      <c r="C27" s="86" t="s">
        <v>72</v>
      </c>
      <c r="D27" s="87"/>
    </row>
    <row r="28" ht="22.75" customHeight="1" spans="1:4">
      <c r="A28" s="89"/>
      <c r="B28" s="90"/>
      <c r="C28" s="86" t="s">
        <v>73</v>
      </c>
      <c r="D28" s="87"/>
    </row>
    <row r="29" ht="22.75" customHeight="1" spans="1:4">
      <c r="A29" s="89"/>
      <c r="B29" s="90"/>
      <c r="C29" s="86" t="s">
        <v>74</v>
      </c>
      <c r="D29" s="87"/>
    </row>
    <row r="30" ht="22.75" customHeight="1" spans="1:4">
      <c r="A30" s="89"/>
      <c r="B30" s="90"/>
      <c r="C30" s="86" t="s">
        <v>75</v>
      </c>
      <c r="D30" s="87"/>
    </row>
    <row r="31" ht="22.75" customHeight="1" spans="1:4">
      <c r="A31" s="89"/>
      <c r="B31" s="90"/>
      <c r="C31" s="86" t="s">
        <v>76</v>
      </c>
      <c r="D31" s="87"/>
    </row>
    <row r="32" ht="22.75" customHeight="1" spans="1:4">
      <c r="A32" s="89"/>
      <c r="B32" s="90"/>
      <c r="C32" s="86" t="s">
        <v>77</v>
      </c>
      <c r="D32" s="87"/>
    </row>
    <row r="33" ht="22.75" customHeight="1" spans="1:4">
      <c r="A33" s="86"/>
      <c r="B33" s="86"/>
      <c r="C33" s="86" t="s">
        <v>78</v>
      </c>
      <c r="D33" s="87"/>
    </row>
    <row r="34" ht="22.75" customHeight="1" spans="1:4">
      <c r="A34" s="86"/>
      <c r="B34" s="86"/>
      <c r="C34" s="86" t="s">
        <v>79</v>
      </c>
      <c r="D34" s="87"/>
    </row>
    <row r="35" ht="22.75" customHeight="1" spans="1:4">
      <c r="A35" s="86"/>
      <c r="B35" s="86"/>
      <c r="C35" s="86" t="s">
        <v>80</v>
      </c>
      <c r="D35" s="87"/>
    </row>
    <row r="36" ht="22.75" customHeight="1" spans="1:4">
      <c r="A36" s="86"/>
      <c r="B36" s="86"/>
      <c r="C36" s="86"/>
      <c r="D36" s="86"/>
    </row>
    <row r="37" ht="22.75" customHeight="1" spans="1:4">
      <c r="A37" s="86"/>
      <c r="B37" s="86"/>
      <c r="C37" s="86"/>
      <c r="D37" s="86"/>
    </row>
    <row r="38" ht="22.75" customHeight="1" spans="1:4">
      <c r="A38" s="86"/>
      <c r="B38" s="86"/>
      <c r="C38" s="86"/>
      <c r="D38" s="86"/>
    </row>
    <row r="39" ht="22.75" customHeight="1" spans="1:4">
      <c r="A39" s="89" t="s">
        <v>81</v>
      </c>
      <c r="B39" s="90">
        <f>SUM(B6:B14)</f>
        <v>432643.515</v>
      </c>
      <c r="C39" s="89" t="s">
        <v>82</v>
      </c>
      <c r="D39" s="90">
        <f>B39</f>
        <v>432643.515</v>
      </c>
    </row>
    <row r="40" ht="22.75" customHeight="1" spans="1:4">
      <c r="A40" s="89" t="s">
        <v>83</v>
      </c>
      <c r="B40" s="90"/>
      <c r="C40" s="89" t="s">
        <v>84</v>
      </c>
      <c r="D40" s="90"/>
    </row>
    <row r="41" ht="22.75" customHeight="1" spans="1:4">
      <c r="A41" s="89" t="s">
        <v>85</v>
      </c>
      <c r="B41" s="88"/>
      <c r="C41" s="86"/>
      <c r="D41" s="88"/>
    </row>
    <row r="42" ht="22.75" customHeight="1" spans="1:4">
      <c r="A42" s="89" t="s">
        <v>86</v>
      </c>
      <c r="B42" s="90">
        <f>B39+B40</f>
        <v>432643.515</v>
      </c>
      <c r="C42" s="89" t="s">
        <v>87</v>
      </c>
      <c r="D42" s="90">
        <f>D39+D40</f>
        <v>432643.515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7" sqref="B7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75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5" customHeight="1" spans="1:3">
      <c r="A5" s="76" t="s">
        <v>89</v>
      </c>
      <c r="B5" s="77">
        <f>表1!B6</f>
        <v>432643.515</v>
      </c>
      <c r="C5" s="18"/>
    </row>
    <row r="6" s="17" customFormat="1" ht="25" customHeight="1" spans="1:3">
      <c r="A6" s="78" t="s">
        <v>90</v>
      </c>
      <c r="B6" s="79">
        <f>B5</f>
        <v>432643.515</v>
      </c>
      <c r="C6" s="18"/>
    </row>
    <row r="7" s="17" customFormat="1" ht="25" customHeight="1" spans="1:3">
      <c r="A7" s="78" t="s">
        <v>91</v>
      </c>
      <c r="B7" s="79"/>
      <c r="C7" s="18"/>
    </row>
    <row r="8" s="17" customFormat="1" ht="25" customHeight="1" spans="1:3">
      <c r="A8" s="76" t="s">
        <v>92</v>
      </c>
      <c r="B8" s="79">
        <f>B9+B10</f>
        <v>0</v>
      </c>
      <c r="C8" s="18"/>
    </row>
    <row r="9" s="17" customFormat="1" ht="25" customHeight="1" spans="1:3">
      <c r="A9" s="78" t="s">
        <v>90</v>
      </c>
      <c r="B9" s="79"/>
      <c r="C9" s="18"/>
    </row>
    <row r="10" s="17" customFormat="1" ht="25" customHeight="1" spans="1:3">
      <c r="A10" s="78" t="s">
        <v>91</v>
      </c>
      <c r="B10" s="79"/>
      <c r="C10" s="18"/>
    </row>
    <row r="11" s="17" customFormat="1" ht="25" customHeight="1" spans="1:3">
      <c r="A11" s="76" t="s">
        <v>93</v>
      </c>
      <c r="B11" s="79"/>
      <c r="C11" s="18"/>
    </row>
    <row r="12" s="17" customFormat="1" ht="25" customHeight="1" spans="1:3">
      <c r="A12" s="78" t="s">
        <v>90</v>
      </c>
      <c r="B12" s="79"/>
      <c r="C12" s="18"/>
    </row>
    <row r="13" s="17" customFormat="1" ht="25" customHeight="1" spans="1:3">
      <c r="A13" s="78" t="s">
        <v>91</v>
      </c>
      <c r="B13" s="79"/>
      <c r="C13" s="18"/>
    </row>
    <row r="14" s="17" customFormat="1" ht="25" customHeight="1" spans="1:3">
      <c r="A14" s="80" t="s">
        <v>94</v>
      </c>
      <c r="B14" s="79">
        <f>SUM(B15:B17)</f>
        <v>0</v>
      </c>
      <c r="C14" s="18"/>
    </row>
    <row r="15" s="17" customFormat="1" ht="25" customHeight="1" spans="1:3">
      <c r="A15" s="78" t="s">
        <v>95</v>
      </c>
      <c r="B15" s="79"/>
      <c r="C15" s="18"/>
    </row>
    <row r="16" s="17" customFormat="1" ht="25" customHeight="1" spans="1:3">
      <c r="A16" s="78" t="s">
        <v>96</v>
      </c>
      <c r="B16" s="79"/>
      <c r="C16" s="18"/>
    </row>
    <row r="17" s="17" customFormat="1" ht="25" customHeight="1" spans="1:3">
      <c r="A17" s="78" t="s">
        <v>97</v>
      </c>
      <c r="B17" s="79"/>
      <c r="C17" s="18"/>
    </row>
    <row r="18" s="17" customFormat="1" ht="25" customHeight="1" spans="1:3">
      <c r="A18" s="80" t="s">
        <v>98</v>
      </c>
      <c r="B18" s="79"/>
      <c r="C18" s="18"/>
    </row>
    <row r="19" s="17" customFormat="1" ht="25" customHeight="1" spans="1:3">
      <c r="A19" s="80" t="s">
        <v>99</v>
      </c>
      <c r="B19" s="79"/>
      <c r="C19" s="18"/>
    </row>
    <row r="20" s="17" customFormat="1" ht="25" customHeight="1" spans="1:3">
      <c r="A20" s="80" t="s">
        <v>100</v>
      </c>
      <c r="B20" s="79"/>
      <c r="C20" s="18"/>
    </row>
    <row r="21" s="17" customFormat="1" ht="25" customHeight="1" spans="1:3">
      <c r="A21" s="80" t="s">
        <v>101</v>
      </c>
      <c r="B21" s="79"/>
      <c r="C21" s="18"/>
    </row>
    <row r="22" s="17" customFormat="1" ht="25" customHeight="1" spans="1:3">
      <c r="A22" s="80" t="s">
        <v>102</v>
      </c>
      <c r="B22" s="77">
        <f>B23+B26+B29+B30</f>
        <v>0</v>
      </c>
      <c r="C22" s="18"/>
    </row>
    <row r="23" s="17" customFormat="1" ht="25" customHeight="1" spans="1:3">
      <c r="A23" s="78" t="s">
        <v>103</v>
      </c>
      <c r="B23" s="77">
        <f>B24+B25</f>
        <v>0</v>
      </c>
      <c r="C23" s="18"/>
    </row>
    <row r="24" s="17" customFormat="1" ht="25" customHeight="1" spans="1:3">
      <c r="A24" s="78" t="s">
        <v>104</v>
      </c>
      <c r="B24" s="77"/>
      <c r="C24" s="18"/>
    </row>
    <row r="25" s="17" customFormat="1" ht="25" customHeight="1" spans="1:3">
      <c r="A25" s="78" t="s">
        <v>105</v>
      </c>
      <c r="B25" s="77"/>
      <c r="C25" s="18"/>
    </row>
    <row r="26" s="17" customFormat="1" ht="25" customHeight="1" spans="1:3">
      <c r="A26" s="78" t="s">
        <v>106</v>
      </c>
      <c r="B26" s="77">
        <f>B27+B28</f>
        <v>0</v>
      </c>
      <c r="C26" s="18"/>
    </row>
    <row r="27" s="17" customFormat="1" ht="25" customHeight="1" spans="1:3">
      <c r="A27" s="78" t="s">
        <v>107</v>
      </c>
      <c r="B27" s="77"/>
      <c r="C27" s="18"/>
    </row>
    <row r="28" s="17" customFormat="1" ht="25" customHeight="1" spans="1:3">
      <c r="A28" s="78" t="s">
        <v>108</v>
      </c>
      <c r="B28" s="77"/>
      <c r="C28" s="18"/>
    </row>
    <row r="29" s="17" customFormat="1" ht="25" customHeight="1" spans="1:3">
      <c r="A29" s="78" t="s">
        <v>109</v>
      </c>
      <c r="B29" s="77"/>
      <c r="C29" s="18"/>
    </row>
    <row r="30" s="17" customFormat="1" ht="25" customHeight="1" spans="1:3">
      <c r="A30" s="78" t="s">
        <v>110</v>
      </c>
      <c r="B30" s="77"/>
      <c r="C30" s="18"/>
    </row>
    <row r="31" ht="25" customHeight="1" spans="1:2">
      <c r="A31" s="81"/>
      <c r="B31" s="77"/>
    </row>
    <row r="32" s="17" customFormat="1" ht="25" customHeight="1" spans="1:3">
      <c r="A32" s="82" t="s">
        <v>111</v>
      </c>
      <c r="B32" s="83">
        <f>B5+B8+B14+B18+B19+B20+B21+B22</f>
        <v>432643.515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I10" sqref="I10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14" t="s">
        <v>113</v>
      </c>
      <c r="B4" s="14" t="s">
        <v>114</v>
      </c>
      <c r="C4" s="14" t="s">
        <v>115</v>
      </c>
      <c r="D4" s="14" t="s">
        <v>116</v>
      </c>
      <c r="E4" s="14" t="s">
        <v>117</v>
      </c>
    </row>
    <row r="5" ht="22.75" customHeight="1" spans="1:5">
      <c r="A5" s="44" t="s">
        <v>118</v>
      </c>
      <c r="B5" s="45">
        <f t="shared" ref="B5:B19" si="0">C5+D5</f>
        <v>432643.52</v>
      </c>
      <c r="C5" s="45">
        <f>C6+C11+C14</f>
        <v>432643.52</v>
      </c>
      <c r="D5" s="45"/>
      <c r="E5" s="45"/>
    </row>
    <row r="6" ht="22.75" customHeight="1" spans="1:5">
      <c r="A6" s="44" t="s">
        <v>119</v>
      </c>
      <c r="B6" s="45">
        <f t="shared" si="0"/>
        <v>15580.98</v>
      </c>
      <c r="C6" s="45">
        <f>C7+C9</f>
        <v>15580.98</v>
      </c>
      <c r="D6" s="45"/>
      <c r="E6" s="45"/>
    </row>
    <row r="7" ht="22.75" customHeight="1" spans="1:5">
      <c r="A7" s="44" t="s">
        <v>120</v>
      </c>
      <c r="B7" s="45">
        <f t="shared" si="0"/>
        <v>12750</v>
      </c>
      <c r="C7" s="45">
        <f>C8</f>
        <v>12750</v>
      </c>
      <c r="D7" s="45"/>
      <c r="E7" s="45"/>
    </row>
    <row r="8" ht="22.75" customHeight="1" spans="1:5">
      <c r="A8" s="15" t="s">
        <v>121</v>
      </c>
      <c r="B8" s="61">
        <f t="shared" si="0"/>
        <v>12750</v>
      </c>
      <c r="C8" s="16">
        <f>[1]一般公共预算批复表!$E$74</f>
        <v>12750</v>
      </c>
      <c r="D8" s="16"/>
      <c r="E8" s="16"/>
    </row>
    <row r="9" ht="22.75" customHeight="1" spans="1:5">
      <c r="A9" s="44" t="s">
        <v>122</v>
      </c>
      <c r="B9" s="45">
        <f t="shared" si="0"/>
        <v>2830.98</v>
      </c>
      <c r="C9" s="45">
        <f>C10</f>
        <v>2830.98</v>
      </c>
      <c r="D9" s="45"/>
      <c r="E9" s="45"/>
    </row>
    <row r="10" ht="22.75" customHeight="1" spans="1:5">
      <c r="A10" s="15" t="s">
        <v>123</v>
      </c>
      <c r="B10" s="61">
        <f t="shared" si="0"/>
        <v>2830.98</v>
      </c>
      <c r="C10" s="16">
        <f>[1]一般公共预算批复表!$E$75</f>
        <v>2830.98</v>
      </c>
      <c r="D10" s="16"/>
      <c r="E10" s="16"/>
    </row>
    <row r="11" ht="22.75" customHeight="1" spans="1:5">
      <c r="A11" s="44" t="s">
        <v>124</v>
      </c>
      <c r="B11" s="45">
        <f t="shared" si="0"/>
        <v>30165.29</v>
      </c>
      <c r="C11" s="45">
        <f>C12</f>
        <v>30165.29</v>
      </c>
      <c r="D11" s="45"/>
      <c r="E11" s="45"/>
    </row>
    <row r="12" ht="22.75" customHeight="1" spans="1:5">
      <c r="A12" s="44" t="s">
        <v>125</v>
      </c>
      <c r="B12" s="45">
        <f t="shared" si="0"/>
        <v>30165.29</v>
      </c>
      <c r="C12" s="45">
        <f>C13</f>
        <v>30165.29</v>
      </c>
      <c r="D12" s="45"/>
      <c r="E12" s="45"/>
    </row>
    <row r="13" ht="22.75" customHeight="1" spans="1:5">
      <c r="A13" s="15" t="s">
        <v>126</v>
      </c>
      <c r="B13" s="61">
        <f t="shared" si="0"/>
        <v>30165.29</v>
      </c>
      <c r="C13" s="16">
        <f>[1]一般公共预算批复表!$E$76</f>
        <v>30165.29</v>
      </c>
      <c r="D13" s="16"/>
      <c r="E13" s="16"/>
    </row>
    <row r="14" ht="22.75" customHeight="1" spans="1:5">
      <c r="A14" s="73" t="s">
        <v>127</v>
      </c>
      <c r="B14" s="74">
        <f t="shared" si="0"/>
        <v>386897.25</v>
      </c>
      <c r="C14" s="74">
        <f>C15</f>
        <v>386897.25</v>
      </c>
      <c r="D14" s="74"/>
      <c r="E14" s="74"/>
    </row>
    <row r="15" ht="22.75" customHeight="1" spans="1:5">
      <c r="A15" s="63" t="s">
        <v>128</v>
      </c>
      <c r="B15" s="65">
        <f t="shared" si="0"/>
        <v>386897.25</v>
      </c>
      <c r="C15" s="65">
        <f>C16</f>
        <v>386897.25</v>
      </c>
      <c r="D15" s="65"/>
      <c r="E15" s="65"/>
    </row>
    <row r="16" ht="22.75" customHeight="1" spans="1:5">
      <c r="A16" s="33" t="s">
        <v>129</v>
      </c>
      <c r="B16" s="66">
        <f t="shared" si="0"/>
        <v>386897.25</v>
      </c>
      <c r="C16" s="66">
        <v>386897.25</v>
      </c>
      <c r="D16" s="66"/>
      <c r="E16" s="6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" workbookViewId="0">
      <selection activeCell="D16" sqref="D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8" t="s">
        <v>37</v>
      </c>
      <c r="D3" s="48"/>
      <c r="E3" s="12"/>
      <c r="F3" s="12"/>
      <c r="G3" s="12"/>
    </row>
    <row r="4" ht="22.75" customHeight="1" spans="1:7">
      <c r="A4" s="49" t="s">
        <v>38</v>
      </c>
      <c r="B4" s="49"/>
      <c r="C4" s="49" t="s">
        <v>39</v>
      </c>
      <c r="D4" s="49"/>
      <c r="E4" s="12"/>
      <c r="F4" s="12"/>
      <c r="G4" s="12"/>
    </row>
    <row r="5" ht="22.75" customHeight="1" spans="1:7">
      <c r="A5" s="49" t="s">
        <v>40</v>
      </c>
      <c r="B5" s="49" t="s">
        <v>41</v>
      </c>
      <c r="C5" s="49" t="s">
        <v>40</v>
      </c>
      <c r="D5" s="49" t="s">
        <v>118</v>
      </c>
      <c r="E5" s="12"/>
      <c r="F5" s="12"/>
      <c r="G5" s="12"/>
    </row>
    <row r="6" ht="22.75" customHeight="1" spans="1:7">
      <c r="A6" s="15" t="s">
        <v>131</v>
      </c>
      <c r="B6" s="68">
        <f>表1!B6</f>
        <v>432643.515</v>
      </c>
      <c r="C6" s="15" t="s">
        <v>132</v>
      </c>
      <c r="D6" s="68">
        <f>B6</f>
        <v>432643.515</v>
      </c>
      <c r="E6" s="12"/>
      <c r="F6" s="12"/>
      <c r="G6" s="12"/>
    </row>
    <row r="7" ht="22.75" customHeight="1" spans="1:7">
      <c r="A7" s="15" t="s">
        <v>133</v>
      </c>
      <c r="B7" s="69">
        <f>B6</f>
        <v>432643.515</v>
      </c>
      <c r="C7" s="15" t="s">
        <v>134</v>
      </c>
      <c r="D7" s="69"/>
      <c r="E7" s="12"/>
      <c r="F7" s="12"/>
      <c r="G7" s="12"/>
    </row>
    <row r="8" ht="22.75" customHeight="1" spans="1:7">
      <c r="A8" s="15" t="s">
        <v>135</v>
      </c>
      <c r="B8" s="69"/>
      <c r="C8" s="15" t="s">
        <v>136</v>
      </c>
      <c r="D8" s="69"/>
      <c r="E8" s="12"/>
      <c r="F8" s="12"/>
      <c r="G8" s="12"/>
    </row>
    <row r="9" ht="22.75" customHeight="1" spans="1:7">
      <c r="A9" s="15" t="s">
        <v>137</v>
      </c>
      <c r="B9" s="69"/>
      <c r="C9" s="15" t="s">
        <v>138</v>
      </c>
      <c r="D9" s="69"/>
      <c r="E9" s="12"/>
      <c r="F9" s="12"/>
      <c r="G9" s="12"/>
    </row>
    <row r="10" ht="22.75" customHeight="1" spans="1:7">
      <c r="A10" s="15"/>
      <c r="B10" s="70"/>
      <c r="C10" s="15" t="s">
        <v>139</v>
      </c>
      <c r="D10" s="69"/>
      <c r="E10" s="12"/>
      <c r="F10" s="12"/>
      <c r="G10" s="12"/>
    </row>
    <row r="11" ht="22.75" customHeight="1" spans="1:7">
      <c r="A11" s="15"/>
      <c r="B11" s="70"/>
      <c r="C11" s="15" t="s">
        <v>140</v>
      </c>
      <c r="D11" s="69"/>
      <c r="E11" s="12"/>
      <c r="F11" s="12"/>
      <c r="G11" s="12"/>
    </row>
    <row r="12" ht="22.75" customHeight="1" spans="1:7">
      <c r="A12" s="15"/>
      <c r="B12" s="70"/>
      <c r="C12" s="15" t="s">
        <v>141</v>
      </c>
      <c r="D12" s="69"/>
      <c r="E12" s="12"/>
      <c r="F12" s="12"/>
      <c r="G12" s="12"/>
    </row>
    <row r="13" ht="22.75" customHeight="1" spans="1:7">
      <c r="A13" s="44"/>
      <c r="B13" s="51"/>
      <c r="C13" s="15" t="s">
        <v>142</v>
      </c>
      <c r="D13" s="69"/>
      <c r="E13" s="12"/>
      <c r="F13" s="12"/>
      <c r="G13" s="12"/>
    </row>
    <row r="14" ht="22.75" customHeight="1" spans="1:7">
      <c r="A14" s="15"/>
      <c r="B14" s="70"/>
      <c r="C14" s="15" t="s">
        <v>143</v>
      </c>
      <c r="D14" s="69"/>
      <c r="E14" s="12"/>
      <c r="F14" s="12"/>
      <c r="G14" s="47"/>
    </row>
    <row r="15" ht="22.75" customHeight="1" spans="1:7">
      <c r="A15" s="15"/>
      <c r="B15" s="70"/>
      <c r="C15" s="15" t="s">
        <v>144</v>
      </c>
      <c r="D15" s="69">
        <f>表1!D14</f>
        <v>15580.98</v>
      </c>
      <c r="E15" s="12"/>
      <c r="F15" s="12"/>
      <c r="G15" s="12"/>
    </row>
    <row r="16" ht="22.75" customHeight="1" spans="1:7">
      <c r="A16" s="15"/>
      <c r="B16" s="70"/>
      <c r="C16" s="15" t="s">
        <v>145</v>
      </c>
      <c r="D16" s="69">
        <f>表1!D15</f>
        <v>30165.29</v>
      </c>
      <c r="E16" s="12"/>
      <c r="F16" s="12"/>
      <c r="G16" s="12"/>
    </row>
    <row r="17" ht="22.75" customHeight="1" spans="1:7">
      <c r="A17" s="15"/>
      <c r="B17" s="70"/>
      <c r="C17" s="15" t="s">
        <v>146</v>
      </c>
      <c r="D17" s="69">
        <f>表1!D16</f>
        <v>386897.25</v>
      </c>
      <c r="E17" s="12"/>
      <c r="F17" s="12"/>
      <c r="G17" s="12"/>
    </row>
    <row r="18" ht="22.75" customHeight="1" spans="1:7">
      <c r="A18" s="15"/>
      <c r="B18" s="70"/>
      <c r="C18" s="15" t="s">
        <v>147</v>
      </c>
      <c r="D18" s="69"/>
      <c r="E18" s="12"/>
      <c r="F18" s="12"/>
      <c r="G18" s="12"/>
    </row>
    <row r="19" ht="22.75" customHeight="1" spans="1:7">
      <c r="A19" s="15"/>
      <c r="B19" s="15"/>
      <c r="C19" s="15" t="s">
        <v>148</v>
      </c>
      <c r="D19" s="69"/>
      <c r="E19" s="12"/>
      <c r="F19" s="12"/>
      <c r="G19" s="12"/>
    </row>
    <row r="20" ht="22.75" customHeight="1" spans="1:7">
      <c r="A20" s="15"/>
      <c r="B20" s="15"/>
      <c r="C20" s="15" t="s">
        <v>149</v>
      </c>
      <c r="D20" s="69"/>
      <c r="E20" s="12"/>
      <c r="F20" s="12"/>
      <c r="G20" s="12"/>
    </row>
    <row r="21" ht="22.75" customHeight="1" spans="1:7">
      <c r="A21" s="15"/>
      <c r="B21" s="15"/>
      <c r="C21" s="15" t="s">
        <v>150</v>
      </c>
      <c r="D21" s="69"/>
      <c r="E21" s="12"/>
      <c r="F21" s="12"/>
      <c r="G21" s="12"/>
    </row>
    <row r="22" ht="22.75" customHeight="1" spans="1:7">
      <c r="A22" s="15"/>
      <c r="B22" s="15"/>
      <c r="C22" s="15" t="s">
        <v>151</v>
      </c>
      <c r="D22" s="69"/>
      <c r="E22" s="12"/>
      <c r="F22" s="12"/>
      <c r="G22" s="12"/>
    </row>
    <row r="23" ht="22.75" customHeight="1" spans="1:7">
      <c r="A23" s="15"/>
      <c r="B23" s="15"/>
      <c r="C23" s="15" t="s">
        <v>152</v>
      </c>
      <c r="D23" s="69"/>
      <c r="E23" s="12"/>
      <c r="F23" s="12"/>
      <c r="G23" s="12"/>
    </row>
    <row r="24" ht="22.75" customHeight="1" spans="1:7">
      <c r="A24" s="15"/>
      <c r="B24" s="15"/>
      <c r="C24" s="15" t="s">
        <v>153</v>
      </c>
      <c r="D24" s="69"/>
      <c r="E24" s="12"/>
      <c r="F24" s="12"/>
      <c r="G24" s="12"/>
    </row>
    <row r="25" ht="22.75" customHeight="1" spans="1:7">
      <c r="A25" s="15"/>
      <c r="B25" s="15"/>
      <c r="C25" s="15" t="s">
        <v>154</v>
      </c>
      <c r="D25" s="69"/>
      <c r="E25" s="12"/>
      <c r="F25" s="12"/>
      <c r="G25" s="12"/>
    </row>
    <row r="26" ht="22.75" customHeight="1" spans="1:7">
      <c r="A26" s="15"/>
      <c r="B26" s="15"/>
      <c r="C26" s="15" t="s">
        <v>155</v>
      </c>
      <c r="D26" s="69"/>
      <c r="E26" s="12"/>
      <c r="F26" s="12"/>
      <c r="G26" s="12"/>
    </row>
    <row r="27" ht="22.75" customHeight="1" spans="1:7">
      <c r="A27" s="15"/>
      <c r="B27" s="15"/>
      <c r="C27" s="15" t="s">
        <v>156</v>
      </c>
      <c r="D27" s="69"/>
      <c r="E27" s="12"/>
      <c r="F27" s="12"/>
      <c r="G27" s="12"/>
    </row>
    <row r="28" ht="22.75" customHeight="1" spans="1:7">
      <c r="A28" s="15"/>
      <c r="B28" s="15"/>
      <c r="C28" s="15" t="s">
        <v>157</v>
      </c>
      <c r="D28" s="69"/>
      <c r="E28" s="12"/>
      <c r="F28" s="12"/>
      <c r="G28" s="12"/>
    </row>
    <row r="29" ht="22.75" customHeight="1" spans="1:7">
      <c r="A29" s="15"/>
      <c r="B29" s="15"/>
      <c r="C29" s="15" t="s">
        <v>158</v>
      </c>
      <c r="D29" s="69"/>
      <c r="E29" s="12"/>
      <c r="F29" s="12"/>
      <c r="G29" s="12"/>
    </row>
    <row r="30" ht="22.75" customHeight="1" spans="1:7">
      <c r="A30" s="15"/>
      <c r="B30" s="15"/>
      <c r="C30" s="15" t="s">
        <v>159</v>
      </c>
      <c r="D30" s="69"/>
      <c r="E30" s="12"/>
      <c r="F30" s="12"/>
      <c r="G30" s="12"/>
    </row>
    <row r="31" ht="22.75" customHeight="1" spans="1:7">
      <c r="A31" s="15"/>
      <c r="B31" s="15"/>
      <c r="C31" s="15" t="s">
        <v>160</v>
      </c>
      <c r="D31" s="69"/>
      <c r="E31" s="12"/>
      <c r="F31" s="12"/>
      <c r="G31" s="12"/>
    </row>
    <row r="32" ht="22.75" customHeight="1" spans="1:7">
      <c r="A32" s="15"/>
      <c r="B32" s="15"/>
      <c r="C32" s="15" t="s">
        <v>161</v>
      </c>
      <c r="D32" s="69"/>
      <c r="E32" s="12"/>
      <c r="F32" s="12"/>
      <c r="G32" s="12"/>
    </row>
    <row r="33" ht="22.75" customHeight="1" spans="1:7">
      <c r="A33" s="15"/>
      <c r="B33" s="15"/>
      <c r="C33" s="15" t="s">
        <v>162</v>
      </c>
      <c r="D33" s="69"/>
      <c r="E33" s="12"/>
      <c r="F33" s="12"/>
      <c r="G33" s="12"/>
    </row>
    <row r="34" ht="22.75" customHeight="1" spans="1:7">
      <c r="A34" s="15"/>
      <c r="B34" s="15"/>
      <c r="C34" s="15" t="s">
        <v>163</v>
      </c>
      <c r="D34" s="69"/>
      <c r="E34" s="12"/>
      <c r="F34" s="12"/>
      <c r="G34" s="12"/>
    </row>
    <row r="35" ht="22.75" customHeight="1" spans="1:7">
      <c r="A35" s="15"/>
      <c r="B35" s="15"/>
      <c r="C35" s="15" t="s">
        <v>164</v>
      </c>
      <c r="D35" s="69"/>
      <c r="E35" s="12"/>
      <c r="F35" s="12"/>
      <c r="G35" s="12"/>
    </row>
    <row r="36" ht="22.75" customHeight="1" spans="1:7">
      <c r="A36" s="15"/>
      <c r="B36" s="15"/>
      <c r="C36" s="15" t="s">
        <v>165</v>
      </c>
      <c r="D36" s="68"/>
      <c r="E36" s="12"/>
      <c r="F36" s="12"/>
      <c r="G36" s="12"/>
    </row>
    <row r="37" ht="22.75" customHeight="1" spans="1:7">
      <c r="A37" s="49" t="s">
        <v>166</v>
      </c>
      <c r="B37" s="71">
        <f>B6</f>
        <v>432643.515</v>
      </c>
      <c r="C37" s="49" t="s">
        <v>167</v>
      </c>
      <c r="D37" s="72">
        <f>D6</f>
        <v>432643.515</v>
      </c>
      <c r="E37" s="47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18" sqref="D18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8" t="s">
        <v>37</v>
      </c>
      <c r="K3" s="48"/>
    </row>
    <row r="4" ht="22.75" customHeight="1" spans="1:11">
      <c r="A4" s="49" t="s">
        <v>169</v>
      </c>
      <c r="B4" s="49" t="s">
        <v>118</v>
      </c>
      <c r="C4" s="49" t="s">
        <v>170</v>
      </c>
      <c r="D4" s="49"/>
      <c r="E4" s="49"/>
      <c r="F4" s="49" t="s">
        <v>171</v>
      </c>
      <c r="G4" s="49"/>
      <c r="H4" s="49"/>
      <c r="I4" s="49" t="s">
        <v>172</v>
      </c>
      <c r="J4" s="49"/>
      <c r="K4" s="49"/>
    </row>
    <row r="5" ht="22.75" customHeight="1" spans="1:11">
      <c r="A5" s="49"/>
      <c r="B5" s="49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4" t="s">
        <v>118</v>
      </c>
      <c r="B6" s="53">
        <f>C6</f>
        <v>432643.52</v>
      </c>
      <c r="C6" s="53">
        <f>D6</f>
        <v>432643.52</v>
      </c>
      <c r="D6" s="53">
        <f>D7</f>
        <v>432643.52</v>
      </c>
      <c r="E6" s="53"/>
      <c r="F6" s="53"/>
      <c r="G6" s="53"/>
      <c r="H6" s="53"/>
      <c r="I6" s="53"/>
      <c r="J6" s="53"/>
      <c r="K6" s="53"/>
    </row>
    <row r="7" ht="22.75" customHeight="1" spans="1:11">
      <c r="A7" s="50" t="s">
        <v>2</v>
      </c>
      <c r="B7" s="53">
        <f>C7</f>
        <v>432643.52</v>
      </c>
      <c r="C7" s="53">
        <f>D7</f>
        <v>432643.52</v>
      </c>
      <c r="D7" s="51">
        <f>D8</f>
        <v>432643.52</v>
      </c>
      <c r="E7" s="51"/>
      <c r="F7" s="51"/>
      <c r="G7" s="51"/>
      <c r="H7" s="51"/>
      <c r="I7" s="51"/>
      <c r="J7" s="51"/>
      <c r="K7" s="51"/>
    </row>
    <row r="8" ht="22.75" customHeight="1" spans="1:11">
      <c r="A8" s="67" t="s">
        <v>2</v>
      </c>
      <c r="B8" s="55">
        <f>C8</f>
        <v>432643.52</v>
      </c>
      <c r="C8" s="55">
        <f>D8</f>
        <v>432643.52</v>
      </c>
      <c r="D8" s="51">
        <f>表6!D6</f>
        <v>432643.52</v>
      </c>
      <c r="E8" s="51"/>
      <c r="F8" s="51"/>
      <c r="G8" s="51"/>
      <c r="H8" s="51"/>
      <c r="I8" s="51"/>
      <c r="J8" s="51"/>
      <c r="K8" s="51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G11" sqref="G11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customFormat="1" ht="14.3" customHeight="1" spans="1:1">
      <c r="A1" s="56"/>
    </row>
    <row r="2" ht="36.9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48" t="s">
        <v>37</v>
      </c>
      <c r="D3" s="48"/>
      <c r="E3" s="48"/>
    </row>
    <row r="4" ht="22.75" customHeight="1" spans="1:5">
      <c r="A4" s="49" t="s">
        <v>113</v>
      </c>
      <c r="B4" s="49"/>
      <c r="C4" s="49" t="s">
        <v>170</v>
      </c>
      <c r="D4" s="49"/>
      <c r="E4" s="49"/>
    </row>
    <row r="5" ht="22.75" customHeight="1" spans="1:5">
      <c r="A5" s="57" t="s">
        <v>174</v>
      </c>
      <c r="B5" s="57" t="s">
        <v>175</v>
      </c>
      <c r="C5" s="58" t="s">
        <v>118</v>
      </c>
      <c r="D5" s="57" t="s">
        <v>115</v>
      </c>
      <c r="E5" s="57" t="s">
        <v>116</v>
      </c>
    </row>
    <row r="6" ht="22.75" customHeight="1" spans="1:5">
      <c r="A6" s="54"/>
      <c r="B6" s="52" t="s">
        <v>118</v>
      </c>
      <c r="C6" s="59">
        <f t="shared" ref="C6:C20" si="0">D6+E6</f>
        <v>432643.52</v>
      </c>
      <c r="D6" s="60">
        <f>D7+D12+D15</f>
        <v>432643.52</v>
      </c>
      <c r="E6" s="60"/>
    </row>
    <row r="7" ht="22.75" customHeight="1" spans="1:5">
      <c r="A7" s="50" t="s">
        <v>176</v>
      </c>
      <c r="B7" s="44" t="s">
        <v>119</v>
      </c>
      <c r="C7" s="59">
        <f t="shared" si="0"/>
        <v>15580.98</v>
      </c>
      <c r="D7" s="45">
        <f>D8+D10</f>
        <v>15580.98</v>
      </c>
      <c r="E7" s="45"/>
    </row>
    <row r="8" ht="22.75" customHeight="1" spans="1:5">
      <c r="A8" s="44" t="s">
        <v>177</v>
      </c>
      <c r="B8" s="44" t="s">
        <v>120</v>
      </c>
      <c r="C8" s="59">
        <f t="shared" si="0"/>
        <v>12750</v>
      </c>
      <c r="D8" s="45">
        <f>D9</f>
        <v>12750</v>
      </c>
      <c r="E8" s="45"/>
    </row>
    <row r="9" ht="22.75" customHeight="1" spans="1:5">
      <c r="A9" s="15" t="s">
        <v>178</v>
      </c>
      <c r="B9" s="15" t="s">
        <v>121</v>
      </c>
      <c r="C9" s="61">
        <f t="shared" si="0"/>
        <v>12750</v>
      </c>
      <c r="D9" s="16">
        <f>表3!C8</f>
        <v>12750</v>
      </c>
      <c r="E9" s="16"/>
    </row>
    <row r="10" ht="22.75" customHeight="1" spans="1:5">
      <c r="A10" s="44" t="s">
        <v>179</v>
      </c>
      <c r="B10" s="44" t="s">
        <v>122</v>
      </c>
      <c r="C10" s="59">
        <f t="shared" si="0"/>
        <v>2830.98</v>
      </c>
      <c r="D10" s="45">
        <f>D11</f>
        <v>2830.98</v>
      </c>
      <c r="E10" s="45"/>
    </row>
    <row r="11" ht="22.75" customHeight="1" spans="1:5">
      <c r="A11" s="15" t="s">
        <v>180</v>
      </c>
      <c r="B11" s="15" t="s">
        <v>123</v>
      </c>
      <c r="C11" s="61">
        <f t="shared" si="0"/>
        <v>2830.98</v>
      </c>
      <c r="D11" s="16">
        <f>表3!C10</f>
        <v>2830.98</v>
      </c>
      <c r="E11" s="16"/>
    </row>
    <row r="12" ht="22.75" customHeight="1" spans="1:5">
      <c r="A12" s="50" t="s">
        <v>181</v>
      </c>
      <c r="B12" s="44" t="s">
        <v>124</v>
      </c>
      <c r="C12" s="59">
        <f t="shared" si="0"/>
        <v>30165.29</v>
      </c>
      <c r="D12" s="45">
        <f>D13</f>
        <v>30165.29</v>
      </c>
      <c r="E12" s="45"/>
    </row>
    <row r="13" ht="22.75" customHeight="1" spans="1:5">
      <c r="A13" s="44" t="s">
        <v>182</v>
      </c>
      <c r="B13" s="44" t="s">
        <v>125</v>
      </c>
      <c r="C13" s="59">
        <f t="shared" si="0"/>
        <v>30165.29</v>
      </c>
      <c r="D13" s="45">
        <f>D14</f>
        <v>30165.29</v>
      </c>
      <c r="E13" s="45"/>
    </row>
    <row r="14" ht="22.75" customHeight="1" spans="1:5">
      <c r="A14" s="15" t="s">
        <v>183</v>
      </c>
      <c r="B14" s="15" t="s">
        <v>126</v>
      </c>
      <c r="C14" s="61">
        <f t="shared" si="0"/>
        <v>30165.29</v>
      </c>
      <c r="D14" s="16">
        <f>表3!C13</f>
        <v>30165.29</v>
      </c>
      <c r="E14" s="16"/>
    </row>
    <row r="15" ht="22.75" customHeight="1" spans="1:5">
      <c r="A15" s="62" t="s">
        <v>184</v>
      </c>
      <c r="B15" s="63" t="s">
        <v>127</v>
      </c>
      <c r="C15" s="64">
        <f t="shared" si="0"/>
        <v>386897.25</v>
      </c>
      <c r="D15" s="65">
        <f>D16</f>
        <v>386897.25</v>
      </c>
      <c r="E15" s="65"/>
    </row>
    <row r="16" ht="22.75" customHeight="1" spans="1:5">
      <c r="A16" s="63" t="s">
        <v>185</v>
      </c>
      <c r="B16" s="63" t="s">
        <v>128</v>
      </c>
      <c r="C16" s="64">
        <f t="shared" si="0"/>
        <v>386897.25</v>
      </c>
      <c r="D16" s="65">
        <f>D17</f>
        <v>386897.25</v>
      </c>
      <c r="E16" s="65"/>
    </row>
    <row r="17" ht="19" customHeight="1" spans="1:5">
      <c r="A17" s="33" t="s">
        <v>186</v>
      </c>
      <c r="B17" s="33" t="s">
        <v>129</v>
      </c>
      <c r="C17" s="66">
        <f t="shared" si="0"/>
        <v>386897.25</v>
      </c>
      <c r="D17" s="66">
        <f>表3!C16</f>
        <v>386897.25</v>
      </c>
      <c r="E17" s="66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B12" sqref="B12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  <col min="7" max="7" width="11.75" customWidth="1"/>
    <col min="9" max="9" width="11.5"/>
  </cols>
  <sheetData>
    <row r="1" customFormat="1" ht="18.05" customHeight="1" spans="1:5">
      <c r="A1" s="10"/>
      <c r="B1" s="10"/>
      <c r="C1" s="10"/>
      <c r="D1" s="10"/>
      <c r="E1" s="10"/>
    </row>
    <row r="2" customFormat="1" ht="39.85" customHeight="1" spans="1:5">
      <c r="A2" s="11" t="s">
        <v>187</v>
      </c>
      <c r="B2" s="11"/>
      <c r="C2" s="11"/>
      <c r="D2" s="11"/>
      <c r="E2" s="11"/>
    </row>
    <row r="3" customFormat="1" ht="22.75" customHeight="1" spans="1:5">
      <c r="A3" s="47"/>
      <c r="B3" s="47"/>
      <c r="C3" s="12"/>
      <c r="D3" s="12"/>
      <c r="E3" s="48" t="s">
        <v>37</v>
      </c>
    </row>
    <row r="4" customFormat="1" ht="22.75" customHeight="1" spans="1:5">
      <c r="A4" s="49" t="s">
        <v>188</v>
      </c>
      <c r="B4" s="49"/>
      <c r="C4" s="49" t="s">
        <v>189</v>
      </c>
      <c r="D4" s="49"/>
      <c r="E4" s="49"/>
    </row>
    <row r="5" customFormat="1" ht="22.75" customHeight="1" spans="1:5">
      <c r="A5" s="49" t="s">
        <v>174</v>
      </c>
      <c r="B5" s="49" t="s">
        <v>175</v>
      </c>
      <c r="C5" s="49" t="s">
        <v>118</v>
      </c>
      <c r="D5" s="49" t="s">
        <v>190</v>
      </c>
      <c r="E5" s="49" t="s">
        <v>191</v>
      </c>
    </row>
    <row r="6" customFormat="1" ht="22.75" customHeight="1" spans="1:5">
      <c r="A6" s="49"/>
      <c r="B6" s="50" t="s">
        <v>118</v>
      </c>
      <c r="C6" s="51">
        <f t="shared" ref="C6:C12" si="0">D6+E6</f>
        <v>432643.515</v>
      </c>
      <c r="D6" s="51">
        <f>D7+D19</f>
        <v>400175.635</v>
      </c>
      <c r="E6" s="51">
        <f>E15</f>
        <v>32467.88</v>
      </c>
    </row>
    <row r="7" customFormat="1" ht="22.75" customHeight="1" spans="1:5">
      <c r="A7" s="52" t="s">
        <v>192</v>
      </c>
      <c r="B7" s="52" t="s">
        <v>193</v>
      </c>
      <c r="C7" s="51">
        <f t="shared" si="0"/>
        <v>387425.635</v>
      </c>
      <c r="D7" s="53">
        <f>SUM(D8:D14)</f>
        <v>387425.635</v>
      </c>
      <c r="E7" s="53"/>
    </row>
    <row r="8" customFormat="1" ht="22.75" customHeight="1" spans="1:5">
      <c r="A8" s="54" t="s">
        <v>194</v>
      </c>
      <c r="B8" s="54" t="s">
        <v>195</v>
      </c>
      <c r="C8" s="51">
        <f t="shared" si="0"/>
        <v>145420.065</v>
      </c>
      <c r="D8" s="55">
        <f>[1]一般公共预算批复表!$I$73+[1]一般公共预算批复表!$O$73</f>
        <v>145420.065</v>
      </c>
      <c r="E8" s="55"/>
    </row>
    <row r="9" customFormat="1" ht="22.75" customHeight="1" spans="1:5">
      <c r="A9" s="54" t="s">
        <v>196</v>
      </c>
      <c r="B9" s="54" t="s">
        <v>197</v>
      </c>
      <c r="C9" s="51">
        <f t="shared" si="0"/>
        <v>27335.7</v>
      </c>
      <c r="D9" s="55">
        <f>[1]一般公共预算批复表!$J$73</f>
        <v>27335.7</v>
      </c>
      <c r="E9" s="55"/>
    </row>
    <row r="10" customFormat="1" ht="22.75" customHeight="1" spans="1:5">
      <c r="A10" s="54" t="s">
        <v>198</v>
      </c>
      <c r="B10" s="54" t="s">
        <v>199</v>
      </c>
      <c r="C10" s="51">
        <f t="shared" si="0"/>
        <v>77200</v>
      </c>
      <c r="D10" s="55">
        <f>[1]一般公共预算批复表!$M$73</f>
        <v>77200</v>
      </c>
      <c r="E10" s="55"/>
    </row>
    <row r="11" customFormat="1" ht="22.75" customHeight="1" spans="1:5">
      <c r="A11" s="54" t="s">
        <v>200</v>
      </c>
      <c r="B11" s="54" t="s">
        <v>201</v>
      </c>
      <c r="C11" s="51">
        <f t="shared" si="0"/>
        <v>97473.6</v>
      </c>
      <c r="D11" s="55">
        <f>[1]一般公共预算批复表!$K$73</f>
        <v>97473.6</v>
      </c>
      <c r="E11" s="55"/>
    </row>
    <row r="12" customFormat="1" ht="22.75" customHeight="1" spans="1:5">
      <c r="A12" s="54">
        <v>30106</v>
      </c>
      <c r="B12" s="54" t="s">
        <v>202</v>
      </c>
      <c r="C12" s="51">
        <f t="shared" si="0"/>
        <v>7000</v>
      </c>
      <c r="D12" s="55">
        <v>7000</v>
      </c>
      <c r="E12" s="55"/>
    </row>
    <row r="13" customFormat="1" ht="22.75" customHeight="1" spans="1:5">
      <c r="A13" s="54" t="s">
        <v>203</v>
      </c>
      <c r="B13" s="54" t="s">
        <v>204</v>
      </c>
      <c r="C13" s="51">
        <f t="shared" ref="C13:C20" si="1">D13+E13</f>
        <v>30165.29</v>
      </c>
      <c r="D13" s="55">
        <f>[1]一般公共预算批复表!$E$76</f>
        <v>30165.29</v>
      </c>
      <c r="E13" s="55"/>
    </row>
    <row r="14" customFormat="1" ht="22.75" customHeight="1" spans="1:5">
      <c r="A14" s="54" t="s">
        <v>205</v>
      </c>
      <c r="B14" s="54" t="s">
        <v>206</v>
      </c>
      <c r="C14" s="51">
        <f t="shared" si="1"/>
        <v>2830.98</v>
      </c>
      <c r="D14" s="55">
        <f>[1]一般公共预算批复表!$E$75</f>
        <v>2830.98</v>
      </c>
      <c r="E14" s="55"/>
    </row>
    <row r="15" customFormat="1" ht="22.75" customHeight="1" spans="1:5">
      <c r="A15" s="52" t="s">
        <v>207</v>
      </c>
      <c r="B15" s="52" t="s">
        <v>208</v>
      </c>
      <c r="C15" s="51">
        <f t="shared" si="1"/>
        <v>32467.88</v>
      </c>
      <c r="D15" s="53"/>
      <c r="E15" s="53">
        <f>E16+E17+E18</f>
        <v>32467.88</v>
      </c>
    </row>
    <row r="16" s="46" customFormat="1" ht="22.75" customHeight="1" spans="1:5">
      <c r="A16" s="37" t="s">
        <v>209</v>
      </c>
      <c r="B16" s="37" t="s">
        <v>210</v>
      </c>
      <c r="C16" s="51">
        <f t="shared" si="1"/>
        <v>20000</v>
      </c>
      <c r="D16" s="38"/>
      <c r="E16" s="38">
        <v>20000</v>
      </c>
    </row>
    <row r="17" s="46" customFormat="1" ht="22.75" customHeight="1" spans="1:5">
      <c r="A17" s="37" t="s">
        <v>211</v>
      </c>
      <c r="B17" s="37" t="s">
        <v>212</v>
      </c>
      <c r="C17" s="51">
        <f t="shared" si="1"/>
        <v>5147.23</v>
      </c>
      <c r="D17" s="38"/>
      <c r="E17" s="38">
        <f>[1]一般公共预算批复表!$AD$73</f>
        <v>5147.23</v>
      </c>
    </row>
    <row r="18" s="46" customFormat="1" ht="22.75" customHeight="1" spans="1:5">
      <c r="A18" s="37" t="s">
        <v>213</v>
      </c>
      <c r="B18" s="37" t="s">
        <v>214</v>
      </c>
      <c r="C18" s="51">
        <f t="shared" si="1"/>
        <v>7320.65</v>
      </c>
      <c r="D18" s="38"/>
      <c r="E18" s="38">
        <f>[1]一般公共预算批复表!$AE$73</f>
        <v>7320.65</v>
      </c>
    </row>
    <row r="19" customFormat="1" ht="22.75" customHeight="1" spans="1:5">
      <c r="A19" s="52" t="s">
        <v>215</v>
      </c>
      <c r="B19" s="52" t="s">
        <v>216</v>
      </c>
      <c r="C19" s="51">
        <f t="shared" si="1"/>
        <v>12750</v>
      </c>
      <c r="D19" s="53">
        <f>D20</f>
        <v>12750</v>
      </c>
      <c r="E19" s="53"/>
    </row>
    <row r="20" customFormat="1" ht="22.75" customHeight="1" spans="1:5">
      <c r="A20" s="54" t="s">
        <v>217</v>
      </c>
      <c r="B20" s="54" t="s">
        <v>218</v>
      </c>
      <c r="C20" s="51">
        <f t="shared" si="1"/>
        <v>12750</v>
      </c>
      <c r="D20" s="55">
        <f>[1]一般公共预算批复表!$G$74</f>
        <v>12750</v>
      </c>
      <c r="E20" s="55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2024-03-06T02:08:17Z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