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firstSheet="3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externalReferences>
    <externalReference r:id="rId17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<sst xmlns="http://schemas.openxmlformats.org/spreadsheetml/2006/main" count="418" uniqueCount="320">
  <si>
    <t>单位代码：</t>
  </si>
  <si>
    <t>单位名称：</t>
  </si>
  <si>
    <t>宁县金村乡中心小学</t>
  </si>
  <si>
    <t>部门预算公开表</t>
  </si>
  <si>
    <t xml:space="preserve">     </t>
  </si>
  <si>
    <t>编制日期：</t>
  </si>
  <si>
    <t>部门领导：</t>
  </si>
  <si>
    <t>李拴刚</t>
  </si>
  <si>
    <t>财务负责人：</t>
  </si>
  <si>
    <t>制表人：</t>
  </si>
  <si>
    <t>王金成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</si>
  <si>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</si>
  <si>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</si>
  <si>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</si>
  <si>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</si>
  <si>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</si>
  <si>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</si>
  <si>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</si>
  <si>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</si>
  <si>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</si>
  <si>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</si>
  <si>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</si>
  <si>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</si>
  <si>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</si>
  <si>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</si>
  <si>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</si>
  <si>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</si>
  <si>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</si>
  <si>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</si>
  <si>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</si>
  <si>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</si>
  <si>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</si>
  <si>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</si>
  <si>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</si>
  <si>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</si>
  <si>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</si>
  <si>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</si>
  <si>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</si>
  <si>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</si>
  <si>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</si>
  <si>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</si>
  <si>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</si>
  <si>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</si>
  <si>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</si>
  <si>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</si>
  <si>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</si>
  <si>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</si>
  <si>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</si>
  <si>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</si>
  <si>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</si>
  <si>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</si>
  <si>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</si>
  <si>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</si>
  <si>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</si>
  <si>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</si>
  <si>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</si>
  <si>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</si>
  <si>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</si>
  <si>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</si>
  <si>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</si>
  <si>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</si>
  <si>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</si>
  <si>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</si>
  <si>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</si>
  <si>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</si>
  <si>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</si>
  <si>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</si>
  <si>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</si>
  <si>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</si>
  <si>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</si>
  <si>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</si>
  <si>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</si>
  <si>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</si>
  <si>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</si>
  <si>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</si>
  <si>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</si>
  <si>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</si>
  <si>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</si>
  <si>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</si>
  <si>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</si>
  <si>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</si>
  <si>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</si>
  <si>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</si>
  <si>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</si>
  <si>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</si>
  <si>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</si>
  <si>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</si>
  <si>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</si>
  <si>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</si>
  <si>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</si>
  <si>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</si>
  <si>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</si>
  <si>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</si>
  <si>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</si>
  <si>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</si>
  <si>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</si>
  <si>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</si>
  <si>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</si>
  <si>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</si>
  <si>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</si>
  <si>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</si>
  <si>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</si>
  <si>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</si>
  <si>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</si>
  <si>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</si>
  <si>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</si>
  <si>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</si>
  <si>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</si>
  <si>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</si>
  <si>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</si>
  <si>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</si>
  <si>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</si>
  <si>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</si>
  <si>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</si>
  <si>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</si>
  <si>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</si>
  <si>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</si>
  <si>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</si>
  <si>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   教育</t>
  </si>
  <si>
    <t>20502   普通教育</t>
  </si>
  <si>
    <t>2050201     学前教育</t>
  </si>
  <si>
    <t>2050202       小学教育</t>
  </si>
  <si>
    <t>208     社会保障和就业支出</t>
  </si>
  <si>
    <t>210     卫生健康支出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</si>
  <si>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</si>
  <si>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</si>
  <si>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</si>
  <si>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</si>
  <si>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</si>
  <si>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</si>
  <si>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</si>
  <si>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</si>
  <si>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</si>
  <si>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</si>
  <si>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</si>
  <si>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</si>
  <si>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</si>
  <si>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</si>
  <si>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</si>
  <si>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</si>
  <si>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</si>
  <si>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</si>
  <si>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</si>
  <si>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</si>
  <si>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</si>
  <si>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</si>
  <si>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</si>
  <si>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</si>
  <si>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</si>
  <si>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</si>
  <si>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</si>
  <si>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</si>
  <si>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</si>
  <si>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</si>
  <si>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</si>
  <si>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</si>
  <si>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</si>
  <si>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</si>
  <si>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</si>
  <si>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</si>
  <si>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</si>
  <si>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</si>
  <si>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</si>
  <si>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</si>
  <si>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</si>
  <si>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</si>
  <si>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</si>
  <si>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</si>
  <si>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</si>
  <si>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</si>
  <si>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</si>
  <si>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 xml:space="preserve">  教育</t>
  </si>
  <si>
    <t>20502</t>
  </si>
  <si>
    <t xml:space="preserve">      普通教育</t>
  </si>
  <si>
    <t>2050201</t>
  </si>
  <si>
    <t xml:space="preserve">          学前教育</t>
  </si>
  <si>
    <t>2050202</t>
  </si>
  <si>
    <t xml:space="preserve">          小学教育</t>
  </si>
  <si>
    <t xml:space="preserve">208     </t>
  </si>
  <si>
    <t>社会保障和就业支出</t>
  </si>
  <si>
    <t xml:space="preserve">210     </t>
  </si>
  <si>
    <t>卫生健康支出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</si>
  <si>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</si>
  <si>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</si>
  <si>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</si>
  <si>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</si>
  <si>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</si>
  <si>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</si>
  <si>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</si>
  <si>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</si>
  <si>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</si>
  <si>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</si>
  <si>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</si>
  <si>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</si>
  <si>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职工基本医疗保险缴费</t>
  </si>
  <si>
    <t>30199</t>
  </si>
  <si>
    <t>其他社会保障和就业支出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</si>
  <si>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</si>
  <si>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</si>
  <si>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</si>
  <si>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</si>
  <si>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</si>
  <si>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</si>
  <si>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</si>
  <si>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</si>
  <si>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</si>
  <si>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</si>
  <si>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</si>
  <si>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</si>
  <si>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</si>
  <si>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</si>
  <si>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</si>
  <si>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</si>
  <si>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</si>
  <si>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</si>
  <si>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</si>
  <si>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</si>
  <si>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</si>
  <si>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</si>
  <si>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303</t>
  </si>
  <si>
    <t xml:space="preserve">          对个人和家庭补助支出</t>
  </si>
  <si>
    <t>30302</t>
  </si>
  <si>
    <t xml:space="preserve">                 退休费</t>
  </si>
  <si>
    <t>30305</t>
  </si>
  <si>
    <t xml:space="preserve">                生活补助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</si>
  <si>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</si>
  <si>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</si>
  <si>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</si>
  <si>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</si>
  <si>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</si>
  <si>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</si>
  <si>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</si>
  <si>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</si>
  <si>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208040宁县金村乡中心小学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</si>
  <si>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</si>
  <si>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</si>
  <si>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</si>
  <si>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</si>
  <si>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</si>
  <si>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</si>
  <si>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</si>
  <si>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</si>
  <si>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</si>
  <si>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</si>
  <si>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</si>
  <si>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</si>
  <si>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</si>
  <si>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</si>
  <si>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</si>
  <si>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</si>
  <si>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</si>
  <si>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</si>
  <si>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</si>
  <si>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</si>
  <si>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</si>
  <si>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r>
      <rPr>
        <sz val="9"/>
        <color rgb="FF000000"/>
        <rFont val="Calibri"/>
        <charset val="1"/>
      </rPr>
      <t>208040</t>
    </r>
    <r>
      <rPr>
        <sz val="9"/>
        <color rgb="FF000000"/>
        <rFont val="宋体"/>
        <charset val="1"/>
      </rPr>
      <t>宁县金村乡中心小学</t>
    </r>
  </si>
  <si>
    <t>联系人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</si>
  <si>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</si>
  <si>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</si>
  <si>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</si>
  <si>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</si>
  <si>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</si>
  <si>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>实施小学义务教育，促进基础教育发展，负责小学学历教育等工作。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</si>
  <si>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</si>
  <si>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</si>
  <si>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</si>
  <si>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</si>
  <si>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</si>
  <si>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</si>
  <si>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</si>
  <si>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宁县金村乡中心小学、宁县金村乡崔庄小学、宁县金村乡南堡小学、宁县金村乡崔塬小学、宁县金村乡兰庄小学、宁县金村乡老庄小学、宁县金村乡中心幼儿园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</si>
  <si>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</si>
  <si>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</si>
  <si>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</si>
  <si>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</si>
  <si>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</si>
  <si>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</si>
  <si>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各项管理制度完善，可操作性强、实用性强，能够满足学校教育教学工作需要。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</si>
  <si>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</si>
  <si>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</si>
  <si>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</si>
  <si>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</si>
  <si>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</si>
  <si>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</si>
  <si>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</si>
  <si>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</si>
  <si>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</si>
  <si>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</si>
  <si>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</si>
  <si>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</si>
  <si>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</si>
  <si>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</si>
  <si>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</si>
  <si>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</si>
  <si>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</si>
  <si>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</si>
  <si>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</si>
  <si>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</si>
  <si>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教育支出</t>
  </si>
  <si>
    <t>普通教育</t>
  </si>
  <si>
    <t>学前教育</t>
  </si>
  <si>
    <t>小学教育</t>
  </si>
  <si>
    <t>行政事业单位医疗</t>
  </si>
  <si>
    <t>事业单位医疗</t>
  </si>
  <si>
    <t>项目支出绩效目标表</t>
  </si>
  <si>
    <t>预算单位</t>
  </si>
  <si>
    <r>
      <rPr>
        <b/>
        <sz val="9"/>
        <color rgb="FF000000"/>
        <rFont val="Calibri"/>
        <charset val="1"/>
      </rPr>
      <t>208040</t>
    </r>
    <r>
      <rPr>
        <b/>
        <sz val="9"/>
        <color rgb="FF000000"/>
        <rFont val="宋体"/>
        <charset val="1"/>
      </rPr>
      <t>宁县金村乡中心小学</t>
    </r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</si>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</sst>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;[Red]0.00"/>
    <numFmt numFmtId="179" formatCode="#0.00"/>
    <numFmt numFmtId="180" formatCode="#,##0.00_ ;[Red]\-#,##0.00\ "/>
    <numFmt numFmtId="181" formatCode="yyyy/mm/dd"/>
  </numFmts>
  <fonts count="6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Calibri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Calibri"/>
      <charset val="1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9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color indexed="8"/>
      <name val="宋体"/>
      <charset val="1"/>
      <scheme val="minor"/>
    </font>
    <font>
      <sz val="10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  <font>
      <sz val="10"/>
      <name val="Hiragino Sans GB"/>
      <charset val="134"/>
    </font>
    <font>
      <sz val="10"/>
      <name val="黑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color theme="1"/>
      <name val="Arial"/>
      <charset val="0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7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0" borderId="8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9" fillId="14" borderId="11" applyNumberFormat="0" applyAlignment="0" applyProtection="0">
      <alignment vertical="center"/>
    </xf>
    <xf numFmtId="0" fontId="60" fillId="14" borderId="7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1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21" fillId="0" borderId="0" xfId="0" applyFont="1" applyFill="1" applyAlignment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177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176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Border="1">
      <alignment vertical="center"/>
    </xf>
    <xf numFmtId="176" fontId="29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>
      <alignment vertical="center"/>
    </xf>
    <xf numFmtId="176" fontId="30" fillId="0" borderId="1" xfId="0" applyNumberFormat="1" applyFont="1" applyFill="1" applyBorder="1" applyAlignment="1" applyProtection="1">
      <alignment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0" fontId="32" fillId="0" borderId="3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vertical="center" wrapText="1"/>
    </xf>
    <xf numFmtId="176" fontId="33" fillId="0" borderId="1" xfId="0" applyNumberFormat="1" applyFont="1" applyFill="1" applyBorder="1" applyAlignment="1" applyProtection="1">
      <alignment vertical="center"/>
    </xf>
    <xf numFmtId="4" fontId="32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176" fontId="34" fillId="0" borderId="1" xfId="0" applyNumberFormat="1" applyFont="1" applyBorder="1">
      <alignment vertical="center"/>
    </xf>
    <xf numFmtId="0" fontId="34" fillId="0" borderId="1" xfId="0" applyFont="1" applyBorder="1">
      <alignment vertical="center"/>
    </xf>
    <xf numFmtId="176" fontId="35" fillId="0" borderId="1" xfId="0" applyNumberFormat="1" applyFont="1" applyFill="1" applyBorder="1" applyAlignment="1" applyProtection="1">
      <alignment vertical="center"/>
    </xf>
    <xf numFmtId="0" fontId="17" fillId="0" borderId="0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78" fontId="32" fillId="0" borderId="1" xfId="0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178" fontId="20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49" fontId="36" fillId="0" borderId="1" xfId="0" applyNumberFormat="1" applyFont="1" applyFill="1" applyBorder="1" applyAlignment="1" applyProtection="1">
      <alignment horizontal="left" vertical="center"/>
    </xf>
    <xf numFmtId="0" fontId="32" fillId="0" borderId="3" xfId="0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right" vertical="center" wrapText="1"/>
    </xf>
    <xf numFmtId="4" fontId="32" fillId="0" borderId="3" xfId="0" applyNumberFormat="1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vertical="center" wrapText="1"/>
    </xf>
    <xf numFmtId="179" fontId="19" fillId="0" borderId="3" xfId="0" applyNumberFormat="1" applyFont="1" applyBorder="1" applyAlignment="1">
      <alignment horizontal="right" vertical="center" wrapText="1"/>
    </xf>
    <xf numFmtId="179" fontId="37" fillId="0" borderId="3" xfId="0" applyNumberFormat="1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179" fontId="32" fillId="0" borderId="3" xfId="0" applyNumberFormat="1" applyFont="1" applyBorder="1" applyAlignment="1">
      <alignment vertical="center" wrapText="1"/>
    </xf>
    <xf numFmtId="179" fontId="32" fillId="0" borderId="3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1" xfId="49" applyFont="1" applyFill="1" applyBorder="1" applyAlignment="1" applyProtection="1">
      <alignment vertical="center"/>
    </xf>
    <xf numFmtId="176" fontId="38" fillId="0" borderId="1" xfId="0" applyNumberFormat="1" applyFont="1" applyFill="1" applyBorder="1" applyAlignment="1" applyProtection="1">
      <alignment vertical="center" wrapText="1"/>
    </xf>
    <xf numFmtId="180" fontId="39" fillId="0" borderId="1" xfId="0" applyNumberFormat="1" applyFont="1" applyFill="1" applyBorder="1" applyAlignment="1">
      <alignment horizontal="right" vertical="center"/>
    </xf>
    <xf numFmtId="180" fontId="25" fillId="0" borderId="1" xfId="0" applyNumberFormat="1" applyFont="1" applyFill="1" applyBorder="1" applyAlignment="1" applyProtection="1">
      <alignment horizontal="right" vertical="center"/>
    </xf>
    <xf numFmtId="0" fontId="25" fillId="0" borderId="1" xfId="49" applyFont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180" fontId="20" fillId="0" borderId="1" xfId="0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178" fontId="37" fillId="0" borderId="3" xfId="0" applyNumberFormat="1" applyFont="1" applyBorder="1" applyAlignment="1">
      <alignment horizontal="right" vertical="center" wrapText="1"/>
    </xf>
    <xf numFmtId="178" fontId="42" fillId="4" borderId="1" xfId="0" applyNumberFormat="1" applyFont="1" applyFill="1" applyBorder="1" applyAlignment="1">
      <alignment horizontal="right" vertical="center" shrinkToFit="1"/>
    </xf>
    <xf numFmtId="178" fontId="17" fillId="0" borderId="3" xfId="0" applyNumberFormat="1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178" fontId="41" fillId="0" borderId="3" xfId="0" applyNumberFormat="1" applyFont="1" applyBorder="1" applyAlignment="1">
      <alignment vertical="center" wrapText="1"/>
    </xf>
    <xf numFmtId="4" fontId="41" fillId="0" borderId="3" xfId="0" applyNumberFormat="1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1" fontId="19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39044;&#31639;&#20844;&#24320;\2023&#24180;&#37096;&#38376;&#39044;&#31639;&#34920;&#65288;&#25945;&#32946;&#23616;&#25209;&#2279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2-1"/>
      <sheetName val="表2-2"/>
      <sheetName val="表7"/>
      <sheetName val="表9"/>
      <sheetName val="表10"/>
      <sheetName val="表11"/>
    </sheetNames>
    <sheetDataSet>
      <sheetData sheetId="0">
        <row r="139">
          <cell r="F139">
            <v>46000</v>
          </cell>
        </row>
        <row r="140">
          <cell r="F140">
            <v>7228563.874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K6" sqref="K6"/>
    </sheetView>
  </sheetViews>
  <sheetFormatPr defaultColWidth="10" defaultRowHeight="13.5"/>
  <cols>
    <col min="1" max="1" width="2.54166666666667" customWidth="1"/>
    <col min="2" max="2" width="10.375" customWidth="1"/>
    <col min="3" max="4" width="9.76666666666667" customWidth="1"/>
    <col min="5" max="5" width="12.625" customWidth="1"/>
    <col min="6" max="6" width="11.125" customWidth="1"/>
    <col min="7" max="7" width="11.5083333333333" customWidth="1"/>
    <col min="8" max="10" width="9.76666666666667" customWidth="1"/>
  </cols>
  <sheetData>
    <row r="1" ht="14.3" customHeight="1" spans="1:10">
      <c r="A1" s="35"/>
      <c r="B1" s="35"/>
      <c r="C1" s="35"/>
      <c r="D1" s="35"/>
      <c r="E1" s="35"/>
      <c r="F1" s="35"/>
      <c r="G1" s="35"/>
      <c r="H1" s="35"/>
      <c r="I1" s="35"/>
      <c r="J1" s="35"/>
    </row>
    <row r="2" ht="14.3" customHeight="1" spans="1:10">
      <c r="A2" s="35"/>
      <c r="B2" s="35"/>
      <c r="C2" s="35"/>
      <c r="D2" s="35"/>
      <c r="E2" s="35"/>
      <c r="F2" s="35"/>
      <c r="G2" s="35"/>
      <c r="H2" s="35"/>
      <c r="I2" s="35"/>
      <c r="J2" s="35"/>
    </row>
    <row r="3" ht="22.75" customHeight="1" spans="1:10">
      <c r="A3" s="37"/>
      <c r="B3" s="37" t="s">
        <v>0</v>
      </c>
      <c r="C3" s="135">
        <v>208040</v>
      </c>
      <c r="D3" s="135"/>
      <c r="E3" s="37"/>
      <c r="F3" s="37"/>
      <c r="G3" s="37"/>
      <c r="H3" s="37"/>
      <c r="I3" s="37"/>
      <c r="J3" s="37"/>
    </row>
    <row r="4" ht="22.75" customHeight="1" spans="1:10">
      <c r="A4" s="37"/>
      <c r="B4" s="37" t="s">
        <v>1</v>
      </c>
      <c r="C4" s="37" t="s">
        <v>2</v>
      </c>
      <c r="D4" s="37"/>
      <c r="E4" s="37"/>
      <c r="F4" s="37"/>
      <c r="G4" s="37"/>
      <c r="H4" s="37"/>
      <c r="I4" s="37"/>
      <c r="J4" s="37"/>
    </row>
    <row r="5" ht="14.3" customHeight="1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ht="78.55" customHeight="1" spans="1:10">
      <c r="A6" s="35"/>
      <c r="B6" s="136" t="s">
        <v>3</v>
      </c>
      <c r="C6" s="136"/>
      <c r="D6" s="136"/>
      <c r="E6" s="136"/>
      <c r="F6" s="136"/>
      <c r="G6" s="136"/>
      <c r="H6" s="136"/>
      <c r="I6" s="136"/>
      <c r="J6" s="136"/>
    </row>
    <row r="7" ht="22.75" customHeight="1" spans="1:10">
      <c r="A7" s="37"/>
      <c r="B7" s="37"/>
      <c r="C7" s="37"/>
      <c r="D7" s="37"/>
      <c r="E7" s="37"/>
      <c r="F7" s="37"/>
      <c r="G7" s="37"/>
      <c r="H7" s="37"/>
      <c r="I7" s="37"/>
      <c r="J7" s="37"/>
    </row>
    <row r="8" ht="22.75" customHeight="1" spans="1:10">
      <c r="A8" s="37"/>
      <c r="B8" s="37"/>
      <c r="C8" s="37"/>
      <c r="D8" s="37"/>
      <c r="E8" s="37"/>
      <c r="F8" s="37"/>
      <c r="G8" s="37"/>
      <c r="H8" s="37"/>
      <c r="I8" s="37"/>
      <c r="J8" s="37"/>
    </row>
    <row r="9" ht="22.75" customHeight="1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ht="22.75" customHeight="1" spans="1:10">
      <c r="A10" s="37"/>
      <c r="B10" s="37" t="s">
        <v>4</v>
      </c>
      <c r="C10" s="37"/>
      <c r="F10" s="137" t="s">
        <v>5</v>
      </c>
      <c r="G10" s="138">
        <v>44964</v>
      </c>
      <c r="H10" s="37"/>
      <c r="I10" s="37"/>
      <c r="J10" s="37"/>
    </row>
    <row r="11" ht="22.75" customHeight="1" spans="1:10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2" ht="22.75" customHeight="1" spans="1:10">
      <c r="A12" s="37"/>
      <c r="B12" s="137" t="s">
        <v>6</v>
      </c>
      <c r="C12" s="139" t="s">
        <v>7</v>
      </c>
      <c r="D12" s="37"/>
      <c r="E12" s="137" t="s">
        <v>8</v>
      </c>
      <c r="F12" s="35" t="s">
        <v>7</v>
      </c>
      <c r="G12" s="37"/>
      <c r="H12" s="137" t="s">
        <v>9</v>
      </c>
      <c r="I12" s="35" t="s">
        <v>10</v>
      </c>
      <c r="J12" s="37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10" workbookViewId="0">
      <selection activeCell="B14" sqref="B14:C17"/>
    </sheetView>
  </sheetViews>
  <sheetFormatPr defaultColWidth="10" defaultRowHeight="13.5" outlineLevelCol="2"/>
  <cols>
    <col min="1" max="1" width="5.01666666666667" customWidth="1"/>
    <col min="2" max="2" width="47.25" customWidth="1"/>
    <col min="3" max="3" width="28.75" customWidth="1"/>
  </cols>
  <sheetData>
    <row r="1" ht="35.4" customHeight="1" spans="1:2">
      <c r="A1" s="35"/>
      <c r="B1" s="35"/>
    </row>
    <row r="2" ht="39.15" customHeight="1" spans="1:3">
      <c r="A2" s="35"/>
      <c r="B2" s="131" t="s">
        <v>11</v>
      </c>
      <c r="C2" s="131"/>
    </row>
    <row r="3" ht="29.35" customHeight="1" spans="1:3">
      <c r="A3" s="132"/>
      <c r="B3" s="133" t="s">
        <v>12</v>
      </c>
      <c r="C3" s="133" t="s">
        <v>13</v>
      </c>
    </row>
    <row r="4" ht="45" customHeight="1" spans="1:3">
      <c r="A4" s="121"/>
      <c r="B4" s="134" t="s">
        <v>14</v>
      </c>
      <c r="C4" s="109" t="s">
        <v>15</v>
      </c>
    </row>
    <row r="5" ht="45" customHeight="1" spans="1:3">
      <c r="A5" s="121"/>
      <c r="B5" s="134" t="s">
        <v>16</v>
      </c>
      <c r="C5" s="109" t="s">
        <v>17</v>
      </c>
    </row>
    <row r="6" ht="45" customHeight="1" spans="1:3">
      <c r="A6" s="121"/>
      <c r="B6" s="134" t="s">
        <v>18</v>
      </c>
      <c r="C6" s="109" t="s">
        <v>19</v>
      </c>
    </row>
    <row r="7" ht="45" customHeight="1" spans="1:3">
      <c r="A7" s="121"/>
      <c r="B7" s="134" t="s">
        <v>20</v>
      </c>
      <c r="C7" s="109"/>
    </row>
    <row r="8" ht="45" customHeight="1" spans="1:3">
      <c r="A8" s="121"/>
      <c r="B8" s="134" t="s">
        <v>21</v>
      </c>
      <c r="C8" s="109" t="s">
        <v>22</v>
      </c>
    </row>
    <row r="9" ht="45" customHeight="1" spans="1:3">
      <c r="A9" s="121"/>
      <c r="B9" s="134" t="s">
        <v>23</v>
      </c>
      <c r="C9" s="109" t="s">
        <v>24</v>
      </c>
    </row>
    <row r="10" ht="45" customHeight="1" spans="1:3">
      <c r="A10" s="121"/>
      <c r="B10" s="134" t="s">
        <v>25</v>
      </c>
      <c r="C10" s="109" t="s">
        <v>26</v>
      </c>
    </row>
    <row r="11" ht="45" customHeight="1" spans="1:3">
      <c r="A11" s="121"/>
      <c r="B11" s="134" t="s">
        <v>27</v>
      </c>
      <c r="C11" s="109" t="s">
        <v>28</v>
      </c>
    </row>
    <row r="12" ht="45" customHeight="1" spans="1:3">
      <c r="A12" s="121"/>
      <c r="B12" s="134" t="s">
        <v>29</v>
      </c>
      <c r="C12" s="109"/>
    </row>
    <row r="13" ht="45" customHeight="1" spans="1:3">
      <c r="A13" s="35"/>
      <c r="B13" s="134" t="s">
        <v>30</v>
      </c>
      <c r="C13" s="109"/>
    </row>
    <row r="14" ht="45" customHeight="1" spans="1:3">
      <c r="A14" s="35"/>
      <c r="B14" s="134" t="s">
        <v>31</v>
      </c>
      <c r="C14" s="109" t="s">
        <v>15</v>
      </c>
    </row>
    <row r="15" ht="24" spans="2:3">
      <c r="B15" s="134" t="s">
        <v>32</v>
      </c>
      <c r="C15" s="109" t="s">
        <v>15</v>
      </c>
    </row>
    <row r="16" ht="24" spans="2:3">
      <c r="B16" s="134" t="s">
        <v>33</v>
      </c>
      <c r="C16" s="109" t="s">
        <v>15</v>
      </c>
    </row>
    <row r="17" ht="24" spans="2:3">
      <c r="B17" s="134" t="s">
        <v>34</v>
      </c>
      <c r="C17" s="109" t="s">
        <v>15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E15" sqref="E15"/>
    </sheetView>
  </sheetViews>
  <sheetFormatPr defaultColWidth="10" defaultRowHeight="13.5" outlineLevelCol="3"/>
  <cols>
    <col min="1" max="1" width="28.25" customWidth="1"/>
    <col min="2" max="2" width="14.5" customWidth="1"/>
    <col min="3" max="3" width="31.5" customWidth="1"/>
    <col min="4" max="4" width="11.25" customWidth="1"/>
    <col min="5" max="6" width="12.625"/>
  </cols>
  <sheetData>
    <row r="1" ht="14.3" customHeight="1" spans="1:4">
      <c r="A1" s="35"/>
      <c r="B1" s="35"/>
      <c r="C1" s="35"/>
      <c r="D1" s="35"/>
    </row>
    <row r="2" ht="39.85" customHeight="1" spans="1:4">
      <c r="A2" s="36" t="s">
        <v>35</v>
      </c>
      <c r="B2" s="36"/>
      <c r="C2" s="36"/>
      <c r="D2" s="36"/>
    </row>
    <row r="3" ht="22.75" customHeight="1" spans="1:4">
      <c r="A3" s="121"/>
      <c r="B3" s="121"/>
      <c r="C3" s="121"/>
      <c r="D3" s="122" t="s">
        <v>36</v>
      </c>
    </row>
    <row r="4" ht="22.75" customHeight="1" spans="1:4">
      <c r="A4" s="99" t="s">
        <v>37</v>
      </c>
      <c r="B4" s="99"/>
      <c r="C4" s="99" t="s">
        <v>38</v>
      </c>
      <c r="D4" s="99"/>
    </row>
    <row r="5" ht="22.75" customHeight="1" spans="1:4">
      <c r="A5" s="99" t="s">
        <v>39</v>
      </c>
      <c r="B5" s="99" t="s">
        <v>40</v>
      </c>
      <c r="C5" s="99" t="s">
        <v>39</v>
      </c>
      <c r="D5" s="99" t="s">
        <v>40</v>
      </c>
    </row>
    <row r="6" ht="18" customHeight="1" spans="1:4">
      <c r="A6" s="123" t="s">
        <v>41</v>
      </c>
      <c r="B6" s="124">
        <v>7885038.5412</v>
      </c>
      <c r="C6" s="123" t="s">
        <v>42</v>
      </c>
      <c r="D6" s="124"/>
    </row>
    <row r="7" ht="18" customHeight="1" spans="1:4">
      <c r="A7" s="123" t="s">
        <v>43</v>
      </c>
      <c r="B7" s="124"/>
      <c r="C7" s="123" t="s">
        <v>44</v>
      </c>
      <c r="D7" s="124"/>
    </row>
    <row r="8" ht="18" customHeight="1" spans="1:4">
      <c r="A8" s="123" t="s">
        <v>45</v>
      </c>
      <c r="B8" s="124"/>
      <c r="C8" s="123" t="s">
        <v>46</v>
      </c>
      <c r="D8" s="124"/>
    </row>
    <row r="9" ht="18" customHeight="1" spans="1:4">
      <c r="A9" s="123" t="s">
        <v>47</v>
      </c>
      <c r="B9" s="124"/>
      <c r="C9" s="123" t="s">
        <v>48</v>
      </c>
      <c r="D9" s="124"/>
    </row>
    <row r="10" ht="18" customHeight="1" spans="1:4">
      <c r="A10" s="123" t="s">
        <v>49</v>
      </c>
      <c r="B10" s="125">
        <v>16800</v>
      </c>
      <c r="C10" s="123" t="s">
        <v>50</v>
      </c>
      <c r="D10" s="124">
        <v>7291363.874</v>
      </c>
    </row>
    <row r="11" ht="18" customHeight="1" spans="1:4">
      <c r="A11" s="123" t="s">
        <v>51</v>
      </c>
      <c r="B11" s="124"/>
      <c r="C11" s="123" t="s">
        <v>52</v>
      </c>
      <c r="D11" s="124"/>
    </row>
    <row r="12" ht="18" customHeight="1" spans="1:4">
      <c r="A12" s="123" t="s">
        <v>53</v>
      </c>
      <c r="B12" s="124"/>
      <c r="C12" s="123" t="s">
        <v>54</v>
      </c>
      <c r="D12" s="124"/>
    </row>
    <row r="13" ht="18" customHeight="1" spans="1:4">
      <c r="A13" s="123" t="s">
        <v>55</v>
      </c>
      <c r="B13" s="124"/>
      <c r="C13" s="123" t="s">
        <v>56</v>
      </c>
      <c r="D13" s="124">
        <v>166699.2742</v>
      </c>
    </row>
    <row r="14" ht="18" customHeight="1" spans="1:4">
      <c r="A14" s="123" t="s">
        <v>57</v>
      </c>
      <c r="B14" s="124"/>
      <c r="C14" s="123" t="s">
        <v>58</v>
      </c>
      <c r="D14" s="124"/>
    </row>
    <row r="15" ht="18" customHeight="1" spans="1:4">
      <c r="A15" s="123"/>
      <c r="B15" s="126"/>
      <c r="C15" s="123" t="s">
        <v>59</v>
      </c>
      <c r="D15" s="124">
        <v>443775.393</v>
      </c>
    </row>
    <row r="16" ht="18" customHeight="1" spans="1:4">
      <c r="A16" s="123"/>
      <c r="B16" s="126"/>
      <c r="C16" s="123" t="s">
        <v>60</v>
      </c>
      <c r="D16" s="124"/>
    </row>
    <row r="17" ht="18" customHeight="1" spans="1:4">
      <c r="A17" s="123"/>
      <c r="B17" s="126"/>
      <c r="C17" s="123" t="s">
        <v>61</v>
      </c>
      <c r="D17" s="124"/>
    </row>
    <row r="18" ht="18" customHeight="1" spans="1:4">
      <c r="A18" s="123"/>
      <c r="B18" s="126"/>
      <c r="C18" s="123" t="s">
        <v>62</v>
      </c>
      <c r="D18" s="124"/>
    </row>
    <row r="19" ht="18" customHeight="1" spans="1:4">
      <c r="A19" s="123"/>
      <c r="B19" s="126"/>
      <c r="C19" s="123" t="s">
        <v>63</v>
      </c>
      <c r="D19" s="124"/>
    </row>
    <row r="20" ht="18" customHeight="1" spans="1:4">
      <c r="A20" s="127"/>
      <c r="B20" s="128"/>
      <c r="C20" s="123" t="s">
        <v>64</v>
      </c>
      <c r="D20" s="124"/>
    </row>
    <row r="21" ht="18" customHeight="1" spans="1:4">
      <c r="A21" s="127"/>
      <c r="B21" s="128"/>
      <c r="C21" s="123" t="s">
        <v>65</v>
      </c>
      <c r="D21" s="124"/>
    </row>
    <row r="22" ht="18" customHeight="1" spans="1:4">
      <c r="A22" s="127"/>
      <c r="B22" s="128"/>
      <c r="C22" s="123" t="s">
        <v>66</v>
      </c>
      <c r="D22" s="124"/>
    </row>
    <row r="23" ht="18" customHeight="1" spans="1:4">
      <c r="A23" s="127"/>
      <c r="B23" s="128"/>
      <c r="C23" s="123" t="s">
        <v>67</v>
      </c>
      <c r="D23" s="124"/>
    </row>
    <row r="24" ht="18" customHeight="1" spans="1:4">
      <c r="A24" s="127"/>
      <c r="B24" s="128"/>
      <c r="C24" s="123" t="s">
        <v>68</v>
      </c>
      <c r="D24" s="124"/>
    </row>
    <row r="25" ht="18" customHeight="1" spans="1:4">
      <c r="A25" s="123"/>
      <c r="B25" s="126"/>
      <c r="C25" s="123" t="s">
        <v>69</v>
      </c>
      <c r="D25" s="124"/>
    </row>
    <row r="26" ht="18" customHeight="1" spans="1:4">
      <c r="A26" s="123"/>
      <c r="B26" s="126"/>
      <c r="C26" s="123" t="s">
        <v>70</v>
      </c>
      <c r="D26" s="124"/>
    </row>
    <row r="27" ht="18" customHeight="1" spans="1:4">
      <c r="A27" s="123"/>
      <c r="B27" s="126"/>
      <c r="C27" s="123" t="s">
        <v>71</v>
      </c>
      <c r="D27" s="124"/>
    </row>
    <row r="28" ht="18" customHeight="1" spans="1:4">
      <c r="A28" s="127"/>
      <c r="B28" s="128"/>
      <c r="C28" s="123" t="s">
        <v>72</v>
      </c>
      <c r="D28" s="124"/>
    </row>
    <row r="29" ht="18" customHeight="1" spans="1:4">
      <c r="A29" s="127"/>
      <c r="B29" s="128"/>
      <c r="C29" s="123" t="s">
        <v>73</v>
      </c>
      <c r="D29" s="124"/>
    </row>
    <row r="30" ht="18" customHeight="1" spans="1:4">
      <c r="A30" s="127"/>
      <c r="B30" s="128"/>
      <c r="C30" s="123" t="s">
        <v>74</v>
      </c>
      <c r="D30" s="124"/>
    </row>
    <row r="31" ht="18" customHeight="1" spans="1:4">
      <c r="A31" s="127"/>
      <c r="B31" s="128"/>
      <c r="C31" s="123" t="s">
        <v>75</v>
      </c>
      <c r="D31" s="124"/>
    </row>
    <row r="32" ht="18" customHeight="1" spans="1:4">
      <c r="A32" s="127"/>
      <c r="B32" s="128"/>
      <c r="C32" s="123" t="s">
        <v>76</v>
      </c>
      <c r="D32" s="124"/>
    </row>
    <row r="33" ht="18" customHeight="1" spans="1:4">
      <c r="A33" s="123"/>
      <c r="B33" s="126"/>
      <c r="C33" s="123" t="s">
        <v>77</v>
      </c>
      <c r="D33" s="124"/>
    </row>
    <row r="34" ht="18" customHeight="1" spans="1:4">
      <c r="A34" s="123"/>
      <c r="B34" s="126"/>
      <c r="C34" s="123" t="s">
        <v>78</v>
      </c>
      <c r="D34" s="124"/>
    </row>
    <row r="35" ht="18" customHeight="1" spans="1:4">
      <c r="A35" s="123"/>
      <c r="B35" s="126"/>
      <c r="C35" s="123" t="s">
        <v>79</v>
      </c>
      <c r="D35" s="124"/>
    </row>
    <row r="36" ht="18" customHeight="1" spans="1:4">
      <c r="A36" s="127" t="s">
        <v>80</v>
      </c>
      <c r="B36" s="129">
        <f>SUM(B6:B14)</f>
        <v>7901838.5412</v>
      </c>
      <c r="C36" s="127" t="s">
        <v>81</v>
      </c>
      <c r="D36" s="129">
        <f>SUM(D6:D35)</f>
        <v>7901838.5412</v>
      </c>
    </row>
    <row r="37" ht="18" customHeight="1" spans="1:4">
      <c r="A37" s="127" t="s">
        <v>82</v>
      </c>
      <c r="B37" s="129"/>
      <c r="C37" s="127" t="s">
        <v>83</v>
      </c>
      <c r="D37" s="129"/>
    </row>
    <row r="38" ht="18" customHeight="1" spans="1:4">
      <c r="A38" s="123"/>
      <c r="B38" s="130"/>
      <c r="C38" s="123"/>
      <c r="D38" s="130"/>
    </row>
    <row r="39" ht="18" customHeight="1" spans="1:4">
      <c r="A39" s="127" t="s">
        <v>84</v>
      </c>
      <c r="B39" s="129">
        <f>B36+B37</f>
        <v>7901838.5412</v>
      </c>
      <c r="C39" s="127" t="s">
        <v>85</v>
      </c>
      <c r="D39" s="129">
        <f>D36+D37</f>
        <v>7901838.5412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6" sqref="B16"/>
    </sheetView>
  </sheetViews>
  <sheetFormatPr defaultColWidth="7.875" defaultRowHeight="12.75" customHeight="1" outlineLevelCol="2"/>
  <cols>
    <col min="1" max="1" width="39.5" style="45" customWidth="1"/>
    <col min="2" max="2" width="35.625" style="45" customWidth="1"/>
    <col min="3" max="3" width="27.375" style="45" customWidth="1"/>
    <col min="4" max="16384" width="7.875" style="44"/>
  </cols>
  <sheetData>
    <row r="1" ht="24.75" customHeight="1" spans="1:1">
      <c r="A1" s="54"/>
    </row>
    <row r="2" ht="24.75" customHeight="1" spans="1:2">
      <c r="A2" s="47" t="s">
        <v>86</v>
      </c>
      <c r="B2" s="47"/>
    </row>
    <row r="3" ht="24.75" customHeight="1" spans="1:2">
      <c r="A3" s="113"/>
      <c r="B3" s="48" t="s">
        <v>36</v>
      </c>
    </row>
    <row r="4" ht="24" customHeight="1" spans="1:2">
      <c r="A4" s="58" t="s">
        <v>39</v>
      </c>
      <c r="B4" s="58" t="s">
        <v>40</v>
      </c>
    </row>
    <row r="5" s="44" customFormat="1" ht="25" customHeight="1" spans="1:3">
      <c r="A5" s="114" t="s">
        <v>87</v>
      </c>
      <c r="B5" s="115">
        <v>7885038.5412</v>
      </c>
      <c r="C5" s="45"/>
    </row>
    <row r="6" s="44" customFormat="1" ht="25" customHeight="1" spans="1:3">
      <c r="A6" s="114" t="s">
        <v>88</v>
      </c>
      <c r="B6" s="116">
        <v>7885038.5412</v>
      </c>
      <c r="C6" s="45"/>
    </row>
    <row r="7" s="44" customFormat="1" ht="25" customHeight="1" spans="1:3">
      <c r="A7" s="114" t="s">
        <v>89</v>
      </c>
      <c r="B7" s="116"/>
      <c r="C7" s="45"/>
    </row>
    <row r="8" s="44" customFormat="1" ht="25" customHeight="1" spans="1:3">
      <c r="A8" s="114" t="s">
        <v>90</v>
      </c>
      <c r="B8" s="116">
        <v>0</v>
      </c>
      <c r="C8" s="45"/>
    </row>
    <row r="9" s="44" customFormat="1" ht="25" customHeight="1" spans="1:3">
      <c r="A9" s="114" t="s">
        <v>91</v>
      </c>
      <c r="B9" s="116"/>
      <c r="C9" s="45"/>
    </row>
    <row r="10" s="44" customFormat="1" ht="25" customHeight="1" spans="1:3">
      <c r="A10" s="114" t="s">
        <v>92</v>
      </c>
      <c r="B10" s="116"/>
      <c r="C10" s="45"/>
    </row>
    <row r="11" s="44" customFormat="1" ht="25" customHeight="1" spans="1:3">
      <c r="A11" s="114" t="s">
        <v>93</v>
      </c>
      <c r="B11" s="116">
        <v>16800</v>
      </c>
      <c r="C11" s="45"/>
    </row>
    <row r="12" s="44" customFormat="1" ht="25" customHeight="1" spans="1:3">
      <c r="A12" s="114" t="s">
        <v>94</v>
      </c>
      <c r="B12" s="116">
        <v>16800</v>
      </c>
      <c r="C12" s="45"/>
    </row>
    <row r="13" s="44" customFormat="1" ht="25" customHeight="1" spans="1:3">
      <c r="A13" s="114" t="s">
        <v>95</v>
      </c>
      <c r="B13" s="116"/>
      <c r="C13" s="45"/>
    </row>
    <row r="14" s="44" customFormat="1" ht="25" customHeight="1" spans="1:3">
      <c r="A14" s="114" t="s">
        <v>96</v>
      </c>
      <c r="B14" s="116"/>
      <c r="C14" s="45"/>
    </row>
    <row r="15" s="44" customFormat="1" ht="25" customHeight="1" spans="1:3">
      <c r="A15" s="114" t="s">
        <v>97</v>
      </c>
      <c r="B15" s="116"/>
      <c r="C15" s="45"/>
    </row>
    <row r="16" s="44" customFormat="1" ht="25" customHeight="1" spans="1:3">
      <c r="A16" s="114" t="s">
        <v>98</v>
      </c>
      <c r="B16" s="116"/>
      <c r="C16" s="45"/>
    </row>
    <row r="17" s="44" customFormat="1" ht="25" customHeight="1" spans="1:3">
      <c r="A17" s="114" t="s">
        <v>99</v>
      </c>
      <c r="B17" s="116"/>
      <c r="C17" s="45"/>
    </row>
    <row r="18" s="44" customFormat="1" ht="25" customHeight="1" spans="1:3">
      <c r="A18" s="114" t="s">
        <v>100</v>
      </c>
      <c r="B18" s="116"/>
      <c r="C18" s="45"/>
    </row>
    <row r="19" s="44" customFormat="1" ht="25" customHeight="1" spans="1:3">
      <c r="A19" s="114" t="s">
        <v>101</v>
      </c>
      <c r="B19" s="117">
        <f>B20+B23+B26+B27</f>
        <v>0</v>
      </c>
      <c r="C19" s="45"/>
    </row>
    <row r="20" s="44" customFormat="1" ht="25" customHeight="1" spans="1:3">
      <c r="A20" s="114" t="s">
        <v>102</v>
      </c>
      <c r="B20" s="117">
        <f>B21+B22</f>
        <v>0</v>
      </c>
      <c r="C20" s="45"/>
    </row>
    <row r="21" s="44" customFormat="1" ht="25" customHeight="1" spans="1:3">
      <c r="A21" s="114" t="s">
        <v>103</v>
      </c>
      <c r="B21" s="117"/>
      <c r="C21" s="45"/>
    </row>
    <row r="22" s="44" customFormat="1" ht="25" customHeight="1" spans="1:3">
      <c r="A22" s="114" t="s">
        <v>104</v>
      </c>
      <c r="B22" s="117"/>
      <c r="C22" s="45"/>
    </row>
    <row r="23" s="44" customFormat="1" ht="25" customHeight="1" spans="1:3">
      <c r="A23" s="114" t="s">
        <v>105</v>
      </c>
      <c r="B23" s="117">
        <f>B24+B25</f>
        <v>0</v>
      </c>
      <c r="C23" s="45"/>
    </row>
    <row r="24" s="44" customFormat="1" ht="25" customHeight="1" spans="1:3">
      <c r="A24" s="114" t="s">
        <v>106</v>
      </c>
      <c r="B24" s="117"/>
      <c r="C24" s="45"/>
    </row>
    <row r="25" s="44" customFormat="1" ht="25" customHeight="1" spans="1:3">
      <c r="A25" s="114" t="s">
        <v>107</v>
      </c>
      <c r="B25" s="117"/>
      <c r="C25" s="45"/>
    </row>
    <row r="26" s="44" customFormat="1" ht="25" customHeight="1" spans="1:3">
      <c r="A26" s="114" t="s">
        <v>108</v>
      </c>
      <c r="B26" s="117"/>
      <c r="C26" s="45"/>
    </row>
    <row r="27" s="44" customFormat="1" ht="25" customHeight="1" spans="1:3">
      <c r="A27" s="114" t="s">
        <v>109</v>
      </c>
      <c r="B27" s="117"/>
      <c r="C27" s="45"/>
    </row>
    <row r="28" ht="25" customHeight="1" spans="1:2">
      <c r="A28" s="118"/>
      <c r="B28" s="117"/>
    </row>
    <row r="29" s="44" customFormat="1" ht="25" customHeight="1" spans="1:3">
      <c r="A29" s="119" t="s">
        <v>110</v>
      </c>
      <c r="B29" s="120">
        <f>B5+B8+B11+B15+B16+B17+B18+B19</f>
        <v>7901838.5412</v>
      </c>
      <c r="C29" s="4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8" sqref="B8"/>
    </sheetView>
  </sheetViews>
  <sheetFormatPr defaultColWidth="10" defaultRowHeight="13.5" outlineLevelCol="4"/>
  <cols>
    <col min="1" max="1" width="33.875" customWidth="1"/>
    <col min="2" max="2" width="15.0666666666667" customWidth="1"/>
    <col min="3" max="3" width="13.7" customWidth="1"/>
    <col min="4" max="4" width="10.375" customWidth="1"/>
    <col min="5" max="5" width="12.625" customWidth="1"/>
  </cols>
  <sheetData>
    <row r="1" ht="14.3" customHeight="1" spans="1:5">
      <c r="A1" s="35"/>
      <c r="B1" s="35"/>
      <c r="C1" s="35"/>
      <c r="D1" s="35"/>
      <c r="E1" s="35"/>
    </row>
    <row r="2" ht="39.85" customHeight="1" spans="1:5">
      <c r="A2" s="36" t="s">
        <v>111</v>
      </c>
      <c r="B2" s="36"/>
      <c r="C2" s="36"/>
      <c r="D2" s="36"/>
      <c r="E2" s="36"/>
    </row>
    <row r="3" ht="22.75" customHeight="1" spans="1:5">
      <c r="A3" s="37"/>
      <c r="B3" s="37"/>
      <c r="C3" s="37"/>
      <c r="D3" s="37"/>
      <c r="E3" s="37" t="s">
        <v>36</v>
      </c>
    </row>
    <row r="4" ht="22.75" customHeight="1" spans="1:5">
      <c r="A4" s="39" t="s">
        <v>112</v>
      </c>
      <c r="B4" s="39" t="s">
        <v>113</v>
      </c>
      <c r="C4" s="39" t="s">
        <v>114</v>
      </c>
      <c r="D4" s="39" t="s">
        <v>115</v>
      </c>
      <c r="E4" s="39" t="s">
        <v>116</v>
      </c>
    </row>
    <row r="5" ht="22.75" customHeight="1" spans="1:5">
      <c r="A5" s="112" t="s">
        <v>117</v>
      </c>
      <c r="B5" s="93">
        <f>B6+B10+B11</f>
        <v>7901838.5412</v>
      </c>
      <c r="C5" s="93">
        <f>B5</f>
        <v>7901838.5412</v>
      </c>
      <c r="D5" s="96"/>
      <c r="E5" s="96"/>
    </row>
    <row r="6" ht="24" customHeight="1" spans="1:5">
      <c r="A6" s="63" t="s">
        <v>118</v>
      </c>
      <c r="B6" s="95">
        <f>表1!D10</f>
        <v>7291363.874</v>
      </c>
      <c r="C6" s="93">
        <f t="shared" ref="C6:C11" si="0">B6</f>
        <v>7291363.874</v>
      </c>
      <c r="D6" s="96"/>
      <c r="E6" s="96"/>
    </row>
    <row r="7" ht="24" customHeight="1" spans="1:5">
      <c r="A7" s="63" t="s">
        <v>119</v>
      </c>
      <c r="B7" s="95">
        <f>B6</f>
        <v>7291363.874</v>
      </c>
      <c r="C7" s="93">
        <f t="shared" si="0"/>
        <v>7291363.874</v>
      </c>
      <c r="D7" s="96"/>
      <c r="E7" s="96"/>
    </row>
    <row r="8" ht="24" customHeight="1" spans="1:5">
      <c r="A8" s="67" t="s">
        <v>120</v>
      </c>
      <c r="B8" s="95">
        <f>表2!B11+'[1]表2-1'!$F$139</f>
        <v>62800</v>
      </c>
      <c r="C8" s="93">
        <f t="shared" si="0"/>
        <v>62800</v>
      </c>
      <c r="D8" s="97"/>
      <c r="E8" s="97"/>
    </row>
    <row r="9" ht="24" customHeight="1" spans="1:5">
      <c r="A9" s="67" t="s">
        <v>121</v>
      </c>
      <c r="B9" s="95">
        <f>'[1]表2-1'!$F$140</f>
        <v>7228563.874</v>
      </c>
      <c r="C9" s="93">
        <f t="shared" si="0"/>
        <v>7228563.874</v>
      </c>
      <c r="D9" s="66"/>
      <c r="E9" s="66"/>
    </row>
    <row r="10" ht="24" customHeight="1" spans="1:5">
      <c r="A10" s="98" t="s">
        <v>122</v>
      </c>
      <c r="B10" s="95">
        <f>表1!D13</f>
        <v>166699.2742</v>
      </c>
      <c r="C10" s="93">
        <f t="shared" si="0"/>
        <v>166699.2742</v>
      </c>
      <c r="D10" s="66"/>
      <c r="E10" s="66"/>
    </row>
    <row r="11" ht="24" customHeight="1" spans="1:5">
      <c r="A11" s="98" t="s">
        <v>123</v>
      </c>
      <c r="B11" s="95">
        <f>表1!D15</f>
        <v>443775.393</v>
      </c>
      <c r="C11" s="93">
        <f t="shared" si="0"/>
        <v>443775.393</v>
      </c>
      <c r="D11" s="66"/>
      <c r="E11" s="6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H12" sqref="H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7" customWidth="1"/>
    <col min="4" max="4" width="14.5583333333333" customWidth="1"/>
    <col min="5" max="5" width="18.725" customWidth="1"/>
    <col min="6" max="8" width="9.76666666666667" customWidth="1"/>
  </cols>
  <sheetData>
    <row r="1" ht="31" customHeight="1" spans="1:7">
      <c r="A1" s="36" t="s">
        <v>124</v>
      </c>
      <c r="B1" s="36"/>
      <c r="C1" s="36"/>
      <c r="D1" s="36"/>
      <c r="E1" s="35"/>
      <c r="F1" s="35"/>
      <c r="G1" s="35"/>
    </row>
    <row r="2" ht="9" customHeight="1" spans="1:7">
      <c r="A2" s="37"/>
      <c r="B2" s="37"/>
      <c r="C2" s="78" t="s">
        <v>36</v>
      </c>
      <c r="D2" s="78"/>
      <c r="E2" s="37"/>
      <c r="F2" s="37"/>
      <c r="G2" s="37"/>
    </row>
    <row r="3" ht="22.75" customHeight="1" spans="1:7">
      <c r="A3" s="99" t="s">
        <v>37</v>
      </c>
      <c r="B3" s="99"/>
      <c r="C3" s="99" t="s">
        <v>38</v>
      </c>
      <c r="D3" s="99"/>
      <c r="E3" s="37"/>
      <c r="F3" s="37"/>
      <c r="G3" s="37"/>
    </row>
    <row r="4" ht="22.75" customHeight="1" spans="1:7">
      <c r="A4" s="99" t="s">
        <v>39</v>
      </c>
      <c r="B4" s="99" t="s">
        <v>40</v>
      </c>
      <c r="C4" s="99" t="s">
        <v>39</v>
      </c>
      <c r="D4" s="99" t="s">
        <v>117</v>
      </c>
      <c r="E4" s="37"/>
      <c r="F4" s="37"/>
      <c r="G4" s="37"/>
    </row>
    <row r="5" ht="22.75" customHeight="1" spans="1:7">
      <c r="A5" s="105" t="s">
        <v>125</v>
      </c>
      <c r="B5" s="106">
        <f>SUM(B6:B8)</f>
        <v>7885038.5412</v>
      </c>
      <c r="C5" s="105" t="s">
        <v>126</v>
      </c>
      <c r="D5" s="106">
        <f>SUM(D6:D35)</f>
        <v>7885038.5412</v>
      </c>
      <c r="E5" s="37"/>
      <c r="F5" s="37"/>
      <c r="G5" s="37"/>
    </row>
    <row r="6" ht="22.75" customHeight="1" spans="1:7">
      <c r="A6" s="105" t="s">
        <v>127</v>
      </c>
      <c r="B6" s="107">
        <f>表1!B6</f>
        <v>7885038.5412</v>
      </c>
      <c r="C6" s="105" t="s">
        <v>128</v>
      </c>
      <c r="D6" s="107"/>
      <c r="E6" s="37"/>
      <c r="F6" s="37"/>
      <c r="G6" s="37"/>
    </row>
    <row r="7" ht="22.75" customHeight="1" spans="1:7">
      <c r="A7" s="105" t="s">
        <v>129</v>
      </c>
      <c r="B7" s="107"/>
      <c r="C7" s="105" t="s">
        <v>130</v>
      </c>
      <c r="D7" s="107"/>
      <c r="E7" s="37"/>
      <c r="F7" s="37"/>
      <c r="G7" s="37"/>
    </row>
    <row r="8" ht="21" customHeight="1" spans="1:7">
      <c r="A8" s="105" t="s">
        <v>131</v>
      </c>
      <c r="B8" s="107"/>
      <c r="C8" s="105" t="s">
        <v>132</v>
      </c>
      <c r="D8" s="107"/>
      <c r="E8" s="37"/>
      <c r="F8" s="37"/>
      <c r="G8" s="37"/>
    </row>
    <row r="9" ht="21" customHeight="1" spans="1:7">
      <c r="A9" s="105"/>
      <c r="B9" s="108"/>
      <c r="C9" s="105" t="s">
        <v>133</v>
      </c>
      <c r="D9" s="107"/>
      <c r="E9" s="37"/>
      <c r="F9" s="37"/>
      <c r="G9" s="37"/>
    </row>
    <row r="10" ht="22.75" customHeight="1" spans="1:7">
      <c r="A10" s="105"/>
      <c r="B10" s="108"/>
      <c r="C10" s="105" t="s">
        <v>134</v>
      </c>
      <c r="D10" s="107">
        <v>7274563.874</v>
      </c>
      <c r="E10" s="37"/>
      <c r="F10" s="37"/>
      <c r="G10" s="37"/>
    </row>
    <row r="11" ht="22.75" customHeight="1" spans="1:7">
      <c r="A11" s="105"/>
      <c r="B11" s="108"/>
      <c r="C11" s="105" t="s">
        <v>135</v>
      </c>
      <c r="D11" s="107"/>
      <c r="E11" s="37"/>
      <c r="F11" s="37"/>
      <c r="G11" s="37"/>
    </row>
    <row r="12" ht="22.75" customHeight="1" spans="1:7">
      <c r="A12" s="109"/>
      <c r="B12" s="102"/>
      <c r="C12" s="105" t="s">
        <v>136</v>
      </c>
      <c r="D12" s="107"/>
      <c r="E12" s="37"/>
      <c r="F12" s="37"/>
      <c r="G12" s="37"/>
    </row>
    <row r="13" ht="22.75" customHeight="1" spans="1:7">
      <c r="A13" s="105"/>
      <c r="B13" s="108"/>
      <c r="C13" s="105" t="s">
        <v>137</v>
      </c>
      <c r="D13" s="107">
        <f>表1!D13</f>
        <v>166699.2742</v>
      </c>
      <c r="E13" s="37"/>
      <c r="F13" s="37"/>
      <c r="G13" s="77"/>
    </row>
    <row r="14" ht="22.75" customHeight="1" spans="1:7">
      <c r="A14" s="105"/>
      <c r="B14" s="108"/>
      <c r="C14" s="105" t="s">
        <v>138</v>
      </c>
      <c r="D14" s="107"/>
      <c r="E14" s="37"/>
      <c r="F14" s="37"/>
      <c r="G14" s="37"/>
    </row>
    <row r="15" ht="22.75" customHeight="1" spans="1:7">
      <c r="A15" s="105"/>
      <c r="B15" s="108"/>
      <c r="C15" s="105" t="s">
        <v>139</v>
      </c>
      <c r="D15" s="107">
        <f>表1!D15</f>
        <v>443775.393</v>
      </c>
      <c r="E15" s="37"/>
      <c r="F15" s="37"/>
      <c r="G15" s="37"/>
    </row>
    <row r="16" ht="22.75" customHeight="1" spans="1:7">
      <c r="A16" s="105"/>
      <c r="B16" s="108"/>
      <c r="C16" s="105" t="s">
        <v>140</v>
      </c>
      <c r="D16" s="107"/>
      <c r="E16" s="37"/>
      <c r="F16" s="37"/>
      <c r="G16" s="37"/>
    </row>
    <row r="17" ht="22.75" customHeight="1" spans="1:7">
      <c r="A17" s="105"/>
      <c r="B17" s="108"/>
      <c r="C17" s="105" t="s">
        <v>141</v>
      </c>
      <c r="D17" s="107"/>
      <c r="E17" s="37"/>
      <c r="F17" s="37"/>
      <c r="G17" s="37"/>
    </row>
    <row r="18" ht="22.75" customHeight="1" spans="1:7">
      <c r="A18" s="105"/>
      <c r="B18" s="105"/>
      <c r="C18" s="105" t="s">
        <v>142</v>
      </c>
      <c r="D18" s="107"/>
      <c r="E18" s="37"/>
      <c r="F18" s="37"/>
      <c r="G18" s="37"/>
    </row>
    <row r="19" ht="22.75" customHeight="1" spans="1:7">
      <c r="A19" s="105"/>
      <c r="B19" s="105"/>
      <c r="C19" s="105" t="s">
        <v>143</v>
      </c>
      <c r="D19" s="107"/>
      <c r="E19" s="37"/>
      <c r="F19" s="37"/>
      <c r="G19" s="37"/>
    </row>
    <row r="20" ht="22.75" customHeight="1" spans="1:7">
      <c r="A20" s="105"/>
      <c r="B20" s="105"/>
      <c r="C20" s="105" t="s">
        <v>144</v>
      </c>
      <c r="D20" s="107"/>
      <c r="E20" s="37"/>
      <c r="F20" s="37"/>
      <c r="G20" s="37"/>
    </row>
    <row r="21" ht="22.75" customHeight="1" spans="1:7">
      <c r="A21" s="105"/>
      <c r="B21" s="105"/>
      <c r="C21" s="105" t="s">
        <v>145</v>
      </c>
      <c r="D21" s="107"/>
      <c r="E21" s="37"/>
      <c r="F21" s="37"/>
      <c r="G21" s="37"/>
    </row>
    <row r="22" ht="22.75" customHeight="1" spans="1:7">
      <c r="A22" s="105"/>
      <c r="B22" s="105"/>
      <c r="C22" s="105" t="s">
        <v>146</v>
      </c>
      <c r="D22" s="107"/>
      <c r="E22" s="37"/>
      <c r="F22" s="37"/>
      <c r="G22" s="37"/>
    </row>
    <row r="23" ht="22.75" customHeight="1" spans="1:7">
      <c r="A23" s="105"/>
      <c r="B23" s="105"/>
      <c r="C23" s="105" t="s">
        <v>147</v>
      </c>
      <c r="D23" s="107"/>
      <c r="E23" s="37"/>
      <c r="F23" s="37"/>
      <c r="G23" s="37"/>
    </row>
    <row r="24" ht="22.75" customHeight="1" spans="1:7">
      <c r="A24" s="105"/>
      <c r="B24" s="105"/>
      <c r="C24" s="105" t="s">
        <v>148</v>
      </c>
      <c r="D24" s="107"/>
      <c r="E24" s="37"/>
      <c r="F24" s="37"/>
      <c r="G24" s="37"/>
    </row>
    <row r="25" ht="22.75" customHeight="1" spans="1:7">
      <c r="A25" s="105"/>
      <c r="B25" s="105"/>
      <c r="C25" s="105" t="s">
        <v>149</v>
      </c>
      <c r="D25" s="107"/>
      <c r="E25" s="37"/>
      <c r="F25" s="37"/>
      <c r="G25" s="37"/>
    </row>
    <row r="26" ht="22.75" customHeight="1" spans="1:7">
      <c r="A26" s="105"/>
      <c r="B26" s="105"/>
      <c r="C26" s="105" t="s">
        <v>150</v>
      </c>
      <c r="D26" s="107"/>
      <c r="E26" s="37"/>
      <c r="F26" s="37"/>
      <c r="G26" s="37"/>
    </row>
    <row r="27" ht="22.75" customHeight="1" spans="1:7">
      <c r="A27" s="105"/>
      <c r="B27" s="105"/>
      <c r="C27" s="105" t="s">
        <v>151</v>
      </c>
      <c r="D27" s="107"/>
      <c r="E27" s="37"/>
      <c r="F27" s="37"/>
      <c r="G27" s="37"/>
    </row>
    <row r="28" ht="22.75" customHeight="1" spans="1:7">
      <c r="A28" s="105"/>
      <c r="B28" s="105"/>
      <c r="C28" s="105" t="s">
        <v>152</v>
      </c>
      <c r="D28" s="107"/>
      <c r="E28" s="37"/>
      <c r="F28" s="37"/>
      <c r="G28" s="37"/>
    </row>
    <row r="29" ht="22.75" customHeight="1" spans="1:7">
      <c r="A29" s="105"/>
      <c r="B29" s="105"/>
      <c r="C29" s="105" t="s">
        <v>153</v>
      </c>
      <c r="D29" s="107"/>
      <c r="E29" s="37"/>
      <c r="F29" s="37"/>
      <c r="G29" s="37"/>
    </row>
    <row r="30" ht="22.75" customHeight="1" spans="1:7">
      <c r="A30" s="105"/>
      <c r="B30" s="105"/>
      <c r="C30" s="105" t="s">
        <v>154</v>
      </c>
      <c r="D30" s="107"/>
      <c r="E30" s="37"/>
      <c r="F30" s="37"/>
      <c r="G30" s="37"/>
    </row>
    <row r="31" ht="22.75" customHeight="1" spans="1:7">
      <c r="A31" s="105"/>
      <c r="B31" s="105"/>
      <c r="C31" s="105" t="s">
        <v>155</v>
      </c>
      <c r="D31" s="107"/>
      <c r="E31" s="37"/>
      <c r="F31" s="37"/>
      <c r="G31" s="37"/>
    </row>
    <row r="32" ht="22.75" customHeight="1" spans="1:7">
      <c r="A32" s="105"/>
      <c r="B32" s="105"/>
      <c r="C32" s="105" t="s">
        <v>156</v>
      </c>
      <c r="D32" s="107"/>
      <c r="E32" s="37"/>
      <c r="F32" s="37"/>
      <c r="G32" s="37"/>
    </row>
    <row r="33" ht="22.75" customHeight="1" spans="1:7">
      <c r="A33" s="105"/>
      <c r="B33" s="105"/>
      <c r="C33" s="105" t="s">
        <v>157</v>
      </c>
      <c r="D33" s="107"/>
      <c r="E33" s="37"/>
      <c r="F33" s="37"/>
      <c r="G33" s="37"/>
    </row>
    <row r="34" ht="18" customHeight="1" spans="1:7">
      <c r="A34" s="105"/>
      <c r="B34" s="105"/>
      <c r="C34" s="105" t="s">
        <v>158</v>
      </c>
      <c r="D34" s="107"/>
      <c r="E34" s="37"/>
      <c r="F34" s="37"/>
      <c r="G34" s="37"/>
    </row>
    <row r="35" ht="22.75" customHeight="1" spans="1:7">
      <c r="A35" s="105"/>
      <c r="B35" s="105"/>
      <c r="C35" s="105" t="s">
        <v>159</v>
      </c>
      <c r="D35" s="106"/>
      <c r="E35" s="37"/>
      <c r="F35" s="37"/>
      <c r="G35" s="37"/>
    </row>
    <row r="36" ht="15" customHeight="1" spans="1:7">
      <c r="A36" s="99" t="s">
        <v>160</v>
      </c>
      <c r="B36" s="110">
        <f>B5</f>
        <v>7885038.5412</v>
      </c>
      <c r="C36" s="99" t="s">
        <v>161</v>
      </c>
      <c r="D36" s="111">
        <f>D5</f>
        <v>7885038.5412</v>
      </c>
      <c r="E36" s="77"/>
      <c r="F36" s="37"/>
      <c r="G36" s="37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27" sqref="D27"/>
    </sheetView>
  </sheetViews>
  <sheetFormatPr defaultColWidth="10" defaultRowHeight="13.5" outlineLevelRow="7"/>
  <cols>
    <col min="1" max="1" width="21.125" customWidth="1"/>
    <col min="2" max="2" width="12.375" customWidth="1"/>
    <col min="3" max="3" width="14.925" customWidth="1"/>
    <col min="4" max="4" width="12.35" customWidth="1"/>
    <col min="5" max="5" width="9.25" customWidth="1"/>
    <col min="6" max="6" width="5.75" customWidth="1"/>
    <col min="7" max="7" width="10.125" customWidth="1"/>
    <col min="8" max="8" width="8.25" customWidth="1"/>
    <col min="9" max="9" width="10" customWidth="1"/>
    <col min="10" max="10" width="10.5" customWidth="1"/>
    <col min="11" max="11" width="12.5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162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2.75" customHeight="1" spans="1:11">
      <c r="A3" s="37"/>
      <c r="B3" s="37"/>
      <c r="C3" s="37"/>
      <c r="D3" s="37"/>
      <c r="E3" s="37"/>
      <c r="F3" s="37"/>
      <c r="G3" s="37"/>
      <c r="H3" s="37"/>
      <c r="I3" s="37"/>
      <c r="J3" s="78" t="s">
        <v>36</v>
      </c>
      <c r="K3" s="78"/>
    </row>
    <row r="4" ht="22.75" customHeight="1" spans="1:11">
      <c r="A4" s="99" t="s">
        <v>163</v>
      </c>
      <c r="B4" s="99" t="s">
        <v>117</v>
      </c>
      <c r="C4" s="99" t="s">
        <v>164</v>
      </c>
      <c r="D4" s="99"/>
      <c r="E4" s="99"/>
      <c r="F4" s="99" t="s">
        <v>165</v>
      </c>
      <c r="G4" s="99"/>
      <c r="H4" s="99"/>
      <c r="I4" s="99" t="s">
        <v>166</v>
      </c>
      <c r="J4" s="99"/>
      <c r="K4" s="99"/>
    </row>
    <row r="5" ht="22.75" customHeight="1" spans="1:11">
      <c r="A5" s="99"/>
      <c r="B5" s="99"/>
      <c r="C5" s="40" t="s">
        <v>117</v>
      </c>
      <c r="D5" s="40" t="s">
        <v>114</v>
      </c>
      <c r="E5" s="40" t="s">
        <v>115</v>
      </c>
      <c r="F5" s="40" t="s">
        <v>117</v>
      </c>
      <c r="G5" s="40" t="s">
        <v>114</v>
      </c>
      <c r="H5" s="40" t="s">
        <v>115</v>
      </c>
      <c r="I5" s="40" t="s">
        <v>117</v>
      </c>
      <c r="J5" s="40" t="s">
        <v>114</v>
      </c>
      <c r="K5" s="40" t="s">
        <v>115</v>
      </c>
    </row>
    <row r="6" ht="22.75" customHeight="1" spans="1:11">
      <c r="A6" s="99" t="s">
        <v>117</v>
      </c>
      <c r="B6" s="100"/>
      <c r="C6" s="100"/>
      <c r="D6" s="100"/>
      <c r="E6" s="101"/>
      <c r="F6" s="101"/>
      <c r="G6" s="101"/>
      <c r="H6" s="101"/>
      <c r="I6" s="101"/>
      <c r="J6" s="101"/>
      <c r="K6" s="101"/>
    </row>
    <row r="7" ht="22.75" customHeight="1" spans="1:11">
      <c r="A7" s="41" t="s">
        <v>2</v>
      </c>
      <c r="B7" s="100">
        <f>C7</f>
        <v>7885038.5412</v>
      </c>
      <c r="C7" s="100">
        <f>表4!D36</f>
        <v>7885038.5412</v>
      </c>
      <c r="D7" s="100">
        <f>C7</f>
        <v>7885038.5412</v>
      </c>
      <c r="E7" s="102"/>
      <c r="F7" s="102"/>
      <c r="G7" s="102"/>
      <c r="H7" s="102"/>
      <c r="I7" s="102"/>
      <c r="J7" s="102"/>
      <c r="K7" s="102"/>
    </row>
    <row r="8" ht="22.75" customHeight="1" spans="1:11">
      <c r="A8" s="103"/>
      <c r="B8" s="104"/>
      <c r="C8" s="104"/>
      <c r="D8" s="102"/>
      <c r="E8" s="102"/>
      <c r="F8" s="102"/>
      <c r="G8" s="102"/>
      <c r="H8" s="102"/>
      <c r="I8" s="102"/>
      <c r="J8" s="102"/>
      <c r="K8" s="10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9" sqref="D9"/>
    </sheetView>
  </sheetViews>
  <sheetFormatPr defaultColWidth="10" defaultRowHeight="13.5" outlineLevelCol="4"/>
  <cols>
    <col min="1" max="1" width="15" customWidth="1"/>
    <col min="2" max="2" width="19.875" customWidth="1"/>
    <col min="3" max="3" width="21.25" customWidth="1"/>
    <col min="4" max="4" width="20.5" customWidth="1"/>
    <col min="5" max="5" width="11.25" customWidth="1"/>
  </cols>
  <sheetData>
    <row r="1" ht="14.3" customHeight="1" spans="1:1">
      <c r="A1" s="88"/>
    </row>
    <row r="2" ht="36.9" customHeight="1" spans="1:5">
      <c r="A2" s="36" t="s">
        <v>167</v>
      </c>
      <c r="B2" s="36"/>
      <c r="C2" s="36"/>
      <c r="D2" s="36"/>
      <c r="E2" s="36"/>
    </row>
    <row r="3" ht="21.85" customHeight="1" spans="1:5">
      <c r="A3" s="37"/>
      <c r="B3" s="37"/>
      <c r="C3" s="78" t="s">
        <v>36</v>
      </c>
      <c r="D3" s="78"/>
      <c r="E3" s="78"/>
    </row>
    <row r="4" ht="22.75" customHeight="1" spans="1:5">
      <c r="A4" s="79" t="s">
        <v>112</v>
      </c>
      <c r="B4" s="79"/>
      <c r="C4" s="79" t="s">
        <v>164</v>
      </c>
      <c r="D4" s="79"/>
      <c r="E4" s="79"/>
    </row>
    <row r="5" ht="22.75" customHeight="1" spans="1:5">
      <c r="A5" s="89" t="s">
        <v>168</v>
      </c>
      <c r="B5" s="89" t="s">
        <v>169</v>
      </c>
      <c r="C5" s="90" t="s">
        <v>117</v>
      </c>
      <c r="D5" s="89" t="s">
        <v>114</v>
      </c>
      <c r="E5" s="89" t="s">
        <v>115</v>
      </c>
    </row>
    <row r="6" ht="22.75" customHeight="1" spans="1:5">
      <c r="A6" s="91"/>
      <c r="B6" s="92" t="s">
        <v>117</v>
      </c>
      <c r="C6" s="93">
        <f>C11+C7+C12</f>
        <v>7885038.5412</v>
      </c>
      <c r="D6" s="93">
        <f>D11+D7+D12</f>
        <v>7885038.5412</v>
      </c>
      <c r="E6" s="94"/>
    </row>
    <row r="7" ht="29" customHeight="1" spans="1:5">
      <c r="A7" s="63" t="s">
        <v>170</v>
      </c>
      <c r="B7" s="63" t="s">
        <v>171</v>
      </c>
      <c r="C7" s="95">
        <f>C8</f>
        <v>7274563.874</v>
      </c>
      <c r="D7" s="95">
        <f>D8</f>
        <v>7274563.874</v>
      </c>
      <c r="E7" s="96"/>
    </row>
    <row r="8" ht="29" customHeight="1" spans="1:5">
      <c r="A8" s="63" t="s">
        <v>172</v>
      </c>
      <c r="B8" s="63" t="s">
        <v>173</v>
      </c>
      <c r="C8" s="95">
        <f>C9+C10</f>
        <v>7274563.874</v>
      </c>
      <c r="D8" s="95">
        <f>D9+D10</f>
        <v>7274563.874</v>
      </c>
      <c r="E8" s="96"/>
    </row>
    <row r="9" ht="29" customHeight="1" spans="1:5">
      <c r="A9" s="67" t="s">
        <v>174</v>
      </c>
      <c r="B9" s="67" t="s">
        <v>175</v>
      </c>
      <c r="C9" s="95">
        <v>46000</v>
      </c>
      <c r="D9" s="95">
        <v>46000</v>
      </c>
      <c r="E9" s="97"/>
    </row>
    <row r="10" ht="29" customHeight="1" spans="1:5">
      <c r="A10" s="67" t="s">
        <v>176</v>
      </c>
      <c r="B10" s="67" t="s">
        <v>177</v>
      </c>
      <c r="C10" s="95">
        <v>7228563.874</v>
      </c>
      <c r="D10" s="95">
        <v>7228563.874</v>
      </c>
      <c r="E10" s="66"/>
    </row>
    <row r="11" ht="29" customHeight="1" spans="1:5">
      <c r="A11" s="98" t="s">
        <v>178</v>
      </c>
      <c r="B11" s="63" t="s">
        <v>179</v>
      </c>
      <c r="C11" s="95">
        <v>166699.2742</v>
      </c>
      <c r="D11" s="95">
        <v>166699.2742</v>
      </c>
      <c r="E11" s="66"/>
    </row>
    <row r="12" ht="29" customHeight="1" spans="1:5">
      <c r="A12" s="98" t="s">
        <v>180</v>
      </c>
      <c r="B12" s="63" t="s">
        <v>181</v>
      </c>
      <c r="C12" s="95">
        <v>443775.393</v>
      </c>
      <c r="D12" s="95">
        <v>443775.393</v>
      </c>
      <c r="E12" s="6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6" sqref="E6"/>
    </sheetView>
  </sheetViews>
  <sheetFormatPr defaultColWidth="10" defaultRowHeight="13.5" outlineLevelCol="4"/>
  <cols>
    <col min="1" max="1" width="13.7" customWidth="1"/>
    <col min="2" max="2" width="27" customWidth="1"/>
    <col min="3" max="3" width="13.25" customWidth="1"/>
    <col min="4" max="4" width="19.625" customWidth="1"/>
    <col min="5" max="5" width="11.375" customWidth="1"/>
  </cols>
  <sheetData>
    <row r="1" ht="18.05" customHeight="1" spans="1:5">
      <c r="A1" s="35"/>
      <c r="B1" s="35"/>
      <c r="C1" s="35"/>
      <c r="D1" s="35"/>
      <c r="E1" s="35"/>
    </row>
    <row r="2" ht="39.85" customHeight="1" spans="1:5">
      <c r="A2" s="36" t="s">
        <v>182</v>
      </c>
      <c r="B2" s="36"/>
      <c r="C2" s="36"/>
      <c r="D2" s="36"/>
      <c r="E2" s="36"/>
    </row>
    <row r="3" ht="22.75" customHeight="1" spans="1:5">
      <c r="A3" s="77"/>
      <c r="B3" s="77"/>
      <c r="C3" s="37"/>
      <c r="D3" s="37"/>
      <c r="E3" s="78" t="s">
        <v>36</v>
      </c>
    </row>
    <row r="4" ht="22.75" customHeight="1" spans="1:5">
      <c r="A4" s="79" t="s">
        <v>183</v>
      </c>
      <c r="B4" s="79"/>
      <c r="C4" s="79" t="s">
        <v>184</v>
      </c>
      <c r="D4" s="79"/>
      <c r="E4" s="79"/>
    </row>
    <row r="5" ht="22.75" customHeight="1" spans="1:5">
      <c r="A5" s="79" t="s">
        <v>168</v>
      </c>
      <c r="B5" s="79" t="s">
        <v>169</v>
      </c>
      <c r="C5" s="79" t="s">
        <v>117</v>
      </c>
      <c r="D5" s="79" t="s">
        <v>185</v>
      </c>
      <c r="E5" s="79" t="s">
        <v>186</v>
      </c>
    </row>
    <row r="6" ht="22.75" customHeight="1" spans="1:5">
      <c r="A6" s="79"/>
      <c r="B6" s="80" t="s">
        <v>117</v>
      </c>
      <c r="C6" s="81">
        <f>C7+C12+C23+C10+C11</f>
        <v>7885038.5412</v>
      </c>
      <c r="D6" s="81">
        <f>D7+D12+D23</f>
        <v>7155551.06</v>
      </c>
      <c r="E6" s="81">
        <f>E7+E12+E23</f>
        <v>230944.714</v>
      </c>
    </row>
    <row r="7" ht="27" customHeight="1" spans="1:5">
      <c r="A7" s="63" t="s">
        <v>187</v>
      </c>
      <c r="B7" s="63" t="s">
        <v>188</v>
      </c>
      <c r="C7" s="82">
        <f>C8+C9</f>
        <v>7043619.16</v>
      </c>
      <c r="D7" s="82">
        <f>D8+D9</f>
        <v>7043619.16</v>
      </c>
      <c r="E7" s="83"/>
    </row>
    <row r="8" ht="27" customHeight="1" spans="1:5">
      <c r="A8" s="67" t="s">
        <v>189</v>
      </c>
      <c r="B8" s="67" t="s">
        <v>190</v>
      </c>
      <c r="C8" s="82">
        <v>5028772.2</v>
      </c>
      <c r="D8" s="82">
        <v>5028772.2</v>
      </c>
      <c r="E8" s="84"/>
    </row>
    <row r="9" ht="27" customHeight="1" spans="1:5">
      <c r="A9" s="67" t="s">
        <v>191</v>
      </c>
      <c r="B9" s="67" t="s">
        <v>192</v>
      </c>
      <c r="C9" s="82">
        <v>2014846.96</v>
      </c>
      <c r="D9" s="66">
        <v>2014846.96</v>
      </c>
      <c r="E9" s="66"/>
    </row>
    <row r="10" ht="27" customHeight="1" spans="1:5">
      <c r="A10" s="67" t="s">
        <v>193</v>
      </c>
      <c r="B10" s="67" t="s">
        <v>194</v>
      </c>
      <c r="C10" s="82">
        <v>443775.393</v>
      </c>
      <c r="D10" s="82">
        <v>443775.393</v>
      </c>
      <c r="E10" s="66"/>
    </row>
    <row r="11" ht="27" customHeight="1" spans="1:5">
      <c r="A11" s="67" t="s">
        <v>195</v>
      </c>
      <c r="B11" s="67" t="s">
        <v>196</v>
      </c>
      <c r="C11" s="82">
        <v>54767.3742</v>
      </c>
      <c r="D11" s="82">
        <v>54767.3742</v>
      </c>
      <c r="E11" s="66"/>
    </row>
    <row r="12" ht="27" customHeight="1" spans="1:5">
      <c r="A12" s="63" t="s">
        <v>197</v>
      </c>
      <c r="B12" s="63" t="s">
        <v>198</v>
      </c>
      <c r="C12" s="85">
        <f>SUM(C13:C22)</f>
        <v>230944.714</v>
      </c>
      <c r="D12" s="86"/>
      <c r="E12" s="86">
        <f>C12</f>
        <v>230944.714</v>
      </c>
    </row>
    <row r="13" spans="1:5">
      <c r="A13" s="67" t="s">
        <v>199</v>
      </c>
      <c r="B13" s="67" t="s">
        <v>200</v>
      </c>
      <c r="C13" s="66">
        <v>28500</v>
      </c>
      <c r="D13" s="66"/>
      <c r="E13" s="66">
        <f t="shared" ref="E13:E25" si="0">C13</f>
        <v>28500</v>
      </c>
    </row>
    <row r="14" spans="1:5">
      <c r="A14" s="67" t="s">
        <v>201</v>
      </c>
      <c r="B14" s="67" t="s">
        <v>202</v>
      </c>
      <c r="C14" s="66">
        <v>1400</v>
      </c>
      <c r="D14" s="66"/>
      <c r="E14" s="66">
        <f t="shared" si="0"/>
        <v>1400</v>
      </c>
    </row>
    <row r="15" spans="1:5">
      <c r="A15" s="67" t="s">
        <v>203</v>
      </c>
      <c r="B15" s="67" t="s">
        <v>204</v>
      </c>
      <c r="C15" s="66">
        <v>1100</v>
      </c>
      <c r="D15" s="66"/>
      <c r="E15" s="66">
        <f t="shared" si="0"/>
        <v>1100</v>
      </c>
    </row>
    <row r="16" spans="1:5">
      <c r="A16" s="67" t="s">
        <v>205</v>
      </c>
      <c r="B16" s="67" t="s">
        <v>206</v>
      </c>
      <c r="C16" s="66">
        <v>2000</v>
      </c>
      <c r="D16" s="66"/>
      <c r="E16" s="66">
        <f t="shared" si="0"/>
        <v>2000</v>
      </c>
    </row>
    <row r="17" spans="1:5">
      <c r="A17" s="67" t="s">
        <v>207</v>
      </c>
      <c r="B17" s="67" t="s">
        <v>208</v>
      </c>
      <c r="C17" s="66">
        <v>11000</v>
      </c>
      <c r="D17" s="66"/>
      <c r="E17" s="66">
        <f t="shared" si="0"/>
        <v>11000</v>
      </c>
    </row>
    <row r="18" spans="1:5">
      <c r="A18" s="67" t="s">
        <v>209</v>
      </c>
      <c r="B18" s="67" t="s">
        <v>210</v>
      </c>
      <c r="C18" s="66">
        <v>1000</v>
      </c>
      <c r="D18" s="66"/>
      <c r="E18" s="66">
        <f t="shared" si="0"/>
        <v>1000</v>
      </c>
    </row>
    <row r="19" spans="1:5">
      <c r="A19" s="67" t="s">
        <v>211</v>
      </c>
      <c r="B19" s="67" t="s">
        <v>212</v>
      </c>
      <c r="C19" s="66">
        <v>1000</v>
      </c>
      <c r="D19" s="66"/>
      <c r="E19" s="66">
        <f t="shared" si="0"/>
        <v>1000</v>
      </c>
    </row>
    <row r="20" spans="1:5">
      <c r="A20" s="67" t="s">
        <v>213</v>
      </c>
      <c r="B20" s="67" t="s">
        <v>214</v>
      </c>
      <c r="C20" s="66"/>
      <c r="D20" s="66"/>
      <c r="E20" s="66">
        <f t="shared" si="0"/>
        <v>0</v>
      </c>
    </row>
    <row r="21" spans="1:5">
      <c r="A21" s="67" t="s">
        <v>215</v>
      </c>
      <c r="B21" s="67" t="s">
        <v>216</v>
      </c>
      <c r="C21" s="69">
        <v>99577.044</v>
      </c>
      <c r="D21" s="66"/>
      <c r="E21" s="66">
        <f t="shared" si="0"/>
        <v>99577.044</v>
      </c>
    </row>
    <row r="22" spans="1:5">
      <c r="A22" s="67" t="s">
        <v>217</v>
      </c>
      <c r="B22" s="67" t="s">
        <v>218</v>
      </c>
      <c r="C22" s="69">
        <v>85367.67</v>
      </c>
      <c r="D22" s="66"/>
      <c r="E22" s="66">
        <f t="shared" si="0"/>
        <v>85367.67</v>
      </c>
    </row>
    <row r="23" spans="1:5">
      <c r="A23" s="63" t="s">
        <v>219</v>
      </c>
      <c r="B23" s="63" t="s">
        <v>220</v>
      </c>
      <c r="C23" s="87">
        <f>C24+C25</f>
        <v>111931.9</v>
      </c>
      <c r="D23" s="86">
        <f>C23</f>
        <v>111931.9</v>
      </c>
      <c r="E23" s="66"/>
    </row>
    <row r="24" spans="1:5">
      <c r="A24" s="67" t="s">
        <v>221</v>
      </c>
      <c r="B24" s="67" t="s">
        <v>222</v>
      </c>
      <c r="C24" s="66">
        <v>105451.9</v>
      </c>
      <c r="D24" s="66">
        <f>C24</f>
        <v>105451.9</v>
      </c>
      <c r="E24" s="66"/>
    </row>
    <row r="25" spans="1:5">
      <c r="A25" s="67" t="s">
        <v>223</v>
      </c>
      <c r="B25" s="67" t="s">
        <v>224</v>
      </c>
      <c r="C25" s="69">
        <v>6480</v>
      </c>
      <c r="D25" s="66">
        <f>C25</f>
        <v>6480</v>
      </c>
      <c r="E25" s="6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26.1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5"/>
      <c r="B1" s="35"/>
      <c r="C1" s="35"/>
      <c r="D1" s="35"/>
      <c r="E1" s="35"/>
      <c r="F1" s="35"/>
      <c r="G1" s="35"/>
      <c r="H1" s="35"/>
    </row>
    <row r="2" ht="39.85" customHeight="1" spans="1:8">
      <c r="A2" s="71" t="s">
        <v>225</v>
      </c>
      <c r="B2" s="71"/>
      <c r="C2" s="71"/>
      <c r="D2" s="71"/>
      <c r="E2" s="71"/>
      <c r="F2" s="71"/>
      <c r="G2" s="71"/>
      <c r="H2" s="71"/>
    </row>
    <row r="3" ht="22.75" customHeight="1" spans="1:8">
      <c r="A3" s="35"/>
      <c r="B3" s="35"/>
      <c r="C3" s="35"/>
      <c r="D3" s="35"/>
      <c r="E3" s="35"/>
      <c r="F3" s="35"/>
      <c r="G3" s="35"/>
      <c r="H3" s="72" t="s">
        <v>36</v>
      </c>
    </row>
    <row r="4" ht="22.75" customHeight="1" spans="1:8">
      <c r="A4" s="40" t="s">
        <v>163</v>
      </c>
      <c r="B4" s="40" t="s">
        <v>226</v>
      </c>
      <c r="C4" s="40"/>
      <c r="D4" s="40"/>
      <c r="E4" s="40"/>
      <c r="F4" s="40"/>
      <c r="G4" s="40" t="s">
        <v>227</v>
      </c>
      <c r="H4" s="40" t="s">
        <v>212</v>
      </c>
    </row>
    <row r="5" ht="22.75" customHeight="1" spans="1:8">
      <c r="A5" s="40"/>
      <c r="B5" s="40" t="s">
        <v>117</v>
      </c>
      <c r="C5" s="40" t="s">
        <v>228</v>
      </c>
      <c r="D5" s="40" t="s">
        <v>229</v>
      </c>
      <c r="E5" s="40" t="s">
        <v>230</v>
      </c>
      <c r="F5" s="40"/>
      <c r="G5" s="40"/>
      <c r="H5" s="40"/>
    </row>
    <row r="6" ht="22.75" customHeight="1" spans="1:8">
      <c r="A6" s="40"/>
      <c r="B6" s="40"/>
      <c r="C6" s="40"/>
      <c r="D6" s="40"/>
      <c r="E6" s="40" t="s">
        <v>231</v>
      </c>
      <c r="F6" s="40" t="s">
        <v>232</v>
      </c>
      <c r="G6" s="40"/>
      <c r="H6" s="40"/>
    </row>
    <row r="7" ht="22.75" customHeight="1" spans="1:8">
      <c r="A7" s="73" t="s">
        <v>117</v>
      </c>
      <c r="B7" s="74"/>
      <c r="C7" s="74"/>
      <c r="D7" s="74"/>
      <c r="E7" s="74"/>
      <c r="F7" s="74"/>
      <c r="G7" s="74"/>
      <c r="H7" s="74"/>
    </row>
    <row r="8" ht="22.75" customHeight="1" spans="1:8">
      <c r="A8" s="63" t="s">
        <v>233</v>
      </c>
      <c r="B8" s="75">
        <v>0</v>
      </c>
      <c r="C8" s="74"/>
      <c r="D8" s="74"/>
      <c r="E8" s="74"/>
      <c r="F8" s="74"/>
      <c r="G8" s="74"/>
      <c r="H8" s="74"/>
    </row>
    <row r="9" ht="22.75" customHeight="1" spans="1:8">
      <c r="A9" s="76"/>
      <c r="B9" s="43"/>
      <c r="C9" s="43"/>
      <c r="D9" s="43"/>
      <c r="E9" s="43"/>
      <c r="F9" s="43"/>
      <c r="G9" s="43"/>
      <c r="H9" s="4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P13" sqref="P13"/>
    </sheetView>
  </sheetViews>
  <sheetFormatPr defaultColWidth="10" defaultRowHeight="15"/>
  <cols>
    <col min="1" max="1" width="9.76666666666667" customWidth="1"/>
    <col min="2" max="2" width="12" style="45" customWidth="1"/>
    <col min="3" max="3" width="29.625" style="45" customWidth="1"/>
    <col min="4" max="4" width="9.76666666666667" customWidth="1"/>
    <col min="5" max="5" width="12" customWidth="1"/>
    <col min="6" max="6" width="12.125" customWidth="1"/>
    <col min="7" max="11" width="9.76666666666667" customWidth="1"/>
  </cols>
  <sheetData>
    <row r="1" ht="14.3" customHeight="1" spans="1:11">
      <c r="A1" s="35"/>
      <c r="B1" s="54"/>
      <c r="C1" s="55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234</v>
      </c>
      <c r="B2" s="47"/>
      <c r="C2" s="47"/>
      <c r="D2" s="36"/>
      <c r="E2" s="36"/>
      <c r="F2" s="36"/>
      <c r="G2" s="35"/>
      <c r="H2" s="35"/>
      <c r="I2" s="35"/>
      <c r="J2" s="35"/>
      <c r="K2" s="35"/>
    </row>
    <row r="3" ht="22.75" customHeight="1" spans="1:11">
      <c r="A3" s="37"/>
      <c r="D3" s="37"/>
      <c r="E3" s="37"/>
      <c r="F3" s="37" t="s">
        <v>36</v>
      </c>
      <c r="G3" s="35"/>
      <c r="H3" s="35"/>
      <c r="I3" s="35"/>
      <c r="J3" s="35"/>
      <c r="K3" s="35"/>
    </row>
    <row r="4" ht="22.75" customHeight="1" spans="1:11">
      <c r="A4" s="56" t="s">
        <v>235</v>
      </c>
      <c r="B4" s="57" t="s">
        <v>236</v>
      </c>
      <c r="C4" s="58" t="s">
        <v>237</v>
      </c>
      <c r="D4" s="56" t="s">
        <v>117</v>
      </c>
      <c r="E4" s="56" t="s">
        <v>114</v>
      </c>
      <c r="F4" s="56" t="s">
        <v>115</v>
      </c>
      <c r="G4" s="35"/>
      <c r="H4" s="35"/>
      <c r="I4" s="35"/>
      <c r="J4" s="35"/>
      <c r="K4" s="35"/>
    </row>
    <row r="5" ht="28" customHeight="1" spans="1:11">
      <c r="A5" s="56"/>
      <c r="B5" s="59"/>
      <c r="C5" s="41" t="s">
        <v>117</v>
      </c>
      <c r="D5" s="60">
        <f>D6</f>
        <v>230944.714</v>
      </c>
      <c r="E5" s="60">
        <f>D5</f>
        <v>230944.714</v>
      </c>
      <c r="F5" s="61"/>
      <c r="G5" s="37"/>
      <c r="H5" s="37"/>
      <c r="I5" s="37"/>
      <c r="J5" s="37"/>
      <c r="K5" s="37"/>
    </row>
    <row r="6" ht="28" customHeight="1" spans="1:6">
      <c r="A6" s="62">
        <v>1</v>
      </c>
      <c r="B6" s="63" t="s">
        <v>197</v>
      </c>
      <c r="C6" s="63" t="s">
        <v>198</v>
      </c>
      <c r="D6" s="64">
        <f>SUM(D7:D16)</f>
        <v>230944.714</v>
      </c>
      <c r="E6" s="65">
        <f>D6</f>
        <v>230944.714</v>
      </c>
      <c r="F6" s="66"/>
    </row>
    <row r="7" ht="28" customHeight="1" spans="1:6">
      <c r="A7" s="62">
        <v>2</v>
      </c>
      <c r="B7" s="67" t="s">
        <v>199</v>
      </c>
      <c r="C7" s="67" t="s">
        <v>200</v>
      </c>
      <c r="D7" s="68">
        <v>28500</v>
      </c>
      <c r="E7" s="68">
        <v>28500</v>
      </c>
      <c r="F7" s="66"/>
    </row>
    <row r="8" ht="28" customHeight="1" spans="1:6">
      <c r="A8" s="62">
        <v>3</v>
      </c>
      <c r="B8" s="67" t="s">
        <v>201</v>
      </c>
      <c r="C8" s="67" t="s">
        <v>202</v>
      </c>
      <c r="D8" s="68">
        <v>1400</v>
      </c>
      <c r="E8" s="68">
        <v>1400</v>
      </c>
      <c r="F8" s="66"/>
    </row>
    <row r="9" ht="28" customHeight="1" spans="1:6">
      <c r="A9" s="62">
        <v>4</v>
      </c>
      <c r="B9" s="67" t="s">
        <v>203</v>
      </c>
      <c r="C9" s="67" t="s">
        <v>204</v>
      </c>
      <c r="D9" s="68">
        <v>1100</v>
      </c>
      <c r="E9" s="68">
        <v>1100</v>
      </c>
      <c r="F9" s="66"/>
    </row>
    <row r="10" ht="28" customHeight="1" spans="1:6">
      <c r="A10" s="62">
        <v>5</v>
      </c>
      <c r="B10" s="67" t="s">
        <v>205</v>
      </c>
      <c r="C10" s="67" t="s">
        <v>206</v>
      </c>
      <c r="D10" s="68">
        <v>2000</v>
      </c>
      <c r="E10" s="68">
        <v>2000</v>
      </c>
      <c r="F10" s="66"/>
    </row>
    <row r="11" ht="28" customHeight="1" spans="1:6">
      <c r="A11" s="62">
        <v>6</v>
      </c>
      <c r="B11" s="67" t="s">
        <v>207</v>
      </c>
      <c r="C11" s="67" t="s">
        <v>208</v>
      </c>
      <c r="D11" s="68">
        <v>11000</v>
      </c>
      <c r="E11" s="68">
        <v>11000</v>
      </c>
      <c r="F11" s="66"/>
    </row>
    <row r="12" ht="28" customHeight="1" spans="1:6">
      <c r="A12" s="62">
        <v>7</v>
      </c>
      <c r="B12" s="67" t="s">
        <v>209</v>
      </c>
      <c r="C12" s="67" t="s">
        <v>210</v>
      </c>
      <c r="D12" s="68">
        <v>1000</v>
      </c>
      <c r="E12" s="68">
        <v>1000</v>
      </c>
      <c r="F12" s="66"/>
    </row>
    <row r="13" ht="28" customHeight="1" spans="1:6">
      <c r="A13" s="62">
        <v>8</v>
      </c>
      <c r="B13" s="67" t="s">
        <v>211</v>
      </c>
      <c r="C13" s="67" t="s">
        <v>212</v>
      </c>
      <c r="D13" s="68">
        <v>1000</v>
      </c>
      <c r="E13" s="68">
        <v>1000</v>
      </c>
      <c r="F13" s="66"/>
    </row>
    <row r="14" ht="28" customHeight="1" spans="1:6">
      <c r="A14" s="62">
        <v>9</v>
      </c>
      <c r="B14" s="67" t="s">
        <v>213</v>
      </c>
      <c r="C14" s="67" t="s">
        <v>214</v>
      </c>
      <c r="D14" s="68"/>
      <c r="E14" s="68"/>
      <c r="F14" s="66"/>
    </row>
    <row r="15" ht="28" customHeight="1" spans="1:6">
      <c r="A15" s="62">
        <v>10</v>
      </c>
      <c r="B15" s="67" t="s">
        <v>215</v>
      </c>
      <c r="C15" s="67" t="s">
        <v>216</v>
      </c>
      <c r="D15" s="69">
        <v>99577.044</v>
      </c>
      <c r="E15" s="69">
        <v>99577.044</v>
      </c>
      <c r="F15" s="66"/>
    </row>
    <row r="16" ht="28" customHeight="1" spans="1:6">
      <c r="A16" s="62">
        <v>11</v>
      </c>
      <c r="B16" s="67" t="s">
        <v>217</v>
      </c>
      <c r="C16" s="67" t="s">
        <v>218</v>
      </c>
      <c r="D16" s="69">
        <v>85367.67</v>
      </c>
      <c r="E16" s="69">
        <v>85367.67</v>
      </c>
      <c r="F16" s="66"/>
    </row>
    <row r="17" ht="28" customHeight="1" spans="1:6">
      <c r="A17" s="66"/>
      <c r="B17" s="70"/>
      <c r="C17" s="67"/>
      <c r="D17" s="68"/>
      <c r="E17" s="68"/>
      <c r="F17" s="66"/>
    </row>
    <row r="18" ht="28" customHeight="1" spans="1:6">
      <c r="A18" s="66"/>
      <c r="B18" s="70"/>
      <c r="C18" s="67"/>
      <c r="D18" s="68"/>
      <c r="E18" s="68"/>
      <c r="F18" s="66"/>
    </row>
    <row r="19" ht="28" customHeight="1" spans="1:6">
      <c r="A19" s="66"/>
      <c r="B19" s="70"/>
      <c r="C19" s="67"/>
      <c r="D19" s="66"/>
      <c r="E19" s="66"/>
      <c r="F19" s="66"/>
    </row>
    <row r="25" ht="13.5" spans="2:3">
      <c r="B25" s="44"/>
      <c r="C25" s="44"/>
    </row>
    <row r="26" ht="13.5" spans="2:3">
      <c r="B26" s="44"/>
      <c r="C26" s="44"/>
    </row>
    <row r="27" ht="13.5" spans="2:3">
      <c r="B27" s="44"/>
      <c r="C27" s="4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8" sqref="F8"/>
    </sheetView>
  </sheetViews>
  <sheetFormatPr defaultColWidth="7.875" defaultRowHeight="12.75" customHeight="1"/>
  <cols>
    <col min="1" max="1" width="27" style="45" customWidth="1"/>
    <col min="2" max="2" width="36.25" style="45" customWidth="1"/>
    <col min="3" max="3" width="29.375" style="45" customWidth="1"/>
    <col min="4" max="4" width="2.5" style="45" customWidth="1"/>
    <col min="5" max="16" width="8" style="45"/>
    <col min="17" max="16384" width="7.875" style="44"/>
  </cols>
  <sheetData>
    <row r="1" ht="15" customHeight="1" spans="1:16">
      <c r="A1" s="46"/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ht="32.25" customHeight="1" spans="1:16">
      <c r="A2" s="47" t="s">
        <v>238</v>
      </c>
      <c r="B2" s="47"/>
      <c r="C2" s="47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ht="15" customHeight="1" spans="1:16">
      <c r="A3" s="44"/>
      <c r="B3" s="44"/>
      <c r="C3" s="48" t="s">
        <v>36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ht="25.5" customHeight="1" spans="1:16">
      <c r="A4" s="49" t="s">
        <v>239</v>
      </c>
      <c r="B4" s="49"/>
      <c r="C4" s="50" t="s">
        <v>40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ht="25.5" customHeight="1" spans="1:16">
      <c r="A5" s="49" t="s">
        <v>240</v>
      </c>
      <c r="B5" s="49" t="s">
        <v>241</v>
      </c>
      <c r="C5" s="50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="44" customFormat="1" ht="25.5" customHeight="1" spans="1:3">
      <c r="A6" s="49" t="s">
        <v>117</v>
      </c>
      <c r="B6" s="49"/>
      <c r="C6" s="50"/>
    </row>
    <row r="7" s="44" customFormat="1" ht="26.25" customHeight="1" spans="1:4">
      <c r="A7" s="51" t="s">
        <v>233</v>
      </c>
      <c r="B7" s="52"/>
      <c r="C7" s="53">
        <v>0</v>
      </c>
      <c r="D7" s="45"/>
    </row>
    <row r="8" ht="26.25" customHeight="1" spans="1:16">
      <c r="A8" s="52"/>
      <c r="B8" s="52"/>
      <c r="C8" s="5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ht="26.25" customHeight="1" spans="1:16">
      <c r="A9" s="52"/>
      <c r="B9" s="52"/>
      <c r="C9" s="5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ht="26.25" customHeight="1" spans="1:3">
      <c r="A10" s="52"/>
      <c r="B10" s="52"/>
      <c r="C10" s="53"/>
    </row>
    <row r="11" ht="26.25" customHeight="1" spans="1:3">
      <c r="A11" s="52"/>
      <c r="B11" s="52"/>
      <c r="C11" s="53"/>
    </row>
    <row r="12" ht="26.25" customHeight="1" spans="1:3">
      <c r="A12" s="52"/>
      <c r="B12" s="52"/>
      <c r="C12" s="5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1" sqref="F11"/>
    </sheetView>
  </sheetViews>
  <sheetFormatPr defaultColWidth="10" defaultRowHeight="13.5" outlineLevelRow="4" outlineLevelCol="4"/>
  <cols>
    <col min="1" max="1" width="27.125" customWidth="1"/>
    <col min="2" max="2" width="15.625" customWidth="1"/>
    <col min="3" max="3" width="20.1916666666667" customWidth="1"/>
    <col min="4" max="4" width="24.5" customWidth="1"/>
    <col min="5" max="5" width="29.125" customWidth="1"/>
  </cols>
  <sheetData>
    <row r="1" ht="14.3" customHeight="1" spans="1:5">
      <c r="A1" s="35"/>
      <c r="B1" s="35"/>
      <c r="C1" s="35"/>
      <c r="D1" s="35"/>
      <c r="E1" s="35"/>
    </row>
    <row r="2" ht="39.85" customHeight="1" spans="1:5">
      <c r="A2" s="36" t="s">
        <v>242</v>
      </c>
      <c r="B2" s="36"/>
      <c r="C2" s="36"/>
      <c r="D2" s="36"/>
      <c r="E2" s="36"/>
    </row>
    <row r="3" ht="22.75" customHeight="1" spans="1:5">
      <c r="A3" s="37"/>
      <c r="B3" s="37"/>
      <c r="C3" s="37"/>
      <c r="D3" s="37"/>
      <c r="E3" s="38" t="s">
        <v>36</v>
      </c>
    </row>
    <row r="4" ht="22.75" customHeight="1" spans="1:5">
      <c r="A4" s="39" t="s">
        <v>163</v>
      </c>
      <c r="B4" s="40" t="s">
        <v>117</v>
      </c>
      <c r="C4" s="40" t="s">
        <v>243</v>
      </c>
      <c r="D4" s="40" t="s">
        <v>244</v>
      </c>
      <c r="E4" s="40" t="s">
        <v>245</v>
      </c>
    </row>
    <row r="5" ht="22.75" customHeight="1" spans="1:5">
      <c r="A5" s="41" t="s">
        <v>233</v>
      </c>
      <c r="B5" s="42">
        <v>0</v>
      </c>
      <c r="C5" s="43"/>
      <c r="D5" s="43"/>
      <c r="E5" s="43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$A1:$XFD1048576"/>
    </sheetView>
  </sheetViews>
  <sheetFormatPr defaultColWidth="9" defaultRowHeight="13.5" outlineLevelCol="7"/>
  <cols>
    <col min="1" max="1" width="34.125" customWidth="1"/>
    <col min="2" max="2" width="46" customWidth="1"/>
  </cols>
  <sheetData>
    <row r="1" ht="20.25" spans="1:2">
      <c r="A1" s="26" t="s">
        <v>246</v>
      </c>
      <c r="B1" s="26"/>
    </row>
    <row r="2" customFormat="1" spans="1:1">
      <c r="A2" s="27" t="s">
        <v>247</v>
      </c>
    </row>
    <row r="3" ht="15" customHeight="1" spans="1:2">
      <c r="A3" s="28" t="s">
        <v>39</v>
      </c>
      <c r="B3" s="29" t="s">
        <v>40</v>
      </c>
    </row>
    <row r="4" spans="1:2">
      <c r="A4" s="28"/>
      <c r="B4" s="29"/>
    </row>
    <row r="5" spans="1:2">
      <c r="A5" s="16" t="s">
        <v>248</v>
      </c>
      <c r="B5" s="29">
        <v>1</v>
      </c>
    </row>
    <row r="6" spans="1:2">
      <c r="A6" s="30" t="s">
        <v>249</v>
      </c>
      <c r="B6" s="31"/>
    </row>
    <row r="7" spans="1:2">
      <c r="A7" s="32" t="s">
        <v>250</v>
      </c>
      <c r="B7" s="31"/>
    </row>
    <row r="8" spans="1:2">
      <c r="A8" s="32"/>
      <c r="B8" s="31"/>
    </row>
    <row r="9" spans="1:2">
      <c r="A9" s="32"/>
      <c r="B9" s="31"/>
    </row>
    <row r="10" spans="1:2">
      <c r="A10" s="32"/>
      <c r="B10" s="31"/>
    </row>
    <row r="11" spans="1:2">
      <c r="A11" s="32"/>
      <c r="B11" s="31"/>
    </row>
    <row r="12" spans="1:2">
      <c r="A12" s="32"/>
      <c r="B12" s="31"/>
    </row>
    <row r="13" spans="1:2">
      <c r="A13" s="32"/>
      <c r="B13" s="31"/>
    </row>
    <row r="14" spans="1:2">
      <c r="A14" s="32"/>
      <c r="B14" s="31"/>
    </row>
    <row r="15" spans="1:2">
      <c r="A15" s="32"/>
      <c r="B15" s="31"/>
    </row>
    <row r="16" customFormat="1" spans="1:1">
      <c r="A16" s="33" t="s">
        <v>251</v>
      </c>
    </row>
    <row r="20" spans="8:8">
      <c r="H20" s="34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topLeftCell="A19" workbookViewId="0">
      <selection activeCell="S6" sqref="S6"/>
    </sheetView>
  </sheetViews>
  <sheetFormatPr defaultColWidth="9" defaultRowHeight="13.5"/>
  <cols>
    <col min="4" max="16" width="5.75" customWidth="1"/>
  </cols>
  <sheetData>
    <row r="1" ht="18.75" spans="1:16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253</v>
      </c>
    </row>
    <row r="3" ht="33" customHeight="1" spans="1:16">
      <c r="A3" s="3" t="s">
        <v>254</v>
      </c>
      <c r="B3" s="10" t="s">
        <v>255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3" t="s">
        <v>256</v>
      </c>
      <c r="B4" s="11" t="s">
        <v>10</v>
      </c>
      <c r="C4" s="6"/>
      <c r="D4" s="6"/>
      <c r="E4" s="6"/>
      <c r="F4" s="3" t="s">
        <v>257</v>
      </c>
      <c r="G4" s="3"/>
      <c r="H4" s="3"/>
      <c r="I4" s="3"/>
      <c r="J4" s="6">
        <v>18919276270</v>
      </c>
      <c r="K4" s="6"/>
      <c r="L4" s="6"/>
      <c r="M4" s="6"/>
      <c r="N4" s="6"/>
      <c r="O4" s="6"/>
      <c r="P4" s="6"/>
    </row>
    <row r="5" ht="36" customHeight="1" spans="1:16">
      <c r="A5" s="3" t="s">
        <v>258</v>
      </c>
      <c r="B5" s="3" t="s">
        <v>259</v>
      </c>
      <c r="C5" s="3"/>
      <c r="D5" s="12" t="s">
        <v>260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36" customHeight="1" spans="1:16">
      <c r="A6" s="3"/>
      <c r="B6" s="3" t="s">
        <v>261</v>
      </c>
      <c r="C6" s="3"/>
      <c r="D6" s="12" t="s">
        <v>262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6" customHeight="1" spans="1:16">
      <c r="A7" s="3"/>
      <c r="B7" s="3" t="s">
        <v>263</v>
      </c>
      <c r="C7" s="3"/>
      <c r="D7" s="14" t="s">
        <v>264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3"/>
      <c r="B8" s="3" t="s">
        <v>265</v>
      </c>
      <c r="C8" s="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36" customHeight="1" spans="1:16">
      <c r="A9" s="3" t="s">
        <v>266</v>
      </c>
      <c r="B9" s="3" t="s">
        <v>267</v>
      </c>
      <c r="C9" s="3"/>
      <c r="D9" s="14" t="s">
        <v>268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6" t="s">
        <v>269</v>
      </c>
      <c r="C10" s="16"/>
      <c r="D10" s="17" t="s">
        <v>270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36" customHeight="1" spans="1:16">
      <c r="A11" s="3"/>
      <c r="B11" s="16" t="s">
        <v>271</v>
      </c>
      <c r="C11" s="16"/>
      <c r="D11" s="3" t="s">
        <v>272</v>
      </c>
      <c r="E11" s="3"/>
      <c r="F11" s="3"/>
      <c r="G11" s="3"/>
      <c r="H11" s="3" t="s">
        <v>273</v>
      </c>
      <c r="I11" s="3"/>
      <c r="J11" s="3"/>
      <c r="K11" s="3"/>
      <c r="L11" s="3" t="s">
        <v>274</v>
      </c>
      <c r="M11" s="3"/>
      <c r="N11" s="3"/>
      <c r="O11" s="3"/>
      <c r="P11" s="3" t="s">
        <v>275</v>
      </c>
    </row>
    <row r="12" ht="36" customHeight="1" spans="1:16">
      <c r="A12" s="3"/>
      <c r="B12" s="10">
        <v>38</v>
      </c>
      <c r="C12" s="10"/>
      <c r="D12" s="5">
        <f>L12+P12</f>
        <v>74</v>
      </c>
      <c r="E12" s="5"/>
      <c r="F12" s="5"/>
      <c r="G12" s="5"/>
      <c r="H12" s="5"/>
      <c r="I12" s="5"/>
      <c r="J12" s="5"/>
      <c r="K12" s="5"/>
      <c r="L12" s="5">
        <v>27</v>
      </c>
      <c r="M12" s="5"/>
      <c r="N12" s="5"/>
      <c r="O12" s="5"/>
      <c r="P12" s="5">
        <v>47</v>
      </c>
    </row>
    <row r="13" ht="36" customHeight="1" spans="1:16">
      <c r="A13" s="3" t="s">
        <v>276</v>
      </c>
      <c r="B13" s="18" t="s">
        <v>277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ht="36" customHeight="1" spans="1:16">
      <c r="A14" s="3" t="s">
        <v>278</v>
      </c>
      <c r="B14" s="3" t="s">
        <v>279</v>
      </c>
      <c r="C14" s="3" t="s">
        <v>280</v>
      </c>
      <c r="D14" s="3"/>
      <c r="E14" s="3"/>
      <c r="F14" s="3"/>
      <c r="G14" s="3" t="s">
        <v>281</v>
      </c>
      <c r="H14" s="3"/>
      <c r="I14" s="3"/>
      <c r="J14" s="3"/>
      <c r="K14" s="3" t="s">
        <v>282</v>
      </c>
      <c r="L14" s="3"/>
      <c r="M14" s="3"/>
      <c r="N14" s="3"/>
      <c r="O14" s="3" t="s">
        <v>283</v>
      </c>
      <c r="P14" s="3"/>
    </row>
    <row r="15" ht="36" customHeight="1" spans="1:16">
      <c r="A15" s="3"/>
      <c r="B15" s="6">
        <v>549.66</v>
      </c>
      <c r="C15" s="6">
        <v>1022.25</v>
      </c>
      <c r="D15" s="6"/>
      <c r="E15" s="6"/>
      <c r="F15" s="6"/>
      <c r="G15" s="6">
        <v>1022.25</v>
      </c>
      <c r="H15" s="6"/>
      <c r="I15" s="6"/>
      <c r="J15" s="6"/>
      <c r="K15" s="23">
        <v>1</v>
      </c>
      <c r="L15" s="6"/>
      <c r="M15" s="6"/>
      <c r="N15" s="6"/>
      <c r="O15" s="6">
        <v>0</v>
      </c>
      <c r="P15" s="6"/>
    </row>
    <row r="16" ht="36" customHeight="1" spans="1:16">
      <c r="A16" s="3" t="s">
        <v>284</v>
      </c>
      <c r="B16" s="3" t="s">
        <v>285</v>
      </c>
      <c r="C16" s="3"/>
      <c r="D16" s="3"/>
      <c r="E16" s="3"/>
      <c r="F16" s="3"/>
      <c r="G16" s="3"/>
      <c r="H16" s="3"/>
      <c r="I16" s="3" t="s">
        <v>286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287</v>
      </c>
      <c r="C17" s="3"/>
      <c r="D17" s="3"/>
      <c r="E17" s="20">
        <v>788.5</v>
      </c>
      <c r="F17" s="6"/>
      <c r="G17" s="6"/>
      <c r="H17" s="6"/>
      <c r="I17" s="3" t="s">
        <v>185</v>
      </c>
      <c r="J17" s="3"/>
      <c r="K17" s="3"/>
      <c r="L17" s="3"/>
      <c r="M17" s="3"/>
      <c r="N17" s="6">
        <v>715.56</v>
      </c>
      <c r="O17" s="6"/>
      <c r="P17" s="6"/>
    </row>
    <row r="18" ht="36" customHeight="1" spans="1:16">
      <c r="A18" s="3"/>
      <c r="B18" s="3" t="s">
        <v>288</v>
      </c>
      <c r="C18" s="3"/>
      <c r="D18" s="3"/>
      <c r="E18" s="6"/>
      <c r="F18" s="6"/>
      <c r="G18" s="6"/>
      <c r="H18" s="6"/>
      <c r="I18" s="3" t="s">
        <v>186</v>
      </c>
      <c r="J18" s="3"/>
      <c r="K18" s="3"/>
      <c r="L18" s="3"/>
      <c r="M18" s="3"/>
      <c r="N18" s="6">
        <f>E17-N17</f>
        <v>72.9400000000001</v>
      </c>
      <c r="O18" s="6"/>
      <c r="P18" s="6"/>
    </row>
    <row r="19" ht="36" customHeight="1" spans="1:16">
      <c r="A19" s="3"/>
      <c r="B19" s="3" t="s">
        <v>289</v>
      </c>
      <c r="C19" s="3"/>
      <c r="D19" s="3"/>
      <c r="E19" s="6"/>
      <c r="F19" s="6"/>
      <c r="G19" s="6"/>
      <c r="H19" s="6"/>
      <c r="I19" s="3" t="s">
        <v>290</v>
      </c>
      <c r="J19" s="3"/>
      <c r="K19" s="3"/>
      <c r="L19" s="3"/>
      <c r="M19" s="3"/>
      <c r="N19" s="6"/>
      <c r="O19" s="6"/>
      <c r="P19" s="6"/>
    </row>
    <row r="20" ht="36" customHeight="1" spans="1:17">
      <c r="A20" s="3"/>
      <c r="B20" s="3" t="s">
        <v>291</v>
      </c>
      <c r="C20" s="3"/>
      <c r="D20" s="3"/>
      <c r="E20" s="20">
        <v>788.5</v>
      </c>
      <c r="F20" s="6"/>
      <c r="G20" s="6"/>
      <c r="H20" s="6"/>
      <c r="I20" s="3" t="s">
        <v>292</v>
      </c>
      <c r="J20" s="3"/>
      <c r="K20" s="3"/>
      <c r="L20" s="3"/>
      <c r="M20" s="3"/>
      <c r="N20" s="20">
        <v>788.5</v>
      </c>
      <c r="O20" s="6"/>
      <c r="P20" s="6"/>
      <c r="Q20" s="25"/>
    </row>
    <row r="21" ht="36" customHeight="1" spans="1:16">
      <c r="A21" s="3" t="s">
        <v>293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36" customHeight="1" spans="1:16">
      <c r="A22" s="3" t="s">
        <v>294</v>
      </c>
      <c r="B22" s="3" t="s">
        <v>295</v>
      </c>
      <c r="C22" s="3"/>
      <c r="D22" s="3" t="s">
        <v>296</v>
      </c>
      <c r="E22" s="3"/>
      <c r="F22" s="3"/>
      <c r="G22" s="3"/>
      <c r="H22" s="3"/>
      <c r="I22" s="3"/>
      <c r="J22" s="3"/>
      <c r="K22" s="3"/>
      <c r="L22" s="3"/>
      <c r="M22" s="3" t="s">
        <v>297</v>
      </c>
      <c r="N22" s="3"/>
      <c r="O22" s="3"/>
      <c r="P22" s="3"/>
    </row>
    <row r="23" ht="25" customHeight="1" spans="1:16">
      <c r="A23" s="21" t="s">
        <v>298</v>
      </c>
      <c r="B23" s="21" t="s">
        <v>299</v>
      </c>
      <c r="C23" s="22"/>
      <c r="D23" s="21" t="s">
        <v>300</v>
      </c>
      <c r="E23" s="22"/>
      <c r="F23" s="22"/>
      <c r="G23" s="22"/>
      <c r="H23" s="22"/>
      <c r="I23" s="22"/>
      <c r="J23" s="22"/>
      <c r="K23" s="22"/>
      <c r="L23" s="22"/>
      <c r="M23" s="5">
        <v>6.28</v>
      </c>
      <c r="N23" s="5"/>
      <c r="O23" s="5"/>
      <c r="P23" s="5"/>
    </row>
    <row r="24" ht="25" customHeight="1" spans="1:16">
      <c r="A24" s="21" t="s">
        <v>298</v>
      </c>
      <c r="B24" s="21" t="s">
        <v>299</v>
      </c>
      <c r="C24" s="22"/>
      <c r="D24" s="21" t="s">
        <v>301</v>
      </c>
      <c r="E24" s="22"/>
      <c r="F24" s="22"/>
      <c r="G24" s="22"/>
      <c r="H24" s="22"/>
      <c r="I24" s="22"/>
      <c r="J24" s="22"/>
      <c r="K24" s="22"/>
      <c r="L24" s="22"/>
      <c r="M24" s="5">
        <v>722.86</v>
      </c>
      <c r="N24" s="5"/>
      <c r="O24" s="5"/>
      <c r="P24" s="5"/>
    </row>
    <row r="25" ht="22.5" spans="1:16">
      <c r="A25" s="21" t="s">
        <v>179</v>
      </c>
      <c r="B25" s="21" t="s">
        <v>196</v>
      </c>
      <c r="C25" s="22"/>
      <c r="D25" s="21" t="s">
        <v>196</v>
      </c>
      <c r="E25" s="22"/>
      <c r="F25" s="22"/>
      <c r="G25" s="22"/>
      <c r="H25" s="22"/>
      <c r="I25" s="22"/>
      <c r="J25" s="22"/>
      <c r="K25" s="22"/>
      <c r="L25" s="22"/>
      <c r="M25" s="24">
        <v>16.67</v>
      </c>
      <c r="N25" s="24"/>
      <c r="O25" s="24"/>
      <c r="P25" s="24"/>
    </row>
    <row r="26" ht="22.5" spans="1:16">
      <c r="A26" s="21" t="s">
        <v>181</v>
      </c>
      <c r="B26" s="21" t="s">
        <v>302</v>
      </c>
      <c r="C26" s="22"/>
      <c r="D26" s="21" t="s">
        <v>303</v>
      </c>
      <c r="E26" s="22"/>
      <c r="F26" s="22"/>
      <c r="G26" s="22"/>
      <c r="H26" s="22"/>
      <c r="I26" s="22"/>
      <c r="J26" s="22"/>
      <c r="K26" s="22"/>
      <c r="L26" s="22"/>
      <c r="M26" s="24">
        <v>44.38</v>
      </c>
      <c r="N26" s="24"/>
      <c r="O26" s="24"/>
      <c r="P26" s="24"/>
    </row>
  </sheetData>
  <mergeCells count="7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O5" sqref="O5"/>
    </sheetView>
  </sheetViews>
  <sheetFormatPr defaultColWidth="9" defaultRowHeight="13.5"/>
  <sheetData>
    <row r="1" ht="18.75" spans="1:11">
      <c r="A1" s="1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253</v>
      </c>
    </row>
    <row r="3" ht="46" customHeight="1" spans="1:11">
      <c r="A3" s="3" t="s">
        <v>305</v>
      </c>
      <c r="B3" s="4" t="s">
        <v>306</v>
      </c>
      <c r="C3" s="5"/>
      <c r="D3" s="5"/>
      <c r="E3" s="5"/>
      <c r="F3" s="3" t="s">
        <v>307</v>
      </c>
      <c r="G3" s="3"/>
      <c r="H3" s="6"/>
      <c r="I3" s="6"/>
      <c r="J3" s="6"/>
      <c r="K3" s="6"/>
    </row>
    <row r="4" ht="46" customHeight="1" spans="1:11">
      <c r="A4" s="3" t="s">
        <v>308</v>
      </c>
      <c r="B4" s="5"/>
      <c r="C4" s="5"/>
      <c r="D4" s="5"/>
      <c r="E4" s="5"/>
      <c r="F4" s="3" t="s">
        <v>309</v>
      </c>
      <c r="G4" s="3"/>
      <c r="H4" s="6"/>
      <c r="I4" s="6"/>
      <c r="J4" s="6"/>
      <c r="K4" s="6"/>
    </row>
    <row r="5" ht="46" customHeight="1" spans="1:11">
      <c r="A5" s="3" t="s">
        <v>310</v>
      </c>
      <c r="B5" s="5"/>
      <c r="C5" s="5"/>
      <c r="D5" s="5"/>
      <c r="E5" s="5"/>
      <c r="F5" s="3" t="s">
        <v>311</v>
      </c>
      <c r="G5" s="3"/>
      <c r="H5" s="6"/>
      <c r="I5" s="6"/>
      <c r="J5" s="6"/>
      <c r="K5" s="6"/>
    </row>
    <row r="6" ht="46" customHeight="1" spans="1:11">
      <c r="A6" s="3" t="s">
        <v>312</v>
      </c>
      <c r="B6" s="5"/>
      <c r="C6" s="5"/>
      <c r="D6" s="5"/>
      <c r="E6" s="5"/>
      <c r="F6" s="3" t="s">
        <v>313</v>
      </c>
      <c r="G6" s="3"/>
      <c r="H6" s="6"/>
      <c r="I6" s="6"/>
      <c r="J6" s="6"/>
      <c r="K6" s="6"/>
    </row>
    <row r="7" ht="46" customHeight="1" spans="1:11">
      <c r="A7" s="3" t="s">
        <v>314</v>
      </c>
      <c r="B7" s="7" t="s">
        <v>315</v>
      </c>
      <c r="C7" s="6"/>
      <c r="D7" s="6"/>
      <c r="E7" s="7" t="s">
        <v>316</v>
      </c>
      <c r="F7" s="7"/>
      <c r="G7" s="6"/>
      <c r="H7" s="6"/>
      <c r="I7" s="7" t="s">
        <v>317</v>
      </c>
      <c r="J7" s="7"/>
      <c r="K7" s="6"/>
    </row>
    <row r="8" ht="46" customHeight="1" spans="1:11">
      <c r="A8" s="3" t="s">
        <v>318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3" t="s">
        <v>294</v>
      </c>
      <c r="B9" s="3" t="s">
        <v>295</v>
      </c>
      <c r="C9" s="3"/>
      <c r="D9" s="3" t="s">
        <v>296</v>
      </c>
      <c r="E9" s="3"/>
      <c r="F9" s="3"/>
      <c r="G9" s="3"/>
      <c r="H9" s="3"/>
      <c r="I9" s="3"/>
      <c r="J9" s="3" t="s">
        <v>319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草根</cp:lastModifiedBy>
  <dcterms:created xsi:type="dcterms:W3CDTF">2023-01-31T08:53:00Z</dcterms:created>
  <dcterms:modified xsi:type="dcterms:W3CDTF">2023-04-06T02:12:56Z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