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85" firstSheet="5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<sst xmlns="http://schemas.openxmlformats.org/spreadsheetml/2006/main" count="458" uniqueCount="351">
  <si>
    <t>单位代码：11622826013954399R</t>
  </si>
  <si>
    <t>单位名称：</t>
  </si>
  <si>
    <t>宁县交通运输局</t>
  </si>
  <si>
    <t>部门预算公开表</t>
  </si>
  <si>
    <t xml:space="preserve">     </t>
  </si>
  <si>
    <t>编制日期：20230205</t>
  </si>
  <si>
    <t>部门领导：</t>
  </si>
  <si>
    <t>昔鹏刚</t>
  </si>
  <si>
    <t>财务负责人：</t>
  </si>
  <si>
    <t>夏兴宏</t>
  </si>
  <si>
    <t>制表人：</t>
  </si>
  <si>
    <t>葛伟刚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</si>
  <si>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</si>
  <si>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</si>
  <si>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</si>
  <si>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</si>
  <si>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</si>
  <si>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</si>
  <si>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</si>
  <si>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</si>
  <si>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</si>
  <si>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</si>
  <si>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</si>
  <si>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</si>
  <si>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</si>
  <si>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</si>
  <si>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</si>
  <si>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</si>
  <si>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</si>
  <si>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</si>
  <si>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</si>
  <si>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</si>
  <si>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</si>
  <si>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</si>
  <si>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 ）国有资本经营预算支出情况表</t>
  </si>
  <si>
    <t>（１3 ）部门（单位）整体支出绩效目标表</t>
  </si>
  <si>
    <t>（１4 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</si>
  <si>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</si>
  <si>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</si>
  <si>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</si>
  <si>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</si>
  <si>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</si>
  <si>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</si>
  <si>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</si>
  <si>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</si>
  <si>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</si>
  <si>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</si>
  <si>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</si>
  <si>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</si>
  <si>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</si>
  <si>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</si>
  <si>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</si>
  <si>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</si>
  <si>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</si>
  <si>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</si>
  <si>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</si>
  <si>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</si>
  <si>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</si>
  <si>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</si>
  <si>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</si>
  <si>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</si>
  <si>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</si>
  <si>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</si>
  <si>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</si>
  <si>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</si>
  <si>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</si>
  <si>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</si>
  <si>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</si>
  <si>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</si>
  <si>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</si>
  <si>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</si>
  <si>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</si>
  <si>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</si>
  <si>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</si>
  <si>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</si>
  <si>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</si>
  <si>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</si>
  <si>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</si>
  <si>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</si>
  <si>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</si>
  <si>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</si>
  <si>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</si>
  <si>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</si>
  <si>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</si>
  <si>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</si>
  <si>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</si>
  <si>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</si>
  <si>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</si>
  <si>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</si>
  <si>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</si>
  <si>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</si>
  <si>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</si>
  <si>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</si>
  <si>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</si>
  <si>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</si>
  <si>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</si>
  <si>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</si>
  <si>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</si>
  <si>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</si>
  <si>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</si>
  <si>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</si>
  <si>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</si>
  <si>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</si>
  <si>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</si>
  <si>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</si>
  <si>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</si>
  <si>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</si>
  <si>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</si>
  <si>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</si>
  <si>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</si>
  <si>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</si>
  <si>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</si>
  <si>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</si>
  <si>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</si>
  <si>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</si>
  <si>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</si>
  <si>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</si>
  <si>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</si>
  <si>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</si>
  <si>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</si>
  <si>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214-交通运输支出</t>
  </si>
  <si>
    <t>21401-交通运输支出</t>
  </si>
  <si>
    <t>2140101-行政运行</t>
  </si>
  <si>
    <t>21499-其他交通运输支出</t>
  </si>
  <si>
    <t>2149901-公共交通运输补助</t>
  </si>
  <si>
    <t>208-社会保障和就业支出</t>
  </si>
  <si>
    <t>20805-行政事业单位养老支出</t>
  </si>
  <si>
    <t>2080501-行政单位离退休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</si>
  <si>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</si>
  <si>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</si>
  <si>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</si>
  <si>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</si>
  <si>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</si>
  <si>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</si>
  <si>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</si>
  <si>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</si>
  <si>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</si>
  <si>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</si>
  <si>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</si>
  <si>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</si>
  <si>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</si>
  <si>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</si>
  <si>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</si>
  <si>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</si>
  <si>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</si>
  <si>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</si>
  <si>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</si>
  <si>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</si>
  <si>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</si>
  <si>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</si>
  <si>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</si>
  <si>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</si>
  <si>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</si>
  <si>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</si>
  <si>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</si>
  <si>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</si>
  <si>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</si>
  <si>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</si>
  <si>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</si>
  <si>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</si>
  <si>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</si>
  <si>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</si>
  <si>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</si>
  <si>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</si>
  <si>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</si>
  <si>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</si>
  <si>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</si>
  <si>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</si>
  <si>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</si>
  <si>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</si>
  <si>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</si>
  <si>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</si>
  <si>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</si>
  <si>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</si>
  <si>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</si>
  <si>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</si>
  <si>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</si>
  <si>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</si>
  <si>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</si>
  <si>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214</t>
  </si>
  <si>
    <t>交通运输支出</t>
  </si>
  <si>
    <t>21401</t>
  </si>
  <si>
    <t>其他交通运输支出</t>
  </si>
  <si>
    <t>2140101</t>
  </si>
  <si>
    <t>行政运行</t>
  </si>
  <si>
    <t>21499</t>
  </si>
  <si>
    <t>2149901</t>
  </si>
  <si>
    <t>公共交通运输补助</t>
  </si>
  <si>
    <t>208</t>
  </si>
  <si>
    <t>行政事业单位养老支出</t>
  </si>
  <si>
    <t>行政单位离退休</t>
  </si>
  <si>
    <t>其他社会保障和就业支出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</si>
  <si>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</si>
  <si>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</si>
  <si>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</si>
  <si>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</si>
  <si>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</si>
  <si>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</si>
  <si>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</si>
  <si>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</si>
  <si>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</si>
  <si>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</si>
  <si>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</si>
  <si>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</si>
  <si>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</si>
  <si>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</si>
  <si>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</si>
  <si>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</si>
  <si>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</si>
  <si>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</si>
  <si>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</si>
  <si>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</si>
  <si>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</si>
  <si>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</si>
  <si>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</si>
  <si>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</si>
  <si>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</si>
  <si>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</si>
  <si>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</si>
  <si>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</si>
  <si>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</si>
  <si>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</si>
  <si>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</si>
  <si>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</si>
  <si>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</si>
  <si>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</si>
  <si>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</si>
  <si>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</si>
  <si>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</si>
  <si>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</si>
  <si>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</si>
  <si>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</si>
  <si>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</si>
  <si>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</si>
  <si>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</si>
  <si>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</si>
  <si>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</si>
  <si>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其他交通费用（车补）</t>
  </si>
  <si>
    <t>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</si>
  <si>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</si>
  <si>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</si>
  <si>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</si>
  <si>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</si>
  <si>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</si>
  <si>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</si>
  <si>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</si>
  <si>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</si>
  <si>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</si>
  <si>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</si>
  <si>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</si>
  <si>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</si>
  <si>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</si>
  <si>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</si>
  <si>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</si>
  <si>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</si>
  <si>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</si>
  <si>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</si>
  <si>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</si>
  <si>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</si>
  <si>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</si>
  <si>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</si>
  <si>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</si>
  <si>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</si>
  <si>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</si>
  <si>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</si>
  <si>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无</t>
  </si>
  <si>
    <t>备注：无内容应公开空表并说明情况。</t>
  </si>
  <si>
    <t>宁县交通运输局整体支出绩效目标表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</si>
  <si>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</si>
  <si>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</si>
  <si>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</si>
  <si>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</si>
  <si>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</si>
  <si>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</si>
  <si>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交通运输局三定方案</t>
  </si>
  <si>
    <t>职能概述</t>
  </si>
  <si>
    <t>贯彻执行国家、省、市有关交通运输工作方针、政策、法律法规，拟定全县公路交通运输行业发展战略、方针、政策并监督执行。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</si>
  <si>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</si>
  <si>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</si>
  <si>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</si>
  <si>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</si>
  <si>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</si>
  <si>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内设职能部门</t>
  </si>
  <si>
    <t>公路局、养护站、路政综合执法局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</si>
  <si>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</si>
  <si>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</si>
  <si>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</si>
  <si>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</si>
  <si>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</si>
  <si>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</si>
  <si>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建立机关考勤等</t>
    </r>
    <r>
      <rPr>
        <sz val="9"/>
        <color rgb="FF000000"/>
        <rFont val="Calibri"/>
        <charset val="1"/>
      </rPr>
      <t>6</t>
    </r>
    <r>
      <rPr>
        <sz val="9"/>
        <color rgb="FF000000"/>
        <rFont val="宋体"/>
        <charset val="1"/>
      </rPr>
      <t>项制度、项目管理办法、资金管理办法等制度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</si>
  <si>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</si>
  <si>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</si>
  <si>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</si>
  <si>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</si>
  <si>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</si>
  <si>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</si>
  <si>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</si>
  <si>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</si>
  <si>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</si>
  <si>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</si>
  <si>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</si>
  <si>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</si>
  <si>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</si>
  <si>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</si>
  <si>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</si>
  <si>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</si>
  <si>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</si>
  <si>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</si>
  <si>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</si>
  <si>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</si>
  <si>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</si>
  <si>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</si>
  <si>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</si>
  <si>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履职效果</t>
  </si>
  <si>
    <t>部门履职目标</t>
  </si>
  <si>
    <t>产出数量指标</t>
  </si>
  <si>
    <t>健全</t>
  </si>
  <si>
    <t>能力建设</t>
  </si>
  <si>
    <t>长效管理</t>
  </si>
  <si>
    <t>中期规划建设完备程度</t>
  </si>
  <si>
    <t>完备</t>
  </si>
  <si>
    <t>项目支出绩效目标表</t>
  </si>
  <si>
    <t>预算单位</t>
  </si>
  <si>
    <t>项目名称</t>
  </si>
  <si>
    <t>公交车运行补贴</t>
  </si>
  <si>
    <t>一级项目名称</t>
  </si>
  <si>
    <t>二级项目名称</t>
  </si>
  <si>
    <t>项目类型</t>
  </si>
  <si>
    <t>公交车运营</t>
  </si>
  <si>
    <t>资金用途</t>
  </si>
  <si>
    <t>资金性质</t>
  </si>
  <si>
    <t>地方自筹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</si>
  <si>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</si>
  <si>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</si>
  <si>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</si>
  <si>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</si>
  <si>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</si>
  <si>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</si>
  <si>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 xml:space="preserve">目标1：2023年1月开始运营至12月                                                                                          目标2：服务城乡居民160万/人（次）                                                                                       </t>
  </si>
  <si>
    <t>指标目标值</t>
  </si>
  <si>
    <t>产出指标</t>
  </si>
  <si>
    <t>数量指标</t>
  </si>
  <si>
    <t>服务城乡居民160万人（次）</t>
  </si>
  <si>
    <t>效益指标</t>
  </si>
  <si>
    <t>社会效益指标</t>
  </si>
  <si>
    <t>提升</t>
  </si>
  <si>
    <t>满意度指标</t>
  </si>
  <si>
    <t>服务对象满意度指标</t>
  </si>
  <si>
    <t>服务对象满意度</t>
  </si>
  <si>
    <r>
      <rPr>
        <b/>
        <sz val="9"/>
        <color rgb="FF000000"/>
        <rFont val="Calibri"/>
        <charset val="1"/>
      </rPr>
      <t>85</t>
    </r>
    <r>
      <rPr>
        <b/>
        <sz val="9"/>
        <color rgb="FF000000"/>
        <rFont val="SimSun"/>
        <charset val="1"/>
      </rPr>
      <t>≧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</si>
</sst>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.00_);[Red]\(0.00\)"/>
    <numFmt numFmtId="178" formatCode="0.00_ "/>
    <numFmt numFmtId="179" formatCode="#0.00"/>
    <numFmt numFmtId="180" formatCode="#,##0.00_ ;[Red]\-#,##0.00\ 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"/>
    </font>
    <font>
      <sz val="9"/>
      <color indexed="8"/>
      <name val="宋体"/>
      <charset val="1"/>
    </font>
    <font>
      <sz val="10"/>
      <name val="宋体"/>
      <charset val="134"/>
    </font>
    <font>
      <b/>
      <sz val="11"/>
      <color indexed="8"/>
      <name val="宋体"/>
      <charset val="1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color indexed="8"/>
      <name val="宋体"/>
      <charset val="1"/>
    </font>
    <font>
      <sz val="10"/>
      <color indexed="8"/>
      <name val="宋体"/>
      <charset val="1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SimSun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1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7" fillId="16" borderId="10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1" fillId="15" borderId="9" applyNumberFormat="0" applyFon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9" fillId="18" borderId="11" applyNumberFormat="0" applyAlignment="0" applyProtection="0">
      <alignment vertical="center"/>
    </xf>
    <xf numFmtId="0" fontId="62" fillId="18" borderId="10" applyNumberFormat="0" applyAlignment="0" applyProtection="0">
      <alignment vertical="center"/>
    </xf>
    <xf numFmtId="0" fontId="65" fillId="24" borderId="14" applyNumberFormat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9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30" fillId="0" borderId="1" xfId="0" applyFont="1" applyBorder="1">
      <alignment vertical="center"/>
    </xf>
    <xf numFmtId="0" fontId="31" fillId="0" borderId="1" xfId="0" applyFont="1" applyBorder="1">
      <alignment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178" fontId="29" fillId="0" borderId="1" xfId="0" applyNumberFormat="1" applyFont="1" applyFill="1" applyBorder="1" applyAlignment="1">
      <alignment horizontal="right" vertical="center" wrapText="1"/>
    </xf>
    <xf numFmtId="0" fontId="33" fillId="0" borderId="0" xfId="0" applyFont="1">
      <alignment vertical="center"/>
    </xf>
    <xf numFmtId="0" fontId="34" fillId="0" borderId="1" xfId="0" applyFont="1" applyFill="1" applyBorder="1" applyAlignment="1" applyProtection="1">
      <alignment horizontal="left" vertical="center"/>
    </xf>
    <xf numFmtId="49" fontId="35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/>
    </xf>
    <xf numFmtId="0" fontId="3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8" fillId="0" borderId="5" xfId="0" applyFont="1" applyBorder="1" applyAlignment="1">
      <alignment vertical="center" wrapText="1"/>
    </xf>
    <xf numFmtId="0" fontId="38" fillId="0" borderId="5" xfId="0" applyFont="1" applyBorder="1" applyAlignment="1">
      <alignment horizontal="right" vertical="center" wrapTex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4" fontId="38" fillId="0" borderId="1" xfId="0" applyNumberFormat="1" applyFont="1" applyFill="1" applyBorder="1" applyAlignment="1">
      <alignment vertical="center" wrapText="1"/>
    </xf>
    <xf numFmtId="4" fontId="38" fillId="0" borderId="1" xfId="0" applyNumberFormat="1" applyFont="1" applyBorder="1" applyAlignment="1">
      <alignment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4" fontId="35" fillId="0" borderId="1" xfId="0" applyNumberFormat="1" applyFont="1" applyFill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Fill="1" applyBorder="1" applyAlignment="1">
      <alignment vertical="center" wrapText="1"/>
    </xf>
    <xf numFmtId="4" fontId="32" fillId="0" borderId="1" xfId="0" applyNumberFormat="1" applyFont="1" applyBorder="1" applyAlignment="1">
      <alignment horizontal="right" vertical="center" wrapText="1"/>
    </xf>
    <xf numFmtId="49" fontId="35" fillId="0" borderId="1" xfId="0" applyNumberFormat="1" applyFont="1" applyFill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2" fillId="0" borderId="1" xfId="0" applyNumberFormat="1" applyFont="1" applyFill="1" applyBorder="1" applyAlignment="1">
      <alignment horizontal="left" vertical="center"/>
    </xf>
    <xf numFmtId="0" fontId="40" fillId="0" borderId="1" xfId="0" applyFont="1" applyBorder="1">
      <alignment vertical="center"/>
    </xf>
    <xf numFmtId="0" fontId="39" fillId="0" borderId="1" xfId="0" applyFont="1" applyBorder="1" applyAlignment="1">
      <alignment horizontal="left" vertical="center"/>
    </xf>
    <xf numFmtId="49" fontId="35" fillId="0" borderId="1" xfId="0" applyNumberFormat="1" applyFont="1" applyFill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49" fontId="32" fillId="0" borderId="1" xfId="0" applyNumberFormat="1" applyFont="1" applyFill="1" applyBorder="1" applyAlignment="1">
      <alignment vertical="center" wrapText="1"/>
    </xf>
    <xf numFmtId="0" fontId="41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4" fontId="3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8" fillId="0" borderId="5" xfId="0" applyFont="1" applyBorder="1" applyAlignment="1">
      <alignment horizontal="center" vertical="center" wrapText="1"/>
    </xf>
    <xf numFmtId="4" fontId="38" fillId="0" borderId="5" xfId="0" applyNumberFormat="1" applyFont="1" applyBorder="1" applyAlignment="1">
      <alignment horizontal="right" vertical="center" wrapText="1"/>
    </xf>
    <xf numFmtId="0" fontId="38" fillId="0" borderId="5" xfId="0" applyFont="1" applyBorder="1" applyAlignment="1">
      <alignment horizontal="left" vertical="center" wrapText="1"/>
    </xf>
    <xf numFmtId="4" fontId="3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179" fontId="18" fillId="0" borderId="5" xfId="0" applyNumberFormat="1" applyFont="1" applyBorder="1" applyAlignment="1">
      <alignment horizontal="right" vertical="center" wrapText="1"/>
    </xf>
    <xf numFmtId="179" fontId="43" fillId="0" borderId="5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vertical="center" wrapText="1"/>
    </xf>
    <xf numFmtId="179" fontId="38" fillId="0" borderId="5" xfId="0" applyNumberFormat="1" applyFont="1" applyBorder="1" applyAlignment="1">
      <alignment vertical="center" wrapText="1"/>
    </xf>
    <xf numFmtId="179" fontId="38" fillId="0" borderId="5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right" vertical="center" wrapText="1"/>
    </xf>
    <xf numFmtId="177" fontId="27" fillId="0" borderId="1" xfId="0" applyNumberFormat="1" applyFont="1" applyFill="1" applyBorder="1" applyAlignment="1" applyProtection="1">
      <alignment horizontal="center" vertical="center"/>
    </xf>
    <xf numFmtId="0" fontId="42" fillId="0" borderId="1" xfId="0" applyFont="1" applyBorder="1" applyAlignment="1">
      <alignment horizontal="right" vertical="center" wrapText="1"/>
    </xf>
    <xf numFmtId="177" fontId="23" fillId="0" borderId="1" xfId="0" applyNumberFormat="1" applyFont="1" applyFill="1" applyBorder="1" applyAlignment="1" applyProtection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80" fontId="23" fillId="0" borderId="1" xfId="0" applyNumberFormat="1" applyFont="1" applyFill="1" applyBorder="1" applyAlignment="1" applyProtection="1">
      <alignment horizontal="right" vertical="center"/>
    </xf>
    <xf numFmtId="180" fontId="29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80" fontId="27" fillId="0" borderId="1" xfId="0" applyNumberFormat="1" applyFont="1" applyFill="1" applyBorder="1" applyAlignment="1" applyProtection="1">
      <alignment horizontal="right" vertical="center"/>
    </xf>
    <xf numFmtId="0" fontId="44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0" fontId="43" fillId="0" borderId="5" xfId="0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4" fontId="42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5" sqref="I15"/>
    </sheetView>
  </sheetViews>
  <sheetFormatPr defaultColWidth="10" defaultRowHeight="13.5"/>
  <cols>
    <col min="1" max="1" width="2.54166666666667" customWidth="1"/>
    <col min="2" max="2" width="11.75" customWidth="1"/>
    <col min="3" max="4" width="9.76666666666667" customWidth="1"/>
    <col min="5" max="5" width="13.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4.3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2"/>
      <c r="B3" s="147" t="s">
        <v>0</v>
      </c>
      <c r="C3" s="147"/>
      <c r="D3" s="147"/>
      <c r="E3" s="32"/>
      <c r="F3" s="32"/>
      <c r="G3" s="32"/>
      <c r="H3" s="32"/>
      <c r="I3" s="32"/>
      <c r="J3" s="32"/>
      <c r="K3" s="32"/>
    </row>
    <row r="4" ht="22.75" customHeight="1" spans="1:11">
      <c r="A4" s="32"/>
      <c r="B4" s="148" t="s">
        <v>1</v>
      </c>
      <c r="C4" s="147" t="s">
        <v>2</v>
      </c>
      <c r="D4" s="147"/>
      <c r="E4" s="32"/>
      <c r="F4" s="32"/>
      <c r="G4" s="32"/>
      <c r="H4" s="32"/>
      <c r="I4" s="32"/>
      <c r="J4" s="32"/>
      <c r="K4" s="32"/>
    </row>
    <row r="5" ht="14.3" customHeight="1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ht="78.55" customHeight="1" spans="1:11">
      <c r="A6" s="30"/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ht="22.75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2.75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2.75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2.75" customHeight="1" spans="1:11">
      <c r="A10" s="32"/>
      <c r="B10" s="32" t="s">
        <v>4</v>
      </c>
      <c r="C10" s="32"/>
      <c r="F10" s="150" t="s">
        <v>5</v>
      </c>
      <c r="G10" s="150"/>
      <c r="H10" s="32"/>
      <c r="I10" s="32"/>
      <c r="J10" s="32"/>
      <c r="K10" s="32"/>
    </row>
    <row r="11" ht="22.75" customHeight="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22.75" customHeight="1" spans="1:11">
      <c r="A12" s="32"/>
      <c r="B12" s="151" t="s">
        <v>6</v>
      </c>
      <c r="C12" s="152" t="s">
        <v>7</v>
      </c>
      <c r="D12" s="32"/>
      <c r="E12" s="151" t="s">
        <v>8</v>
      </c>
      <c r="F12" s="30" t="s">
        <v>9</v>
      </c>
      <c r="G12" s="32"/>
      <c r="H12" s="151" t="s">
        <v>10</v>
      </c>
      <c r="I12" s="30" t="s">
        <v>11</v>
      </c>
      <c r="J12" s="32"/>
      <c r="K12" s="32"/>
    </row>
    <row r="13" ht="14.3" customHeight="1" spans="1:11">
      <c r="A13" s="30"/>
      <c r="B13" s="30"/>
      <c r="C13" s="30" t="s">
        <v>12</v>
      </c>
      <c r="D13" s="30"/>
      <c r="E13" s="30"/>
      <c r="F13" s="30"/>
      <c r="G13" s="30"/>
      <c r="H13" s="30"/>
      <c r="I13" s="30"/>
      <c r="J13" s="30"/>
      <c r="K13" s="30"/>
    </row>
    <row r="14" ht="14.3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14.3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4">
    <mergeCell ref="B3:D3"/>
    <mergeCell ref="C4:D4"/>
    <mergeCell ref="B6:K6"/>
    <mergeCell ref="F10:G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9" sqref="B9"/>
    </sheetView>
  </sheetViews>
  <sheetFormatPr defaultColWidth="10" defaultRowHeight="13.5" outlineLevelCol="7"/>
  <cols>
    <col min="1" max="1" width="27.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0"/>
      <c r="B1" s="30"/>
      <c r="C1" s="30"/>
      <c r="D1" s="30"/>
      <c r="E1" s="30"/>
      <c r="F1" s="30"/>
      <c r="G1" s="30"/>
      <c r="H1" s="30"/>
    </row>
    <row r="2" ht="39.85" customHeight="1" spans="1:8">
      <c r="A2" s="65" t="s">
        <v>239</v>
      </c>
      <c r="B2" s="65"/>
      <c r="C2" s="65"/>
      <c r="D2" s="65"/>
      <c r="E2" s="65"/>
      <c r="F2" s="65"/>
      <c r="G2" s="65"/>
      <c r="H2" s="65"/>
    </row>
    <row r="3" ht="22.75" customHeight="1" spans="1:8">
      <c r="A3" s="30"/>
      <c r="B3" s="30"/>
      <c r="C3" s="30"/>
      <c r="D3" s="30"/>
      <c r="E3" s="30"/>
      <c r="F3" s="30"/>
      <c r="G3" s="30"/>
      <c r="H3" s="66" t="s">
        <v>38</v>
      </c>
    </row>
    <row r="4" ht="22.75" customHeight="1" spans="1:8">
      <c r="A4" s="34" t="s">
        <v>172</v>
      </c>
      <c r="B4" s="34" t="s">
        <v>240</v>
      </c>
      <c r="C4" s="34"/>
      <c r="D4" s="34"/>
      <c r="E4" s="34"/>
      <c r="F4" s="34"/>
      <c r="G4" s="34" t="s">
        <v>241</v>
      </c>
      <c r="H4" s="34" t="s">
        <v>242</v>
      </c>
    </row>
    <row r="5" ht="22.75" customHeight="1" spans="1:8">
      <c r="A5" s="34"/>
      <c r="B5" s="34" t="s">
        <v>119</v>
      </c>
      <c r="C5" s="34" t="s">
        <v>243</v>
      </c>
      <c r="D5" s="34" t="s">
        <v>244</v>
      </c>
      <c r="E5" s="34" t="s">
        <v>245</v>
      </c>
      <c r="F5" s="34"/>
      <c r="G5" s="34"/>
      <c r="H5" s="34"/>
    </row>
    <row r="6" ht="22.75" customHeight="1" spans="1:8">
      <c r="A6" s="34"/>
      <c r="B6" s="34"/>
      <c r="C6" s="34"/>
      <c r="D6" s="34"/>
      <c r="E6" s="34" t="s">
        <v>246</v>
      </c>
      <c r="F6" s="34" t="s">
        <v>247</v>
      </c>
      <c r="G6" s="34"/>
      <c r="H6" s="34"/>
    </row>
    <row r="7" ht="22.75" customHeight="1" spans="1:8">
      <c r="A7" s="67" t="s">
        <v>119</v>
      </c>
      <c r="B7" s="68"/>
      <c r="C7" s="68"/>
      <c r="D7" s="68"/>
      <c r="E7" s="68"/>
      <c r="F7" s="68"/>
      <c r="G7" s="68"/>
      <c r="H7" s="68"/>
    </row>
    <row r="8" ht="22.75" customHeight="1" spans="1:8">
      <c r="A8" s="67" t="s">
        <v>2</v>
      </c>
      <c r="B8" s="68">
        <f>C8+D8+E8+F8</f>
        <v>35000</v>
      </c>
      <c r="C8" s="68"/>
      <c r="D8" s="68"/>
      <c r="E8" s="68"/>
      <c r="F8" s="68">
        <v>35000</v>
      </c>
      <c r="G8" s="68"/>
      <c r="H8" s="68"/>
    </row>
    <row r="9" ht="22.75" customHeight="1" spans="1:8">
      <c r="A9" s="35"/>
      <c r="B9" s="36"/>
      <c r="C9" s="36"/>
      <c r="D9" s="36"/>
      <c r="E9" s="36"/>
      <c r="F9" s="36"/>
      <c r="G9" s="36"/>
      <c r="H9" s="3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1.49583333333333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7" sqref="E7:E21"/>
    </sheetView>
  </sheetViews>
  <sheetFormatPr defaultColWidth="10" defaultRowHeight="15"/>
  <cols>
    <col min="1" max="1" width="9.76666666666667" customWidth="1"/>
    <col min="2" max="2" width="12" style="38" customWidth="1"/>
    <col min="3" max="3" width="29.625" style="38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0"/>
      <c r="B1" s="46"/>
      <c r="C1" s="47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248</v>
      </c>
      <c r="B2" s="40"/>
      <c r="C2" s="40"/>
      <c r="D2" s="31"/>
      <c r="E2" s="31"/>
      <c r="F2" s="31"/>
      <c r="G2" s="30"/>
      <c r="H2" s="30"/>
      <c r="I2" s="30"/>
      <c r="J2" s="30"/>
      <c r="K2" s="30"/>
    </row>
    <row r="3" ht="22.75" customHeight="1" spans="1:11">
      <c r="A3" s="32"/>
      <c r="D3" s="32"/>
      <c r="E3" s="32"/>
      <c r="F3" s="32" t="s">
        <v>38</v>
      </c>
      <c r="G3" s="30"/>
      <c r="H3" s="30"/>
      <c r="I3" s="30"/>
      <c r="J3" s="30"/>
      <c r="K3" s="30"/>
    </row>
    <row r="4" ht="22.75" customHeight="1" spans="1:11">
      <c r="A4" s="48" t="s">
        <v>249</v>
      </c>
      <c r="B4" s="49" t="s">
        <v>250</v>
      </c>
      <c r="C4" s="50" t="s">
        <v>251</v>
      </c>
      <c r="D4" s="48" t="s">
        <v>119</v>
      </c>
      <c r="E4" s="48" t="s">
        <v>116</v>
      </c>
      <c r="F4" s="48" t="s">
        <v>117</v>
      </c>
      <c r="G4" s="30"/>
      <c r="H4" s="30"/>
      <c r="I4" s="30"/>
      <c r="J4" s="30"/>
      <c r="K4" s="30"/>
    </row>
    <row r="5" ht="28" customHeight="1" spans="1:11">
      <c r="A5" s="48"/>
      <c r="B5" s="51"/>
      <c r="C5" s="52" t="s">
        <v>119</v>
      </c>
      <c r="D5" s="53">
        <f>E5+F5</f>
        <v>656944.736</v>
      </c>
      <c r="E5" s="53">
        <f>E6</f>
        <v>656944.736</v>
      </c>
      <c r="F5" s="54"/>
      <c r="G5" s="32"/>
      <c r="H5" s="32"/>
      <c r="I5" s="32"/>
      <c r="J5" s="32"/>
      <c r="K5" s="32"/>
    </row>
    <row r="6" ht="33" customHeight="1" spans="1:6">
      <c r="A6" s="55">
        <v>1</v>
      </c>
      <c r="B6" s="51" t="s">
        <v>207</v>
      </c>
      <c r="C6" s="56" t="s">
        <v>252</v>
      </c>
      <c r="D6" s="57">
        <f>E6+F6</f>
        <v>656944.736</v>
      </c>
      <c r="E6" s="57">
        <f>E7+E8+E9+E10+E11+E12+E13+E14+E15+E16+E17+E18+E19+E20+E21</f>
        <v>656944.736</v>
      </c>
      <c r="F6" s="58"/>
    </row>
    <row r="7" ht="33" customHeight="1" spans="1:6">
      <c r="A7" s="55">
        <v>2</v>
      </c>
      <c r="B7" s="59" t="s">
        <v>209</v>
      </c>
      <c r="C7" s="59" t="s">
        <v>210</v>
      </c>
      <c r="D7" s="58">
        <f t="shared" ref="D7:D23" si="0">E7+F7</f>
        <v>80000</v>
      </c>
      <c r="E7" s="60">
        <v>80000</v>
      </c>
      <c r="F7" s="58"/>
    </row>
    <row r="8" ht="33" customHeight="1" spans="1:6">
      <c r="A8" s="55">
        <v>3</v>
      </c>
      <c r="B8" s="59" t="s">
        <v>211</v>
      </c>
      <c r="C8" s="59" t="s">
        <v>212</v>
      </c>
      <c r="D8" s="58">
        <f t="shared" si="0"/>
        <v>10000</v>
      </c>
      <c r="E8" s="60">
        <v>10000</v>
      </c>
      <c r="F8" s="58"/>
    </row>
    <row r="9" ht="33" customHeight="1" spans="1:6">
      <c r="A9" s="55">
        <v>4</v>
      </c>
      <c r="B9" s="59" t="s">
        <v>213</v>
      </c>
      <c r="C9" s="59" t="s">
        <v>214</v>
      </c>
      <c r="D9" s="58">
        <f t="shared" si="0"/>
        <v>20000</v>
      </c>
      <c r="E9" s="60">
        <v>20000</v>
      </c>
      <c r="F9" s="58"/>
    </row>
    <row r="10" ht="33" customHeight="1" spans="1:6">
      <c r="A10" s="55">
        <v>5</v>
      </c>
      <c r="B10" s="59" t="s">
        <v>215</v>
      </c>
      <c r="C10" s="59" t="s">
        <v>216</v>
      </c>
      <c r="D10" s="58">
        <f t="shared" si="0"/>
        <v>30000</v>
      </c>
      <c r="E10" s="60">
        <v>30000</v>
      </c>
      <c r="F10" s="58"/>
    </row>
    <row r="11" ht="33" customHeight="1" spans="1:6">
      <c r="A11" s="55">
        <v>6</v>
      </c>
      <c r="B11" s="59" t="s">
        <v>217</v>
      </c>
      <c r="C11" s="59" t="s">
        <v>218</v>
      </c>
      <c r="D11" s="58">
        <f t="shared" si="0"/>
        <v>25000</v>
      </c>
      <c r="E11" s="60">
        <v>25000</v>
      </c>
      <c r="F11" s="58"/>
    </row>
    <row r="12" ht="33" customHeight="1" spans="1:6">
      <c r="A12" s="55">
        <v>7</v>
      </c>
      <c r="B12" s="59" t="s">
        <v>219</v>
      </c>
      <c r="C12" s="59" t="s">
        <v>220</v>
      </c>
      <c r="D12" s="58">
        <f t="shared" si="0"/>
        <v>10000</v>
      </c>
      <c r="E12" s="60">
        <v>10000</v>
      </c>
      <c r="F12" s="58"/>
    </row>
    <row r="13" ht="33" customHeight="1" spans="1:6">
      <c r="A13" s="55">
        <v>8</v>
      </c>
      <c r="B13" s="59" t="s">
        <v>221</v>
      </c>
      <c r="C13" s="59" t="s">
        <v>222</v>
      </c>
      <c r="D13" s="58">
        <f t="shared" si="0"/>
        <v>20000</v>
      </c>
      <c r="E13" s="60">
        <v>20000</v>
      </c>
      <c r="F13" s="58"/>
    </row>
    <row r="14" ht="33" customHeight="1" spans="1:6">
      <c r="A14" s="55">
        <v>9</v>
      </c>
      <c r="B14" s="59" t="s">
        <v>223</v>
      </c>
      <c r="C14" s="59" t="s">
        <v>224</v>
      </c>
      <c r="D14" s="58">
        <f t="shared" si="0"/>
        <v>50000</v>
      </c>
      <c r="E14" s="60">
        <v>50000</v>
      </c>
      <c r="F14" s="58"/>
    </row>
    <row r="15" ht="33" customHeight="1" spans="1:7">
      <c r="A15" s="55">
        <v>10</v>
      </c>
      <c r="B15" s="59" t="s">
        <v>225</v>
      </c>
      <c r="C15" s="59" t="s">
        <v>226</v>
      </c>
      <c r="D15" s="58">
        <f t="shared" si="0"/>
        <v>10000</v>
      </c>
      <c r="E15" s="60">
        <v>10000</v>
      </c>
      <c r="F15" s="58"/>
      <c r="G15" s="61"/>
    </row>
    <row r="16" ht="33" customHeight="1" spans="1:6">
      <c r="A16" s="55">
        <v>11</v>
      </c>
      <c r="B16" s="59" t="s">
        <v>227</v>
      </c>
      <c r="C16" s="59" t="s">
        <v>228</v>
      </c>
      <c r="D16" s="58">
        <f t="shared" si="0"/>
        <v>25000</v>
      </c>
      <c r="E16" s="60">
        <v>25000</v>
      </c>
      <c r="F16" s="58"/>
    </row>
    <row r="17" ht="33" customHeight="1" spans="1:6">
      <c r="A17" s="55">
        <v>12</v>
      </c>
      <c r="B17" s="59" t="s">
        <v>229</v>
      </c>
      <c r="C17" s="59" t="s">
        <v>230</v>
      </c>
      <c r="D17" s="58">
        <f t="shared" si="0"/>
        <v>106740.774</v>
      </c>
      <c r="E17" s="60">
        <v>106740.774</v>
      </c>
      <c r="F17" s="58"/>
    </row>
    <row r="18" ht="33" customHeight="1" spans="1:6">
      <c r="A18" s="55">
        <v>13</v>
      </c>
      <c r="B18" s="59" t="s">
        <v>231</v>
      </c>
      <c r="C18" s="59" t="s">
        <v>232</v>
      </c>
      <c r="D18" s="58">
        <f t="shared" si="0"/>
        <v>107203.962</v>
      </c>
      <c r="E18" s="60">
        <v>107203.962</v>
      </c>
      <c r="F18" s="58"/>
    </row>
    <row r="19" ht="33" customHeight="1" spans="1:6">
      <c r="A19" s="55">
        <v>14</v>
      </c>
      <c r="B19" s="59" t="s">
        <v>233</v>
      </c>
      <c r="C19" s="59" t="s">
        <v>234</v>
      </c>
      <c r="D19" s="58">
        <f t="shared" si="0"/>
        <v>35000</v>
      </c>
      <c r="E19" s="60">
        <v>35000</v>
      </c>
      <c r="F19" s="58"/>
    </row>
    <row r="20" ht="33" customHeight="1" spans="1:6">
      <c r="A20" s="55">
        <v>15</v>
      </c>
      <c r="B20" s="59" t="s">
        <v>235</v>
      </c>
      <c r="C20" s="59" t="s">
        <v>236</v>
      </c>
      <c r="D20" s="58">
        <f t="shared" si="0"/>
        <v>50000</v>
      </c>
      <c r="E20" s="60">
        <v>50000</v>
      </c>
      <c r="F20" s="58"/>
    </row>
    <row r="21" ht="33" customHeight="1" spans="1:6">
      <c r="A21" s="55">
        <v>16</v>
      </c>
      <c r="B21" s="59" t="s">
        <v>235</v>
      </c>
      <c r="C21" s="59" t="s">
        <v>237</v>
      </c>
      <c r="D21" s="58">
        <f t="shared" si="0"/>
        <v>78000</v>
      </c>
      <c r="E21" s="60">
        <v>78000</v>
      </c>
      <c r="F21" s="58"/>
    </row>
    <row r="22" ht="33" customHeight="1" spans="1:6">
      <c r="A22" s="55"/>
      <c r="B22" s="62"/>
      <c r="C22" s="63"/>
      <c r="D22" s="58"/>
      <c r="E22" s="58"/>
      <c r="F22" s="58"/>
    </row>
    <row r="23" ht="33" customHeight="1" spans="1:6">
      <c r="A23" s="55"/>
      <c r="B23" s="64"/>
      <c r="C23" s="59"/>
      <c r="D23" s="58"/>
      <c r="E23" s="58"/>
      <c r="F23" s="5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7"/>
  </cols>
  <sheetData>
    <row r="1" ht="15" customHeight="1" spans="1:16">
      <c r="A1" s="39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ht="32.25" customHeight="1" spans="1:16">
      <c r="A2" s="40" t="s">
        <v>253</v>
      </c>
      <c r="B2" s="40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ht="15" customHeight="1" spans="1:16">
      <c r="A3" s="37"/>
      <c r="B3" s="37"/>
      <c r="C3" s="41" t="s">
        <v>38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25.5" customHeight="1" spans="1:16">
      <c r="A4" s="42" t="s">
        <v>254</v>
      </c>
      <c r="B4" s="42"/>
      <c r="C4" s="43" t="s">
        <v>42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ht="25.5" customHeight="1" spans="1:16">
      <c r="A5" s="42" t="s">
        <v>255</v>
      </c>
      <c r="B5" s="42" t="s">
        <v>256</v>
      </c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="37" customFormat="1" ht="25.5" customHeight="1" spans="1:3">
      <c r="A6" s="42" t="s">
        <v>119</v>
      </c>
      <c r="B6" s="42"/>
      <c r="C6" s="43"/>
    </row>
    <row r="7" s="37" customFormat="1" ht="26.25" customHeight="1" spans="1:4">
      <c r="A7" s="44"/>
      <c r="B7" s="44"/>
      <c r="C7" s="45">
        <v>0</v>
      </c>
      <c r="D7" s="38"/>
    </row>
    <row r="8" ht="26.25" customHeight="1" spans="1:16">
      <c r="A8" s="44"/>
      <c r="B8" s="44"/>
      <c r="C8" s="4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ht="26.25" customHeight="1" spans="1:16">
      <c r="A9" s="44"/>
      <c r="B9" s="44"/>
      <c r="C9" s="4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3" sqref="D13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257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3" t="s">
        <v>38</v>
      </c>
    </row>
    <row r="4" ht="22.75" customHeight="1" spans="1:5">
      <c r="A4" s="34" t="s">
        <v>172</v>
      </c>
      <c r="B4" s="34" t="s">
        <v>119</v>
      </c>
      <c r="C4" s="34" t="s">
        <v>258</v>
      </c>
      <c r="D4" s="34" t="s">
        <v>259</v>
      </c>
      <c r="E4" s="34" t="s">
        <v>260</v>
      </c>
    </row>
    <row r="5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2" t="s">
        <v>261</v>
      </c>
      <c r="B1" s="22"/>
    </row>
    <row r="2" spans="1:1">
      <c r="A2" s="23" t="s">
        <v>262</v>
      </c>
    </row>
    <row r="3" spans="1:2">
      <c r="A3" s="24" t="s">
        <v>41</v>
      </c>
      <c r="B3" s="25" t="s">
        <v>42</v>
      </c>
    </row>
    <row r="4" spans="1:2">
      <c r="A4" s="24"/>
      <c r="B4" s="25"/>
    </row>
    <row r="5" spans="1:2">
      <c r="A5" s="17" t="s">
        <v>263</v>
      </c>
      <c r="B5" s="25">
        <v>1</v>
      </c>
    </row>
    <row r="6" spans="1:2">
      <c r="A6" s="26" t="s">
        <v>264</v>
      </c>
      <c r="B6" s="27"/>
    </row>
    <row r="7" spans="1:2">
      <c r="A7" s="28" t="s">
        <v>265</v>
      </c>
      <c r="B7" s="27"/>
    </row>
    <row r="8" spans="1:2">
      <c r="A8" s="28"/>
      <c r="B8" s="27"/>
    </row>
    <row r="9" spans="1:2">
      <c r="A9" s="28"/>
      <c r="B9" s="27"/>
    </row>
    <row r="10" spans="1:2">
      <c r="A10" s="28"/>
      <c r="B10" s="27"/>
    </row>
    <row r="11" spans="1:2">
      <c r="A11" s="28"/>
      <c r="B11" s="27"/>
    </row>
    <row r="12" spans="1:2">
      <c r="A12" s="28"/>
      <c r="B12" s="27"/>
    </row>
    <row r="13" spans="1:2">
      <c r="A13" s="28"/>
      <c r="B13" s="27"/>
    </row>
    <row r="14" spans="1:2">
      <c r="A14" s="28"/>
      <c r="B14" s="27"/>
    </row>
    <row r="15" spans="1:2">
      <c r="A15" s="28"/>
      <c r="B15" s="27"/>
    </row>
    <row r="16" spans="1:1">
      <c r="A16" s="29" t="s">
        <v>266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S7" sqref="S7"/>
    </sheetView>
  </sheetViews>
  <sheetFormatPr defaultColWidth="9" defaultRowHeight="13.5"/>
  <cols>
    <col min="2" max="2" width="9.25"/>
    <col min="4" max="4" width="5.75" customWidth="1"/>
    <col min="5" max="5" width="2.75" customWidth="1"/>
    <col min="6" max="8" width="5.75" customWidth="1"/>
    <col min="9" max="9" width="2.625" customWidth="1"/>
    <col min="10" max="11" width="5.75" customWidth="1"/>
    <col min="12" max="12" width="1.875" customWidth="1"/>
    <col min="13" max="13" width="6.625" hidden="1" customWidth="1"/>
    <col min="14" max="14" width="5.75" customWidth="1"/>
    <col min="15" max="15" width="1.375" customWidth="1"/>
    <col min="16" max="16" width="5.125" customWidth="1"/>
  </cols>
  <sheetData>
    <row r="1" ht="18.75" spans="1:16">
      <c r="A1" s="1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268</v>
      </c>
    </row>
    <row r="3" ht="26" customHeight="1" spans="1:16">
      <c r="A3" s="3" t="s">
        <v>269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6" customHeight="1" spans="1:16">
      <c r="A4" s="3" t="s">
        <v>270</v>
      </c>
      <c r="B4" s="6" t="s">
        <v>11</v>
      </c>
      <c r="C4" s="7"/>
      <c r="D4" s="7"/>
      <c r="E4" s="7"/>
      <c r="F4" s="3" t="s">
        <v>271</v>
      </c>
      <c r="G4" s="3"/>
      <c r="H4" s="3"/>
      <c r="I4" s="3"/>
      <c r="J4" s="7">
        <v>5956169</v>
      </c>
      <c r="K4" s="7"/>
      <c r="L4" s="7"/>
      <c r="M4" s="7"/>
      <c r="N4" s="7"/>
      <c r="O4" s="7"/>
      <c r="P4" s="7"/>
    </row>
    <row r="5" ht="26" customHeight="1" spans="1:16">
      <c r="A5" s="3" t="s">
        <v>272</v>
      </c>
      <c r="B5" s="3" t="s">
        <v>273</v>
      </c>
      <c r="C5" s="3"/>
      <c r="D5" s="14" t="s">
        <v>274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33" customHeight="1" spans="1:16">
      <c r="A6" s="3"/>
      <c r="B6" s="3" t="s">
        <v>275</v>
      </c>
      <c r="C6" s="3"/>
      <c r="D6" s="14" t="s">
        <v>276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6" customHeight="1" spans="1:16">
      <c r="A7" s="3"/>
      <c r="B7" s="3" t="s">
        <v>277</v>
      </c>
      <c r="C7" s="3"/>
      <c r="D7" s="16" t="s">
        <v>278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26" customHeight="1" spans="1:16">
      <c r="A8" s="3"/>
      <c r="B8" s="3" t="s">
        <v>279</v>
      </c>
      <c r="C8" s="3"/>
      <c r="D8" s="14" t="s">
        <v>265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6" customHeight="1" spans="1:16">
      <c r="A9" s="3" t="s">
        <v>280</v>
      </c>
      <c r="B9" s="3" t="s">
        <v>281</v>
      </c>
      <c r="C9" s="3"/>
      <c r="D9" s="16" t="s">
        <v>265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" customHeight="1" spans="1:16">
      <c r="A10" s="3"/>
      <c r="B10" s="17" t="s">
        <v>282</v>
      </c>
      <c r="C10" s="17"/>
      <c r="D10" s="14" t="s">
        <v>283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6" customHeight="1" spans="1:16">
      <c r="A11" s="3"/>
      <c r="B11" s="17" t="s">
        <v>284</v>
      </c>
      <c r="C11" s="17"/>
      <c r="D11" s="3" t="s">
        <v>285</v>
      </c>
      <c r="E11" s="3"/>
      <c r="F11" s="3"/>
      <c r="G11" s="3"/>
      <c r="H11" s="3" t="s">
        <v>286</v>
      </c>
      <c r="I11" s="3"/>
      <c r="J11" s="3"/>
      <c r="K11" s="3"/>
      <c r="L11" s="3" t="s">
        <v>287</v>
      </c>
      <c r="M11" s="3"/>
      <c r="N11" s="3"/>
      <c r="O11" s="3"/>
      <c r="P11" s="3" t="s">
        <v>288</v>
      </c>
    </row>
    <row r="12" ht="26" customHeight="1" spans="1:16">
      <c r="A12" s="3"/>
      <c r="B12" s="18">
        <f>10+25+19+17</f>
        <v>71</v>
      </c>
      <c r="C12" s="18"/>
      <c r="D12" s="5">
        <v>75</v>
      </c>
      <c r="E12" s="5"/>
      <c r="F12" s="5"/>
      <c r="G12" s="5"/>
      <c r="H12" s="5">
        <v>9</v>
      </c>
      <c r="I12" s="5"/>
      <c r="J12" s="5"/>
      <c r="K12" s="5"/>
      <c r="L12" s="5">
        <f>13+15+25</f>
        <v>53</v>
      </c>
      <c r="M12" s="5"/>
      <c r="N12" s="5"/>
      <c r="O12" s="5"/>
      <c r="P12" s="5">
        <v>13</v>
      </c>
    </row>
    <row r="13" ht="26" customHeight="1" spans="1:16">
      <c r="A13" s="3" t="s">
        <v>289</v>
      </c>
      <c r="B13" s="14" t="s">
        <v>290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34" customHeight="1" spans="1:16">
      <c r="A14" s="3" t="s">
        <v>291</v>
      </c>
      <c r="B14" s="3" t="s">
        <v>292</v>
      </c>
      <c r="C14" s="3" t="s">
        <v>293</v>
      </c>
      <c r="D14" s="3"/>
      <c r="E14" s="3"/>
      <c r="F14" s="3"/>
      <c r="G14" s="3" t="s">
        <v>294</v>
      </c>
      <c r="H14" s="3"/>
      <c r="I14" s="3"/>
      <c r="J14" s="3"/>
      <c r="K14" s="3" t="s">
        <v>295</v>
      </c>
      <c r="L14" s="3"/>
      <c r="M14" s="3"/>
      <c r="N14" s="3"/>
      <c r="O14" s="3" t="s">
        <v>296</v>
      </c>
      <c r="P14" s="3"/>
    </row>
    <row r="15" ht="26" customHeight="1" spans="1:16">
      <c r="A15" s="3"/>
      <c r="B15" s="19">
        <v>6958430</v>
      </c>
      <c r="C15" s="19">
        <v>97719108.29</v>
      </c>
      <c r="D15" s="7"/>
      <c r="E15" s="7"/>
      <c r="F15" s="7"/>
      <c r="G15" s="19">
        <v>97719108.29</v>
      </c>
      <c r="H15" s="7"/>
      <c r="I15" s="7"/>
      <c r="J15" s="7"/>
      <c r="K15" s="20">
        <v>1</v>
      </c>
      <c r="L15" s="7"/>
      <c r="M15" s="7"/>
      <c r="N15" s="7"/>
      <c r="O15" s="7">
        <v>0</v>
      </c>
      <c r="P15" s="7"/>
    </row>
    <row r="16" ht="26" customHeight="1" spans="1:16">
      <c r="A16" s="3" t="s">
        <v>297</v>
      </c>
      <c r="B16" s="3" t="s">
        <v>298</v>
      </c>
      <c r="C16" s="3"/>
      <c r="D16" s="3"/>
      <c r="E16" s="3"/>
      <c r="F16" s="3"/>
      <c r="G16" s="3"/>
      <c r="H16" s="3"/>
      <c r="I16" s="3" t="s">
        <v>299</v>
      </c>
      <c r="J16" s="3"/>
      <c r="K16" s="3"/>
      <c r="L16" s="3"/>
      <c r="M16" s="3"/>
      <c r="N16" s="3"/>
      <c r="O16" s="3"/>
      <c r="P16" s="3"/>
    </row>
    <row r="17" ht="26" customHeight="1" spans="1:16">
      <c r="A17" s="3"/>
      <c r="B17" s="3" t="s">
        <v>300</v>
      </c>
      <c r="C17" s="3"/>
      <c r="D17" s="3"/>
      <c r="E17" s="7"/>
      <c r="F17" s="7"/>
      <c r="G17" s="7"/>
      <c r="H17" s="7"/>
      <c r="I17" s="3" t="s">
        <v>197</v>
      </c>
      <c r="J17" s="3"/>
      <c r="K17" s="3"/>
      <c r="L17" s="3"/>
      <c r="M17" s="3"/>
      <c r="N17" s="19">
        <v>8244095.98</v>
      </c>
      <c r="O17" s="7"/>
      <c r="P17" s="7"/>
    </row>
    <row r="18" ht="26" customHeight="1" spans="1:16">
      <c r="A18" s="3"/>
      <c r="B18" s="3" t="s">
        <v>301</v>
      </c>
      <c r="C18" s="3"/>
      <c r="D18" s="3"/>
      <c r="E18" s="7">
        <v>10801040.72</v>
      </c>
      <c r="F18" s="7"/>
      <c r="G18" s="7"/>
      <c r="H18" s="7"/>
      <c r="I18" s="3" t="s">
        <v>198</v>
      </c>
      <c r="J18" s="3"/>
      <c r="K18" s="3"/>
      <c r="L18" s="3"/>
      <c r="M18" s="3"/>
      <c r="N18" s="19">
        <v>656944.74</v>
      </c>
      <c r="O18" s="7"/>
      <c r="P18" s="7"/>
    </row>
    <row r="19" ht="26" customHeight="1" spans="1:16">
      <c r="A19" s="3"/>
      <c r="B19" s="3" t="s">
        <v>302</v>
      </c>
      <c r="C19" s="3"/>
      <c r="D19" s="3"/>
      <c r="E19" s="7"/>
      <c r="F19" s="7"/>
      <c r="G19" s="7"/>
      <c r="H19" s="7"/>
      <c r="I19" s="3" t="s">
        <v>303</v>
      </c>
      <c r="J19" s="3"/>
      <c r="K19" s="3"/>
      <c r="L19" s="3"/>
      <c r="M19" s="3"/>
      <c r="N19" s="19">
        <v>1900000</v>
      </c>
      <c r="O19" s="7"/>
      <c r="P19" s="7"/>
    </row>
    <row r="20" ht="26" customHeight="1" spans="1:16">
      <c r="A20" s="3"/>
      <c r="B20" s="3" t="s">
        <v>304</v>
      </c>
      <c r="C20" s="3"/>
      <c r="D20" s="3"/>
      <c r="E20" s="7">
        <f>E17+E18</f>
        <v>10801040.72</v>
      </c>
      <c r="F20" s="7"/>
      <c r="G20" s="7"/>
      <c r="H20" s="7"/>
      <c r="I20" s="3" t="s">
        <v>305</v>
      </c>
      <c r="J20" s="3"/>
      <c r="K20" s="3"/>
      <c r="L20" s="3"/>
      <c r="M20" s="3"/>
      <c r="N20" s="7">
        <f>N17+N18+N19</f>
        <v>10801040.72</v>
      </c>
      <c r="O20" s="7"/>
      <c r="P20" s="7"/>
    </row>
    <row r="21" ht="26" customHeight="1" spans="1:16">
      <c r="A21" s="3" t="s">
        <v>306</v>
      </c>
      <c r="B21" s="14" t="s">
        <v>265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6" customHeight="1" spans="1:16">
      <c r="A22" s="3" t="s">
        <v>307</v>
      </c>
      <c r="B22" s="3" t="s">
        <v>308</v>
      </c>
      <c r="C22" s="3"/>
      <c r="D22" s="3" t="s">
        <v>309</v>
      </c>
      <c r="E22" s="3"/>
      <c r="F22" s="3"/>
      <c r="G22" s="3"/>
      <c r="H22" s="3"/>
      <c r="I22" s="3"/>
      <c r="J22" s="3"/>
      <c r="K22" s="3"/>
      <c r="L22" s="3"/>
      <c r="M22" s="3" t="s">
        <v>310</v>
      </c>
      <c r="N22" s="3"/>
      <c r="O22" s="3"/>
      <c r="P22" s="3"/>
    </row>
    <row r="23" ht="26" customHeight="1" spans="1:16">
      <c r="A23" s="4" t="s">
        <v>311</v>
      </c>
      <c r="B23" s="4" t="s">
        <v>312</v>
      </c>
      <c r="C23" s="5"/>
      <c r="D23" s="4" t="s">
        <v>313</v>
      </c>
      <c r="E23" s="5"/>
      <c r="F23" s="5"/>
      <c r="G23" s="5"/>
      <c r="H23" s="5"/>
      <c r="I23" s="5"/>
      <c r="J23" s="5"/>
      <c r="K23" s="5"/>
      <c r="L23" s="5"/>
      <c r="M23" s="21">
        <v>1</v>
      </c>
      <c r="N23" s="5"/>
      <c r="O23" s="5"/>
      <c r="P23" s="5"/>
    </row>
    <row r="24" ht="26" customHeight="1" spans="1:16">
      <c r="A24" s="4" t="s">
        <v>314</v>
      </c>
      <c r="B24" s="4" t="s">
        <v>315</v>
      </c>
      <c r="C24" s="5"/>
      <c r="D24" s="4" t="s">
        <v>316</v>
      </c>
      <c r="E24" s="5"/>
      <c r="F24" s="5"/>
      <c r="G24" s="5"/>
      <c r="H24" s="5"/>
      <c r="I24" s="5"/>
      <c r="J24" s="5"/>
      <c r="K24" s="5"/>
      <c r="L24" s="5"/>
      <c r="M24" s="4" t="s">
        <v>317</v>
      </c>
      <c r="N24" s="5"/>
      <c r="O24" s="5"/>
      <c r="P24" s="5"/>
    </row>
    <row r="25" ht="26" customHeight="1" spans="1:16">
      <c r="A25" s="4" t="s">
        <v>318</v>
      </c>
      <c r="B25" s="4" t="s">
        <v>319</v>
      </c>
      <c r="C25" s="5"/>
      <c r="D25" s="4" t="s">
        <v>320</v>
      </c>
      <c r="E25" s="5"/>
      <c r="F25" s="5"/>
      <c r="G25" s="5"/>
      <c r="H25" s="5"/>
      <c r="I25" s="5"/>
      <c r="J25" s="5"/>
      <c r="K25" s="5"/>
      <c r="L25" s="5"/>
      <c r="M25" s="21" t="s">
        <v>321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F6" sqref="F6:G6"/>
    </sheetView>
  </sheetViews>
  <sheetFormatPr defaultColWidth="9" defaultRowHeight="13.5"/>
  <cols>
    <col min="3" max="3" width="4.125" customWidth="1"/>
    <col min="8" max="8" width="5.5" customWidth="1"/>
    <col min="9" max="9" width="4.5" customWidth="1"/>
  </cols>
  <sheetData>
    <row r="1" ht="18.75" spans="1:11">
      <c r="A1" s="1" t="s">
        <v>322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268</v>
      </c>
    </row>
    <row r="3" ht="40" customHeight="1" spans="1:11">
      <c r="A3" s="3" t="s">
        <v>323</v>
      </c>
      <c r="B3" s="4" t="s">
        <v>2</v>
      </c>
      <c r="C3" s="5"/>
      <c r="D3" s="5"/>
      <c r="E3" s="5"/>
      <c r="F3" s="3" t="s">
        <v>324</v>
      </c>
      <c r="G3" s="3"/>
      <c r="H3" s="6" t="s">
        <v>325</v>
      </c>
      <c r="I3" s="7"/>
      <c r="J3" s="7"/>
      <c r="K3" s="7"/>
    </row>
    <row r="4" ht="40" customHeight="1" spans="1:11">
      <c r="A4" s="3" t="s">
        <v>326</v>
      </c>
      <c r="B4" s="5"/>
      <c r="C4" s="5"/>
      <c r="D4" s="5"/>
      <c r="E4" s="5"/>
      <c r="F4" s="3" t="s">
        <v>327</v>
      </c>
      <c r="G4" s="3"/>
      <c r="H4" s="7"/>
      <c r="I4" s="7"/>
      <c r="J4" s="7"/>
      <c r="K4" s="7"/>
    </row>
    <row r="5" ht="40" customHeight="1" spans="1:11">
      <c r="A5" s="3" t="s">
        <v>328</v>
      </c>
      <c r="B5" s="4" t="s">
        <v>329</v>
      </c>
      <c r="C5" s="5"/>
      <c r="D5" s="5"/>
      <c r="E5" s="5"/>
      <c r="F5" s="3" t="s">
        <v>330</v>
      </c>
      <c r="G5" s="3"/>
      <c r="H5" s="6" t="s">
        <v>325</v>
      </c>
      <c r="I5" s="7"/>
      <c r="J5" s="7"/>
      <c r="K5" s="7"/>
    </row>
    <row r="6" ht="40" customHeight="1" spans="1:11">
      <c r="A6" s="3" t="s">
        <v>331</v>
      </c>
      <c r="B6" s="4" t="s">
        <v>332</v>
      </c>
      <c r="C6" s="5"/>
      <c r="D6" s="5"/>
      <c r="E6" s="5"/>
      <c r="F6" s="3" t="s">
        <v>333</v>
      </c>
      <c r="G6" s="3"/>
      <c r="H6" s="7"/>
      <c r="I6" s="7"/>
      <c r="J6" s="7"/>
      <c r="K6" s="7"/>
    </row>
    <row r="7" ht="40" customHeight="1" spans="1:11">
      <c r="A7" s="3" t="s">
        <v>334</v>
      </c>
      <c r="B7" s="8" t="s">
        <v>335</v>
      </c>
      <c r="C7" s="7">
        <v>1900000</v>
      </c>
      <c r="D7" s="7"/>
      <c r="E7" s="8" t="s">
        <v>336</v>
      </c>
      <c r="F7" s="8"/>
      <c r="G7" s="7"/>
      <c r="H7" s="7"/>
      <c r="I7" s="8" t="s">
        <v>337</v>
      </c>
      <c r="J7" s="8"/>
      <c r="K7" s="7"/>
    </row>
    <row r="8" ht="40" customHeight="1" spans="1:11">
      <c r="A8" s="3" t="s">
        <v>338</v>
      </c>
      <c r="B8" s="9" t="s">
        <v>339</v>
      </c>
      <c r="C8" s="10"/>
      <c r="D8" s="10"/>
      <c r="E8" s="10"/>
      <c r="F8" s="10"/>
      <c r="G8" s="10"/>
      <c r="H8" s="10"/>
      <c r="I8" s="10"/>
      <c r="J8" s="10"/>
      <c r="K8" s="11"/>
    </row>
    <row r="9" ht="40" customHeight="1" spans="1:11">
      <c r="A9" s="3" t="s">
        <v>307</v>
      </c>
      <c r="B9" s="3" t="s">
        <v>308</v>
      </c>
      <c r="C9" s="3"/>
      <c r="D9" s="3" t="s">
        <v>309</v>
      </c>
      <c r="E9" s="3"/>
      <c r="F9" s="3"/>
      <c r="G9" s="3"/>
      <c r="H9" s="3"/>
      <c r="I9" s="3"/>
      <c r="J9" s="3" t="s">
        <v>340</v>
      </c>
      <c r="K9" s="3"/>
    </row>
    <row r="10" ht="40" customHeight="1" spans="1:11">
      <c r="A10" s="4" t="s">
        <v>341</v>
      </c>
      <c r="B10" s="4" t="s">
        <v>342</v>
      </c>
      <c r="C10" s="5"/>
      <c r="D10" s="4" t="s">
        <v>343</v>
      </c>
      <c r="E10" s="5"/>
      <c r="F10" s="5"/>
      <c r="G10" s="5"/>
      <c r="H10" s="5"/>
      <c r="I10" s="5"/>
      <c r="J10" s="5">
        <v>160</v>
      </c>
      <c r="K10" s="5"/>
    </row>
    <row r="11" ht="40" customHeight="1" spans="1:11">
      <c r="A11" s="4" t="s">
        <v>344</v>
      </c>
      <c r="B11" s="4" t="s">
        <v>344</v>
      </c>
      <c r="C11" s="5"/>
      <c r="D11" s="4" t="s">
        <v>345</v>
      </c>
      <c r="E11" s="5"/>
      <c r="F11" s="5"/>
      <c r="G11" s="5"/>
      <c r="H11" s="5"/>
      <c r="I11" s="5"/>
      <c r="J11" s="4" t="s">
        <v>346</v>
      </c>
      <c r="K11" s="5"/>
    </row>
    <row r="12" ht="40" customHeight="1" spans="1:11">
      <c r="A12" s="4" t="s">
        <v>347</v>
      </c>
      <c r="B12" s="4" t="s">
        <v>348</v>
      </c>
      <c r="C12" s="5"/>
      <c r="D12" s="4" t="s">
        <v>349</v>
      </c>
      <c r="E12" s="5"/>
      <c r="F12" s="5"/>
      <c r="G12" s="5"/>
      <c r="H12" s="5"/>
      <c r="I12" s="5"/>
      <c r="J12" s="12" t="s">
        <v>350</v>
      </c>
      <c r="K12" s="5"/>
    </row>
    <row r="13" ht="4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0" customHeight="1" spans="1:11">
      <c r="A14" s="5"/>
      <c r="B14" s="5"/>
      <c r="C14" s="5"/>
      <c r="D14" s="5"/>
      <c r="E14" s="5"/>
      <c r="F14" s="5"/>
      <c r="G14" s="5"/>
      <c r="H14" s="5"/>
      <c r="I14" s="5"/>
      <c r="J14" s="13"/>
      <c r="K14" s="13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10" workbookViewId="0">
      <selection activeCell="C15" sqref="C15:C1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0"/>
      <c r="B1" s="30"/>
    </row>
    <row r="2" ht="39.15" customHeight="1" spans="1:3">
      <c r="A2" s="30"/>
      <c r="B2" s="140" t="s">
        <v>13</v>
      </c>
      <c r="C2" s="140"/>
    </row>
    <row r="3" ht="29.35" customHeight="1" spans="1:3">
      <c r="A3" s="141"/>
      <c r="B3" s="142" t="s">
        <v>14</v>
      </c>
      <c r="C3" s="142" t="s">
        <v>15</v>
      </c>
    </row>
    <row r="4" ht="28.45" customHeight="1" spans="1:3">
      <c r="A4" s="133"/>
      <c r="B4" s="143" t="s">
        <v>16</v>
      </c>
      <c r="C4" s="67" t="s">
        <v>17</v>
      </c>
    </row>
    <row r="5" ht="28.45" customHeight="1" spans="1:3">
      <c r="A5" s="133"/>
      <c r="B5" s="143" t="s">
        <v>18</v>
      </c>
      <c r="C5" s="67" t="s">
        <v>19</v>
      </c>
    </row>
    <row r="6" ht="28.45" customHeight="1" spans="1:3">
      <c r="A6" s="133"/>
      <c r="B6" s="143" t="s">
        <v>20</v>
      </c>
      <c r="C6" s="67" t="s">
        <v>21</v>
      </c>
    </row>
    <row r="7" ht="28.45" customHeight="1" spans="1:3">
      <c r="A7" s="133"/>
      <c r="B7" s="143" t="s">
        <v>22</v>
      </c>
      <c r="C7" s="67"/>
    </row>
    <row r="8" ht="28.45" customHeight="1" spans="1:3">
      <c r="A8" s="133"/>
      <c r="B8" s="143" t="s">
        <v>23</v>
      </c>
      <c r="C8" s="67" t="s">
        <v>24</v>
      </c>
    </row>
    <row r="9" ht="28.45" customHeight="1" spans="1:3">
      <c r="A9" s="133"/>
      <c r="B9" s="143" t="s">
        <v>25</v>
      </c>
      <c r="C9" s="67" t="s">
        <v>26</v>
      </c>
    </row>
    <row r="10" ht="28.45" customHeight="1" spans="1:3">
      <c r="A10" s="133"/>
      <c r="B10" s="143" t="s">
        <v>27</v>
      </c>
      <c r="C10" s="67" t="s">
        <v>28</v>
      </c>
    </row>
    <row r="11" ht="28.45" customHeight="1" spans="1:3">
      <c r="A11" s="133"/>
      <c r="B11" s="143" t="s">
        <v>29</v>
      </c>
      <c r="C11" s="67" t="s">
        <v>30</v>
      </c>
    </row>
    <row r="12" ht="28.45" customHeight="1" spans="1:3">
      <c r="A12" s="133"/>
      <c r="B12" s="143" t="s">
        <v>31</v>
      </c>
      <c r="C12" s="67"/>
    </row>
    <row r="13" ht="28.45" customHeight="1" spans="1:3">
      <c r="A13" s="30"/>
      <c r="B13" s="143" t="s">
        <v>32</v>
      </c>
      <c r="C13" s="67"/>
    </row>
    <row r="14" ht="26" customHeight="1" spans="1:3">
      <c r="A14" s="30"/>
      <c r="B14" s="143" t="s">
        <v>33</v>
      </c>
      <c r="C14" s="144" t="s">
        <v>17</v>
      </c>
    </row>
    <row r="15" ht="26" customHeight="1" spans="2:3">
      <c r="B15" s="145" t="s">
        <v>34</v>
      </c>
      <c r="C15" s="146"/>
    </row>
    <row r="16" ht="26" customHeight="1" spans="2:3">
      <c r="B16" s="145" t="s">
        <v>35</v>
      </c>
      <c r="C16" s="146"/>
    </row>
    <row r="17" ht="26" customHeight="1" spans="2:3">
      <c r="B17" s="145" t="s">
        <v>36</v>
      </c>
      <c r="C17" s="146"/>
    </row>
  </sheetData>
  <mergeCells count="1">
    <mergeCell ref="B2:C2"/>
  </mergeCells>
  <pageMargins left="1.77152777777778" right="0.75" top="0.66875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3" workbookViewId="0">
      <selection activeCell="B6" sqref="B6"/>
    </sheetView>
  </sheetViews>
  <sheetFormatPr defaultColWidth="10" defaultRowHeight="13.5" outlineLevelCol="3"/>
  <cols>
    <col min="1" max="1" width="34.75" customWidth="1"/>
    <col min="2" max="2" width="16.6916666666667" customWidth="1"/>
    <col min="3" max="3" width="30.25" customWidth="1"/>
    <col min="4" max="4" width="14.5583333333333" customWidth="1"/>
  </cols>
  <sheetData>
    <row r="1" ht="14.3" customHeight="1" spans="1:4">
      <c r="A1" s="30"/>
      <c r="B1" s="30"/>
      <c r="C1" s="30"/>
      <c r="D1" s="30"/>
    </row>
    <row r="2" ht="39.85" customHeight="1" spans="1:4">
      <c r="A2" s="31" t="s">
        <v>37</v>
      </c>
      <c r="B2" s="31"/>
      <c r="C2" s="31"/>
      <c r="D2" s="31"/>
    </row>
    <row r="3" ht="22.75" customHeight="1" spans="1:4">
      <c r="A3" s="133"/>
      <c r="B3" s="133"/>
      <c r="C3" s="133"/>
      <c r="D3" s="134" t="s">
        <v>38</v>
      </c>
    </row>
    <row r="4" ht="22.75" customHeight="1" spans="1:4">
      <c r="A4" s="103" t="s">
        <v>39</v>
      </c>
      <c r="B4" s="103"/>
      <c r="C4" s="103" t="s">
        <v>40</v>
      </c>
      <c r="D4" s="103"/>
    </row>
    <row r="5" ht="22.75" customHeight="1" spans="1:4">
      <c r="A5" s="103" t="s">
        <v>41</v>
      </c>
      <c r="B5" s="103" t="s">
        <v>42</v>
      </c>
      <c r="C5" s="103" t="s">
        <v>41</v>
      </c>
      <c r="D5" s="103" t="s">
        <v>42</v>
      </c>
    </row>
    <row r="6" ht="22.75" customHeight="1" spans="1:4">
      <c r="A6" s="135" t="s">
        <v>43</v>
      </c>
      <c r="B6" s="110">
        <v>10801040.72</v>
      </c>
      <c r="C6" s="135" t="s">
        <v>44</v>
      </c>
      <c r="D6" s="110"/>
    </row>
    <row r="7" ht="22.75" customHeight="1" spans="1:4">
      <c r="A7" s="135" t="s">
        <v>45</v>
      </c>
      <c r="B7" s="110"/>
      <c r="C7" s="135" t="s">
        <v>46</v>
      </c>
      <c r="D7" s="136"/>
    </row>
    <row r="8" ht="22.75" customHeight="1" spans="1:4">
      <c r="A8" s="135" t="s">
        <v>47</v>
      </c>
      <c r="B8" s="110"/>
      <c r="C8" s="135" t="s">
        <v>48</v>
      </c>
      <c r="D8" s="136"/>
    </row>
    <row r="9" ht="22.75" customHeight="1" spans="1:4">
      <c r="A9" s="135" t="s">
        <v>49</v>
      </c>
      <c r="B9" s="110"/>
      <c r="C9" s="135" t="s">
        <v>50</v>
      </c>
      <c r="D9" s="136"/>
    </row>
    <row r="10" ht="22.75" customHeight="1" spans="1:4">
      <c r="A10" s="135" t="s">
        <v>51</v>
      </c>
      <c r="B10" s="110"/>
      <c r="C10" s="135" t="s">
        <v>52</v>
      </c>
      <c r="D10" s="136"/>
    </row>
    <row r="11" ht="22.75" customHeight="1" spans="1:4">
      <c r="A11" s="135" t="s">
        <v>53</v>
      </c>
      <c r="B11" s="110"/>
      <c r="C11" s="135" t="s">
        <v>54</v>
      </c>
      <c r="D11" s="136"/>
    </row>
    <row r="12" ht="22.75" customHeight="1" spans="1:4">
      <c r="A12" s="135" t="s">
        <v>55</v>
      </c>
      <c r="B12" s="110"/>
      <c r="C12" s="135" t="s">
        <v>56</v>
      </c>
      <c r="D12" s="136"/>
    </row>
    <row r="13" ht="22.75" customHeight="1" spans="1:4">
      <c r="A13" s="135" t="s">
        <v>57</v>
      </c>
      <c r="B13" s="110"/>
      <c r="C13" s="135" t="s">
        <v>58</v>
      </c>
      <c r="D13" s="136">
        <f>190853.78+54358.81</f>
        <v>245212.59</v>
      </c>
    </row>
    <row r="14" ht="22.75" customHeight="1" spans="1:4">
      <c r="A14" s="135" t="s">
        <v>59</v>
      </c>
      <c r="B14" s="110"/>
      <c r="C14" s="135" t="s">
        <v>60</v>
      </c>
      <c r="D14" s="136"/>
    </row>
    <row r="15" ht="22.75" customHeight="1" spans="1:4">
      <c r="A15" s="135"/>
      <c r="B15" s="137"/>
      <c r="C15" s="135" t="s">
        <v>61</v>
      </c>
      <c r="D15" s="136">
        <f>488657.52</f>
        <v>488657.52</v>
      </c>
    </row>
    <row r="16" ht="22.75" customHeight="1" spans="1:4">
      <c r="A16" s="135"/>
      <c r="B16" s="137"/>
      <c r="C16" s="135" t="s">
        <v>62</v>
      </c>
      <c r="D16" s="136"/>
    </row>
    <row r="17" ht="22.75" customHeight="1" spans="1:4">
      <c r="A17" s="135"/>
      <c r="B17" s="137"/>
      <c r="C17" s="135" t="s">
        <v>63</v>
      </c>
      <c r="D17" s="136"/>
    </row>
    <row r="18" ht="22.75" customHeight="1" spans="1:4">
      <c r="A18" s="135"/>
      <c r="B18" s="137"/>
      <c r="C18" s="135" t="s">
        <v>64</v>
      </c>
      <c r="D18" s="136"/>
    </row>
    <row r="19" ht="22.75" customHeight="1" spans="1:4">
      <c r="A19" s="135"/>
      <c r="B19" s="137"/>
      <c r="C19" s="135" t="s">
        <v>65</v>
      </c>
      <c r="D19" s="136">
        <f>1900000+8167170.61</f>
        <v>10067170.61</v>
      </c>
    </row>
    <row r="20" ht="22.75" customHeight="1" spans="1:4">
      <c r="A20" s="138"/>
      <c r="B20" s="139"/>
      <c r="C20" s="135" t="s">
        <v>66</v>
      </c>
      <c r="D20" s="136"/>
    </row>
    <row r="21" ht="22.75" customHeight="1" spans="1:4">
      <c r="A21" s="138"/>
      <c r="B21" s="139"/>
      <c r="C21" s="135" t="s">
        <v>67</v>
      </c>
      <c r="D21" s="136"/>
    </row>
    <row r="22" ht="22.75" customHeight="1" spans="1:4">
      <c r="A22" s="138"/>
      <c r="B22" s="139"/>
      <c r="C22" s="135" t="s">
        <v>68</v>
      </c>
      <c r="D22" s="136"/>
    </row>
    <row r="23" ht="22.75" customHeight="1" spans="1:4">
      <c r="A23" s="138"/>
      <c r="B23" s="139"/>
      <c r="C23" s="135" t="s">
        <v>69</v>
      </c>
      <c r="D23" s="136"/>
    </row>
    <row r="24" ht="22.75" customHeight="1" spans="1:4">
      <c r="A24" s="138"/>
      <c r="B24" s="139"/>
      <c r="C24" s="135" t="s">
        <v>70</v>
      </c>
      <c r="D24" s="136"/>
    </row>
    <row r="25" ht="22.75" customHeight="1" spans="1:4">
      <c r="A25" s="135"/>
      <c r="B25" s="137"/>
      <c r="C25" s="135" t="s">
        <v>71</v>
      </c>
      <c r="D25" s="136"/>
    </row>
    <row r="26" ht="22.75" customHeight="1" spans="1:4">
      <c r="A26" s="135"/>
      <c r="B26" s="137"/>
      <c r="C26" s="135" t="s">
        <v>72</v>
      </c>
      <c r="D26" s="136"/>
    </row>
    <row r="27" ht="22.75" customHeight="1" spans="1:4">
      <c r="A27" s="135"/>
      <c r="B27" s="137"/>
      <c r="C27" s="135" t="s">
        <v>73</v>
      </c>
      <c r="D27" s="136"/>
    </row>
    <row r="28" ht="22.75" customHeight="1" spans="1:4">
      <c r="A28" s="138"/>
      <c r="B28" s="139"/>
      <c r="C28" s="135" t="s">
        <v>74</v>
      </c>
      <c r="D28" s="136"/>
    </row>
    <row r="29" ht="22.75" customHeight="1" spans="1:4">
      <c r="A29" s="138"/>
      <c r="B29" s="139"/>
      <c r="C29" s="135" t="s">
        <v>75</v>
      </c>
      <c r="D29" s="136"/>
    </row>
    <row r="30" ht="22.75" customHeight="1" spans="1:4">
      <c r="A30" s="138"/>
      <c r="B30" s="139"/>
      <c r="C30" s="135" t="s">
        <v>76</v>
      </c>
      <c r="D30" s="136"/>
    </row>
    <row r="31" ht="22.75" customHeight="1" spans="1:4">
      <c r="A31" s="138"/>
      <c r="B31" s="139"/>
      <c r="C31" s="135" t="s">
        <v>77</v>
      </c>
      <c r="D31" s="136"/>
    </row>
    <row r="32" ht="22.75" customHeight="1" spans="1:4">
      <c r="A32" s="138"/>
      <c r="B32" s="139"/>
      <c r="C32" s="135" t="s">
        <v>78</v>
      </c>
      <c r="D32" s="136"/>
    </row>
    <row r="33" ht="22.75" customHeight="1" spans="1:4">
      <c r="A33" s="135"/>
      <c r="B33" s="135"/>
      <c r="C33" s="135" t="s">
        <v>79</v>
      </c>
      <c r="D33" s="136"/>
    </row>
    <row r="34" ht="22.75" customHeight="1" spans="1:4">
      <c r="A34" s="135"/>
      <c r="B34" s="135"/>
      <c r="C34" s="135" t="s">
        <v>80</v>
      </c>
      <c r="D34" s="136"/>
    </row>
    <row r="35" ht="22.75" customHeight="1" spans="1:4">
      <c r="A35" s="135"/>
      <c r="B35" s="135"/>
      <c r="C35" s="135" t="s">
        <v>81</v>
      </c>
      <c r="D35" s="136"/>
    </row>
    <row r="36" ht="22.75" customHeight="1" spans="1:4">
      <c r="A36" s="135"/>
      <c r="B36" s="135"/>
      <c r="C36" s="135"/>
      <c r="D36" s="135"/>
    </row>
    <row r="37" ht="22.75" customHeight="1" spans="1:4">
      <c r="A37" s="135"/>
      <c r="B37" s="135"/>
      <c r="C37" s="135"/>
      <c r="D37" s="135"/>
    </row>
    <row r="38" ht="22.75" customHeight="1" spans="1:4">
      <c r="A38" s="135"/>
      <c r="B38" s="135"/>
      <c r="C38" s="135"/>
      <c r="D38" s="135"/>
    </row>
    <row r="39" ht="22.75" customHeight="1" spans="1:4">
      <c r="A39" s="138" t="s">
        <v>82</v>
      </c>
      <c r="B39" s="139">
        <f>SUM(B6:B14)</f>
        <v>10801040.72</v>
      </c>
      <c r="C39" s="138" t="s">
        <v>83</v>
      </c>
      <c r="D39" s="139">
        <f>SUM(D6:D38)</f>
        <v>10801040.72</v>
      </c>
    </row>
    <row r="40" ht="22.75" customHeight="1" spans="1:4">
      <c r="A40" s="138" t="s">
        <v>84</v>
      </c>
      <c r="B40" s="139"/>
      <c r="C40" s="138" t="s">
        <v>85</v>
      </c>
      <c r="D40" s="139"/>
    </row>
    <row r="41" ht="22.75" customHeight="1" spans="1:4">
      <c r="A41" s="135"/>
      <c r="B41" s="137"/>
      <c r="C41" s="135"/>
      <c r="D41" s="137"/>
    </row>
    <row r="42" ht="22.75" customHeight="1" spans="1:4">
      <c r="A42" s="138" t="s">
        <v>86</v>
      </c>
      <c r="B42" s="139">
        <f>B39+B40</f>
        <v>10801040.72</v>
      </c>
      <c r="C42" s="138" t="s">
        <v>87</v>
      </c>
      <c r="D42" s="139">
        <f>D39+D40</f>
        <v>10801040.72</v>
      </c>
    </row>
  </sheetData>
  <mergeCells count="4">
    <mergeCell ref="A2:D2"/>
    <mergeCell ref="A3:C3"/>
    <mergeCell ref="A4:B4"/>
    <mergeCell ref="C4:D4"/>
  </mergeCells>
  <pageMargins left="0.984027777777778" right="0.75" top="0.270000010728836" bottom="0.270000010728836" header="0" footer="0"/>
  <pageSetup paperSize="9" scale="82" fitToWidth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38" customWidth="1"/>
    <col min="2" max="2" width="35.625" style="38" customWidth="1"/>
    <col min="3" max="3" width="27.375" style="38" customWidth="1"/>
    <col min="4" max="16384" width="7.875" style="37"/>
  </cols>
  <sheetData>
    <row r="1" ht="24.75" customHeight="1" spans="1:1">
      <c r="A1" s="46"/>
    </row>
    <row r="2" ht="24.75" customHeight="1" spans="1:2">
      <c r="A2" s="40" t="s">
        <v>88</v>
      </c>
      <c r="B2" s="40"/>
    </row>
    <row r="3" ht="24.75" customHeight="1" spans="1:2">
      <c r="A3" s="126"/>
      <c r="B3" s="41" t="s">
        <v>38</v>
      </c>
    </row>
    <row r="4" ht="24" customHeight="1" spans="1:2">
      <c r="A4" s="50" t="s">
        <v>41</v>
      </c>
      <c r="B4" s="50" t="s">
        <v>42</v>
      </c>
    </row>
    <row r="5" s="37" customFormat="1" ht="25" customHeight="1" spans="1:3">
      <c r="A5" s="127" t="s">
        <v>89</v>
      </c>
      <c r="B5" s="128">
        <f>B6+B7</f>
        <v>10801040.72</v>
      </c>
      <c r="C5" s="38"/>
    </row>
    <row r="6" s="37" customFormat="1" ht="25" customHeight="1" spans="1:3">
      <c r="A6" s="127" t="s">
        <v>90</v>
      </c>
      <c r="B6" s="129">
        <v>10801040.72</v>
      </c>
      <c r="C6" s="38"/>
    </row>
    <row r="7" s="37" customFormat="1" ht="25" customHeight="1" spans="1:3">
      <c r="A7" s="127" t="s">
        <v>91</v>
      </c>
      <c r="B7" s="129"/>
      <c r="C7" s="38"/>
    </row>
    <row r="8" s="37" customFormat="1" ht="25" customHeight="1" spans="1:3">
      <c r="A8" s="127" t="s">
        <v>92</v>
      </c>
      <c r="B8" s="129">
        <f>B9+B10</f>
        <v>0</v>
      </c>
      <c r="C8" s="38"/>
    </row>
    <row r="9" s="37" customFormat="1" ht="25" customHeight="1" spans="1:3">
      <c r="A9" s="127" t="s">
        <v>93</v>
      </c>
      <c r="B9" s="129"/>
      <c r="C9" s="38"/>
    </row>
    <row r="10" s="37" customFormat="1" ht="25" customHeight="1" spans="1:3">
      <c r="A10" s="127" t="s">
        <v>94</v>
      </c>
      <c r="B10" s="129"/>
      <c r="C10" s="38"/>
    </row>
    <row r="11" s="37" customFormat="1" ht="25" customHeight="1" spans="1:3">
      <c r="A11" s="127" t="s">
        <v>95</v>
      </c>
      <c r="B11" s="129">
        <f>SUM(B12:B14)</f>
        <v>0</v>
      </c>
      <c r="C11" s="38"/>
    </row>
    <row r="12" s="37" customFormat="1" ht="25" customHeight="1" spans="1:3">
      <c r="A12" s="127" t="s">
        <v>96</v>
      </c>
      <c r="B12" s="129"/>
      <c r="C12" s="38"/>
    </row>
    <row r="13" s="37" customFormat="1" ht="25" customHeight="1" spans="1:3">
      <c r="A13" s="127" t="s">
        <v>97</v>
      </c>
      <c r="B13" s="129"/>
      <c r="C13" s="38"/>
    </row>
    <row r="14" s="37" customFormat="1" ht="25" customHeight="1" spans="1:3">
      <c r="A14" s="127" t="s">
        <v>98</v>
      </c>
      <c r="B14" s="129"/>
      <c r="C14" s="38"/>
    </row>
    <row r="15" s="37" customFormat="1" ht="25" customHeight="1" spans="1:3">
      <c r="A15" s="127" t="s">
        <v>99</v>
      </c>
      <c r="B15" s="129"/>
      <c r="C15" s="38"/>
    </row>
    <row r="16" s="37" customFormat="1" ht="25" customHeight="1" spans="1:3">
      <c r="A16" s="127" t="s">
        <v>100</v>
      </c>
      <c r="B16" s="129"/>
      <c r="C16" s="38"/>
    </row>
    <row r="17" s="37" customFormat="1" ht="25" customHeight="1" spans="1:3">
      <c r="A17" s="127" t="s">
        <v>101</v>
      </c>
      <c r="B17" s="129"/>
      <c r="C17" s="38"/>
    </row>
    <row r="18" s="37" customFormat="1" ht="25" customHeight="1" spans="1:3">
      <c r="A18" s="127" t="s">
        <v>102</v>
      </c>
      <c r="B18" s="129"/>
      <c r="C18" s="38"/>
    </row>
    <row r="19" s="37" customFormat="1" ht="25" customHeight="1" spans="1:3">
      <c r="A19" s="127" t="s">
        <v>103</v>
      </c>
      <c r="B19" s="128">
        <f>B20+B23+B26+B27</f>
        <v>0</v>
      </c>
      <c r="C19" s="38"/>
    </row>
    <row r="20" s="37" customFormat="1" ht="25" customHeight="1" spans="1:3">
      <c r="A20" s="127" t="s">
        <v>104</v>
      </c>
      <c r="B20" s="128">
        <f>B21+B22</f>
        <v>0</v>
      </c>
      <c r="C20" s="38"/>
    </row>
    <row r="21" s="37" customFormat="1" ht="25" customHeight="1" spans="1:3">
      <c r="A21" s="127" t="s">
        <v>105</v>
      </c>
      <c r="B21" s="128"/>
      <c r="C21" s="38"/>
    </row>
    <row r="22" s="37" customFormat="1" ht="25" customHeight="1" spans="1:3">
      <c r="A22" s="127" t="s">
        <v>106</v>
      </c>
      <c r="B22" s="128"/>
      <c r="C22" s="38"/>
    </row>
    <row r="23" s="37" customFormat="1" ht="25" customHeight="1" spans="1:3">
      <c r="A23" s="127" t="s">
        <v>107</v>
      </c>
      <c r="B23" s="128">
        <f>B24+B25</f>
        <v>0</v>
      </c>
      <c r="C23" s="38"/>
    </row>
    <row r="24" s="37" customFormat="1" ht="25" customHeight="1" spans="1:3">
      <c r="A24" s="127" t="s">
        <v>108</v>
      </c>
      <c r="B24" s="128"/>
      <c r="C24" s="38"/>
    </row>
    <row r="25" s="37" customFormat="1" ht="25" customHeight="1" spans="1:3">
      <c r="A25" s="127" t="s">
        <v>109</v>
      </c>
      <c r="B25" s="128"/>
      <c r="C25" s="38"/>
    </row>
    <row r="26" s="37" customFormat="1" ht="25" customHeight="1" spans="1:3">
      <c r="A26" s="127" t="s">
        <v>110</v>
      </c>
      <c r="B26" s="128"/>
      <c r="C26" s="38"/>
    </row>
    <row r="27" s="37" customFormat="1" ht="25" customHeight="1" spans="1:3">
      <c r="A27" s="127" t="s">
        <v>111</v>
      </c>
      <c r="B27" s="128"/>
      <c r="C27" s="38"/>
    </row>
    <row r="28" ht="25" customHeight="1" spans="1:2">
      <c r="A28" s="130"/>
      <c r="B28" s="128"/>
    </row>
    <row r="29" s="37" customFormat="1" ht="25" customHeight="1" spans="1:3">
      <c r="A29" s="131" t="s">
        <v>112</v>
      </c>
      <c r="B29" s="132">
        <f>B5+B8+B11+B15+B16+B17+B18+B19</f>
        <v>10801040.72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6" sqref="B6:B18"/>
    </sheetView>
  </sheetViews>
  <sheetFormatPr defaultColWidth="10" defaultRowHeight="13.5" outlineLevelCol="4"/>
  <cols>
    <col min="1" max="1" width="32.75" customWidth="1"/>
    <col min="2" max="2" width="19.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113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2" t="s">
        <v>38</v>
      </c>
    </row>
    <row r="4" ht="22.75" customHeight="1" spans="1:5">
      <c r="A4" s="116" t="s">
        <v>114</v>
      </c>
      <c r="B4" s="116" t="s">
        <v>115</v>
      </c>
      <c r="C4" s="116" t="s">
        <v>116</v>
      </c>
      <c r="D4" s="116" t="s">
        <v>117</v>
      </c>
      <c r="E4" s="116" t="s">
        <v>118</v>
      </c>
    </row>
    <row r="5" ht="22.75" customHeight="1" spans="1:5">
      <c r="A5" s="117" t="s">
        <v>119</v>
      </c>
      <c r="B5" s="73">
        <f>B6+B11+B16</f>
        <v>10801040.72</v>
      </c>
      <c r="C5" s="73">
        <f>C6+C11+C16</f>
        <v>8901040.72</v>
      </c>
      <c r="D5" s="73">
        <f>D6+D11+D16</f>
        <v>1900000</v>
      </c>
      <c r="E5" s="118"/>
    </row>
    <row r="6" s="114" customFormat="1" ht="24" customHeight="1" spans="1:5">
      <c r="A6" s="56" t="s">
        <v>120</v>
      </c>
      <c r="B6" s="119">
        <f>C6+D6</f>
        <v>10067170.61</v>
      </c>
      <c r="C6" s="96">
        <f>C7</f>
        <v>8167170.61</v>
      </c>
      <c r="D6" s="96">
        <f>D9</f>
        <v>1900000</v>
      </c>
      <c r="E6" s="120"/>
    </row>
    <row r="7" s="114" customFormat="1" ht="24" customHeight="1" spans="1:5">
      <c r="A7" s="97" t="s">
        <v>121</v>
      </c>
      <c r="B7" s="121">
        <f>B8</f>
        <v>8167170.61</v>
      </c>
      <c r="C7" s="98">
        <f>C8</f>
        <v>8167170.61</v>
      </c>
      <c r="D7" s="96"/>
      <c r="E7" s="120"/>
    </row>
    <row r="8" s="114" customFormat="1" ht="24" customHeight="1" spans="1:5">
      <c r="A8" s="97" t="s">
        <v>122</v>
      </c>
      <c r="B8" s="121">
        <f>C8+D8+E8</f>
        <v>8167170.61</v>
      </c>
      <c r="C8" s="98">
        <v>8167170.61</v>
      </c>
      <c r="D8" s="122"/>
      <c r="E8" s="123"/>
    </row>
    <row r="9" s="114" customFormat="1" ht="24" customHeight="1" spans="1:5">
      <c r="A9" s="97" t="s">
        <v>123</v>
      </c>
      <c r="B9" s="121">
        <f>C9+D9+E9</f>
        <v>1900000</v>
      </c>
      <c r="C9" s="98"/>
      <c r="D9" s="122">
        <f>D10</f>
        <v>1900000</v>
      </c>
      <c r="E9" s="123"/>
    </row>
    <row r="10" s="114" customFormat="1" ht="24" customHeight="1" spans="1:5">
      <c r="A10" s="97" t="s">
        <v>124</v>
      </c>
      <c r="B10" s="121">
        <f>C10+D10</f>
        <v>1900000</v>
      </c>
      <c r="C10" s="98"/>
      <c r="D10" s="122">
        <v>1900000</v>
      </c>
      <c r="E10" s="123"/>
    </row>
    <row r="11" s="115" customFormat="1" ht="24" customHeight="1" spans="1:5">
      <c r="A11" s="56" t="s">
        <v>125</v>
      </c>
      <c r="B11" s="119">
        <f>C11+D11+E11</f>
        <v>245212.59</v>
      </c>
      <c r="C11" s="100">
        <f>C12+C14</f>
        <v>245212.59</v>
      </c>
      <c r="D11" s="100"/>
      <c r="E11" s="124"/>
    </row>
    <row r="12" s="114" customFormat="1" ht="24" customHeight="1" spans="1:5">
      <c r="A12" s="97" t="s">
        <v>126</v>
      </c>
      <c r="B12" s="121">
        <f>B13</f>
        <v>190853.78</v>
      </c>
      <c r="C12" s="99">
        <f>C13</f>
        <v>190853.78</v>
      </c>
      <c r="D12" s="99"/>
      <c r="E12" s="125"/>
    </row>
    <row r="13" s="114" customFormat="1" ht="24" customHeight="1" spans="1:5">
      <c r="A13" s="97" t="s">
        <v>127</v>
      </c>
      <c r="B13" s="121">
        <f>C13+D13</f>
        <v>190853.78</v>
      </c>
      <c r="C13" s="99">
        <v>190853.78</v>
      </c>
      <c r="D13" s="99"/>
      <c r="E13" s="125"/>
    </row>
    <row r="14" s="114" customFormat="1" ht="24" customHeight="1" spans="1:5">
      <c r="A14" s="97" t="s">
        <v>128</v>
      </c>
      <c r="B14" s="121">
        <f>B15</f>
        <v>54358.81</v>
      </c>
      <c r="C14" s="99">
        <f>C15</f>
        <v>54358.81</v>
      </c>
      <c r="D14" s="99"/>
      <c r="E14" s="125"/>
    </row>
    <row r="15" s="114" customFormat="1" ht="24" customHeight="1" spans="1:5">
      <c r="A15" s="97" t="s">
        <v>129</v>
      </c>
      <c r="B15" s="121">
        <f>C15</f>
        <v>54358.81</v>
      </c>
      <c r="C15" s="99">
        <f>54358.81</f>
        <v>54358.81</v>
      </c>
      <c r="D15" s="99"/>
      <c r="E15" s="125"/>
    </row>
    <row r="16" s="115" customFormat="1" ht="24" customHeight="1" spans="1:5">
      <c r="A16" s="56" t="s">
        <v>130</v>
      </c>
      <c r="B16" s="119">
        <f>B17</f>
        <v>488657.52</v>
      </c>
      <c r="C16" s="100">
        <f>C17</f>
        <v>488657.52</v>
      </c>
      <c r="D16" s="100"/>
      <c r="E16" s="124"/>
    </row>
    <row r="17" s="114" customFormat="1" ht="24" customHeight="1" spans="1:5">
      <c r="A17" s="97" t="s">
        <v>131</v>
      </c>
      <c r="B17" s="121">
        <f>B18</f>
        <v>488657.52</v>
      </c>
      <c r="C17" s="99">
        <f>C18</f>
        <v>488657.52</v>
      </c>
      <c r="D17" s="99"/>
      <c r="E17" s="125"/>
    </row>
    <row r="18" s="114" customFormat="1" ht="24" customHeight="1" spans="1:5">
      <c r="A18" s="97" t="s">
        <v>132</v>
      </c>
      <c r="B18" s="121">
        <f>C18</f>
        <v>488657.52</v>
      </c>
      <c r="C18" s="99">
        <v>488657.52</v>
      </c>
      <c r="D18" s="99"/>
      <c r="E18" s="125"/>
    </row>
  </sheetData>
  <mergeCells count="1">
    <mergeCell ref="A2:E2"/>
  </mergeCells>
  <pageMargins left="2.51944444444444" right="0.75" top="0.270000010728836" bottom="0.270000010728836" header="0.118055555555556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A43" sqref="A43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0"/>
      <c r="B1" s="30"/>
      <c r="C1" s="30"/>
      <c r="D1" s="30"/>
      <c r="E1" s="30"/>
      <c r="F1" s="30"/>
      <c r="G1" s="30"/>
    </row>
    <row r="2" ht="39.85" customHeight="1" spans="1:7">
      <c r="A2" s="31" t="s">
        <v>133</v>
      </c>
      <c r="B2" s="31"/>
      <c r="C2" s="31"/>
      <c r="D2" s="31"/>
      <c r="E2" s="30"/>
      <c r="F2" s="30"/>
      <c r="G2" s="30"/>
    </row>
    <row r="3" ht="22.75" customHeight="1" spans="1:7">
      <c r="A3" s="32"/>
      <c r="B3" s="32"/>
      <c r="C3" s="72" t="s">
        <v>38</v>
      </c>
      <c r="D3" s="72"/>
      <c r="E3" s="32"/>
      <c r="F3" s="32"/>
      <c r="G3" s="32"/>
    </row>
    <row r="4" ht="22.75" customHeight="1" spans="1:7">
      <c r="A4" s="103" t="s">
        <v>39</v>
      </c>
      <c r="B4" s="103"/>
      <c r="C4" s="103" t="s">
        <v>40</v>
      </c>
      <c r="D4" s="103"/>
      <c r="E4" s="32"/>
      <c r="F4" s="32"/>
      <c r="G4" s="32"/>
    </row>
    <row r="5" ht="22.75" customHeight="1" spans="1:7">
      <c r="A5" s="103" t="s">
        <v>41</v>
      </c>
      <c r="B5" s="103" t="s">
        <v>42</v>
      </c>
      <c r="C5" s="103" t="s">
        <v>41</v>
      </c>
      <c r="D5" s="103" t="s">
        <v>119</v>
      </c>
      <c r="E5" s="32"/>
      <c r="F5" s="32"/>
      <c r="G5" s="32"/>
    </row>
    <row r="6" ht="22.75" customHeight="1" spans="1:7">
      <c r="A6" s="35" t="s">
        <v>134</v>
      </c>
      <c r="B6" s="109">
        <f>SUM(B7:B9)</f>
        <v>10801040.72</v>
      </c>
      <c r="C6" s="35" t="s">
        <v>135</v>
      </c>
      <c r="D6" s="109">
        <f>D14+D16+D20</f>
        <v>10801040.72</v>
      </c>
      <c r="E6" s="32"/>
      <c r="F6" s="32"/>
      <c r="G6" s="32"/>
    </row>
    <row r="7" ht="20" customHeight="1" spans="1:7">
      <c r="A7" s="35" t="s">
        <v>136</v>
      </c>
      <c r="B7" s="110">
        <v>10801040.72</v>
      </c>
      <c r="C7" s="35" t="s">
        <v>137</v>
      </c>
      <c r="D7" s="110"/>
      <c r="E7" s="32"/>
      <c r="F7" s="32"/>
      <c r="G7" s="32"/>
    </row>
    <row r="8" ht="20" customHeight="1" spans="1:7">
      <c r="A8" s="35" t="s">
        <v>138</v>
      </c>
      <c r="B8" s="110"/>
      <c r="C8" s="35" t="s">
        <v>139</v>
      </c>
      <c r="D8" s="110"/>
      <c r="E8" s="32"/>
      <c r="F8" s="32"/>
      <c r="G8" s="32"/>
    </row>
    <row r="9" ht="20" customHeight="1" spans="1:7">
      <c r="A9" s="35" t="s">
        <v>140</v>
      </c>
      <c r="B9" s="110"/>
      <c r="C9" s="35" t="s">
        <v>141</v>
      </c>
      <c r="D9" s="110"/>
      <c r="E9" s="32"/>
      <c r="F9" s="32"/>
      <c r="G9" s="32"/>
    </row>
    <row r="10" ht="20" customHeight="1" spans="1:7">
      <c r="A10" s="35"/>
      <c r="B10" s="111"/>
      <c r="C10" s="35" t="s">
        <v>142</v>
      </c>
      <c r="D10" s="110"/>
      <c r="E10" s="32"/>
      <c r="F10" s="32"/>
      <c r="G10" s="32"/>
    </row>
    <row r="11" ht="20" customHeight="1" spans="1:7">
      <c r="A11" s="35"/>
      <c r="B11" s="111"/>
      <c r="C11" s="35" t="s">
        <v>143</v>
      </c>
      <c r="D11" s="110"/>
      <c r="E11" s="32"/>
      <c r="F11" s="32"/>
      <c r="G11" s="32"/>
    </row>
    <row r="12" ht="20" customHeight="1" spans="1:7">
      <c r="A12" s="35"/>
      <c r="B12" s="111"/>
      <c r="C12" s="35" t="s">
        <v>144</v>
      </c>
      <c r="D12" s="110"/>
      <c r="E12" s="32"/>
      <c r="F12" s="32"/>
      <c r="G12" s="32"/>
    </row>
    <row r="13" ht="20" customHeight="1" spans="1:7">
      <c r="A13" s="67"/>
      <c r="B13" s="106"/>
      <c r="C13" s="35" t="s">
        <v>145</v>
      </c>
      <c r="D13" s="110"/>
      <c r="E13" s="32"/>
      <c r="F13" s="32"/>
      <c r="G13" s="32"/>
    </row>
    <row r="14" ht="20" customHeight="1" spans="1:7">
      <c r="A14" s="35"/>
      <c r="B14" s="111"/>
      <c r="C14" s="35" t="s">
        <v>146</v>
      </c>
      <c r="D14" s="110">
        <f>190853.78+54358.81</f>
        <v>245212.59</v>
      </c>
      <c r="E14" s="32"/>
      <c r="F14" s="32"/>
      <c r="G14" s="71"/>
    </row>
    <row r="15" ht="20" customHeight="1" spans="1:7">
      <c r="A15" s="35"/>
      <c r="B15" s="111"/>
      <c r="C15" s="35" t="s">
        <v>147</v>
      </c>
      <c r="D15" s="110"/>
      <c r="E15" s="32"/>
      <c r="F15" s="32"/>
      <c r="G15" s="32"/>
    </row>
    <row r="16" ht="20" customHeight="1" spans="1:7">
      <c r="A16" s="35"/>
      <c r="B16" s="111"/>
      <c r="C16" s="35" t="s">
        <v>148</v>
      </c>
      <c r="D16" s="110">
        <f>488657.52</f>
        <v>488657.52</v>
      </c>
      <c r="E16" s="32"/>
      <c r="F16" s="32"/>
      <c r="G16" s="32"/>
    </row>
    <row r="17" ht="20" customHeight="1" spans="1:7">
      <c r="A17" s="35"/>
      <c r="B17" s="111"/>
      <c r="C17" s="35" t="s">
        <v>149</v>
      </c>
      <c r="D17" s="110"/>
      <c r="E17" s="32"/>
      <c r="F17" s="32"/>
      <c r="G17" s="32"/>
    </row>
    <row r="18" ht="20" customHeight="1" spans="1:7">
      <c r="A18" s="35"/>
      <c r="B18" s="111"/>
      <c r="C18" s="35" t="s">
        <v>150</v>
      </c>
      <c r="D18" s="110"/>
      <c r="E18" s="32"/>
      <c r="F18" s="32"/>
      <c r="G18" s="32"/>
    </row>
    <row r="19" ht="20" customHeight="1" spans="1:7">
      <c r="A19" s="35"/>
      <c r="B19" s="35"/>
      <c r="C19" s="35" t="s">
        <v>151</v>
      </c>
      <c r="D19" s="110"/>
      <c r="E19" s="32"/>
      <c r="F19" s="32"/>
      <c r="G19" s="32"/>
    </row>
    <row r="20" ht="20" customHeight="1" spans="1:7">
      <c r="A20" s="35"/>
      <c r="B20" s="35"/>
      <c r="C20" s="35" t="s">
        <v>152</v>
      </c>
      <c r="D20" s="110">
        <f>1900000+8167170.61</f>
        <v>10067170.61</v>
      </c>
      <c r="E20" s="32"/>
      <c r="F20" s="32"/>
      <c r="G20" s="32"/>
    </row>
    <row r="21" ht="20" customHeight="1" spans="1:7">
      <c r="A21" s="35"/>
      <c r="B21" s="35"/>
      <c r="C21" s="35" t="s">
        <v>153</v>
      </c>
      <c r="D21" s="110"/>
      <c r="E21" s="32"/>
      <c r="F21" s="32"/>
      <c r="G21" s="32"/>
    </row>
    <row r="22" ht="20" customHeight="1" spans="1:7">
      <c r="A22" s="35"/>
      <c r="B22" s="35"/>
      <c r="C22" s="35" t="s">
        <v>154</v>
      </c>
      <c r="D22" s="110"/>
      <c r="E22" s="32"/>
      <c r="F22" s="32"/>
      <c r="G22" s="32"/>
    </row>
    <row r="23" ht="20" customHeight="1" spans="1:7">
      <c r="A23" s="35"/>
      <c r="B23" s="35"/>
      <c r="C23" s="35" t="s">
        <v>155</v>
      </c>
      <c r="D23" s="110"/>
      <c r="E23" s="32"/>
      <c r="F23" s="32"/>
      <c r="G23" s="32"/>
    </row>
    <row r="24" ht="20" customHeight="1" spans="1:7">
      <c r="A24" s="35"/>
      <c r="B24" s="35"/>
      <c r="C24" s="35" t="s">
        <v>156</v>
      </c>
      <c r="D24" s="110"/>
      <c r="E24" s="32"/>
      <c r="F24" s="32"/>
      <c r="G24" s="32"/>
    </row>
    <row r="25" ht="20" customHeight="1" spans="1:7">
      <c r="A25" s="35"/>
      <c r="B25" s="35"/>
      <c r="C25" s="35" t="s">
        <v>157</v>
      </c>
      <c r="D25" s="110"/>
      <c r="E25" s="32"/>
      <c r="F25" s="32"/>
      <c r="G25" s="32"/>
    </row>
    <row r="26" ht="20" customHeight="1" spans="1:7">
      <c r="A26" s="35"/>
      <c r="B26" s="35"/>
      <c r="C26" s="35" t="s">
        <v>158</v>
      </c>
      <c r="D26" s="110"/>
      <c r="E26" s="32"/>
      <c r="F26" s="32"/>
      <c r="G26" s="32"/>
    </row>
    <row r="27" ht="20" customHeight="1" spans="1:7">
      <c r="A27" s="35"/>
      <c r="B27" s="35"/>
      <c r="C27" s="35" t="s">
        <v>159</v>
      </c>
      <c r="D27" s="110"/>
      <c r="E27" s="32"/>
      <c r="F27" s="32"/>
      <c r="G27" s="32"/>
    </row>
    <row r="28" ht="20" customHeight="1" spans="1:7">
      <c r="A28" s="35"/>
      <c r="B28" s="35"/>
      <c r="C28" s="35" t="s">
        <v>160</v>
      </c>
      <c r="D28" s="110"/>
      <c r="E28" s="32"/>
      <c r="F28" s="32"/>
      <c r="G28" s="32"/>
    </row>
    <row r="29" ht="20" customHeight="1" spans="1:7">
      <c r="A29" s="35"/>
      <c r="B29" s="35"/>
      <c r="C29" s="35" t="s">
        <v>161</v>
      </c>
      <c r="D29" s="110"/>
      <c r="E29" s="32"/>
      <c r="F29" s="32"/>
      <c r="G29" s="32"/>
    </row>
    <row r="30" ht="20" customHeight="1" spans="1:7">
      <c r="A30" s="35"/>
      <c r="B30" s="35"/>
      <c r="C30" s="35" t="s">
        <v>162</v>
      </c>
      <c r="D30" s="110"/>
      <c r="E30" s="32"/>
      <c r="F30" s="32"/>
      <c r="G30" s="32"/>
    </row>
    <row r="31" ht="20" customHeight="1" spans="1:7">
      <c r="A31" s="35"/>
      <c r="B31" s="35"/>
      <c r="C31" s="35" t="s">
        <v>163</v>
      </c>
      <c r="D31" s="110"/>
      <c r="E31" s="32"/>
      <c r="F31" s="32"/>
      <c r="G31" s="32"/>
    </row>
    <row r="32" ht="20" customHeight="1" spans="1:7">
      <c r="A32" s="35"/>
      <c r="B32" s="35"/>
      <c r="C32" s="35" t="s">
        <v>164</v>
      </c>
      <c r="D32" s="110"/>
      <c r="E32" s="32"/>
      <c r="F32" s="32"/>
      <c r="G32" s="32"/>
    </row>
    <row r="33" ht="20" customHeight="1" spans="1:7">
      <c r="A33" s="35"/>
      <c r="B33" s="35"/>
      <c r="C33" s="35" t="s">
        <v>165</v>
      </c>
      <c r="D33" s="110"/>
      <c r="E33" s="32"/>
      <c r="F33" s="32"/>
      <c r="G33" s="32"/>
    </row>
    <row r="34" ht="20" customHeight="1" spans="1:7">
      <c r="A34" s="35"/>
      <c r="B34" s="35"/>
      <c r="C34" s="35" t="s">
        <v>166</v>
      </c>
      <c r="D34" s="110"/>
      <c r="E34" s="32"/>
      <c r="F34" s="32"/>
      <c r="G34" s="32"/>
    </row>
    <row r="35" ht="20" customHeight="1" spans="1:7">
      <c r="A35" s="35"/>
      <c r="B35" s="35"/>
      <c r="C35" s="35" t="s">
        <v>167</v>
      </c>
      <c r="D35" s="110"/>
      <c r="E35" s="32"/>
      <c r="F35" s="32"/>
      <c r="G35" s="32"/>
    </row>
    <row r="36" ht="20" customHeight="1" spans="1:7">
      <c r="A36" s="35"/>
      <c r="B36" s="35"/>
      <c r="C36" s="35" t="s">
        <v>168</v>
      </c>
      <c r="D36" s="109"/>
      <c r="E36" s="32"/>
      <c r="F36" s="32"/>
      <c r="G36" s="32"/>
    </row>
    <row r="37" ht="20" customHeight="1" spans="1:7">
      <c r="A37" s="103" t="s">
        <v>169</v>
      </c>
      <c r="B37" s="112">
        <f>B6</f>
        <v>10801040.72</v>
      </c>
      <c r="C37" s="103" t="s">
        <v>170</v>
      </c>
      <c r="D37" s="113">
        <f>D6</f>
        <v>10801040.72</v>
      </c>
      <c r="E37" s="71"/>
      <c r="F37" s="32"/>
      <c r="G37" s="3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0" sqref="E10"/>
    </sheetView>
  </sheetViews>
  <sheetFormatPr defaultColWidth="10" defaultRowHeight="13.5" outlineLevelRow="7"/>
  <cols>
    <col min="1" max="1" width="13.25" customWidth="1"/>
    <col min="2" max="2" width="14" customWidth="1"/>
    <col min="3" max="3" width="14.125" customWidth="1"/>
    <col min="4" max="4" width="12.35" customWidth="1"/>
    <col min="5" max="5" width="12.875" customWidth="1"/>
    <col min="6" max="11" width="10.875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171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2"/>
      <c r="B3" s="32"/>
      <c r="C3" s="32"/>
      <c r="D3" s="32"/>
      <c r="E3" s="32"/>
      <c r="F3" s="32"/>
      <c r="G3" s="32"/>
      <c r="H3" s="32"/>
      <c r="I3" s="32"/>
      <c r="J3" s="72" t="s">
        <v>38</v>
      </c>
      <c r="K3" s="72"/>
    </row>
    <row r="4" ht="22.75" customHeight="1" spans="1:11">
      <c r="A4" s="103" t="s">
        <v>172</v>
      </c>
      <c r="B4" s="103" t="s">
        <v>119</v>
      </c>
      <c r="C4" s="103" t="s">
        <v>173</v>
      </c>
      <c r="D4" s="103"/>
      <c r="E4" s="103"/>
      <c r="F4" s="103" t="s">
        <v>174</v>
      </c>
      <c r="G4" s="103"/>
      <c r="H4" s="103"/>
      <c r="I4" s="103" t="s">
        <v>175</v>
      </c>
      <c r="J4" s="103"/>
      <c r="K4" s="103"/>
    </row>
    <row r="5" ht="22.75" customHeight="1" spans="1:11">
      <c r="A5" s="103"/>
      <c r="B5" s="103"/>
      <c r="C5" s="34" t="s">
        <v>119</v>
      </c>
      <c r="D5" s="34" t="s">
        <v>116</v>
      </c>
      <c r="E5" s="34" t="s">
        <v>117</v>
      </c>
      <c r="F5" s="34" t="s">
        <v>119</v>
      </c>
      <c r="G5" s="34" t="s">
        <v>116</v>
      </c>
      <c r="H5" s="34" t="s">
        <v>117</v>
      </c>
      <c r="I5" s="34" t="s">
        <v>119</v>
      </c>
      <c r="J5" s="34" t="s">
        <v>116</v>
      </c>
      <c r="K5" s="34" t="s">
        <v>117</v>
      </c>
    </row>
    <row r="6" ht="22.75" customHeight="1" spans="1:11">
      <c r="A6" s="67" t="s">
        <v>119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ht="22.75" customHeight="1" spans="1:11">
      <c r="A7" s="105" t="s">
        <v>2</v>
      </c>
      <c r="B7" s="104">
        <f>C7+F7+I7</f>
        <v>10801040.72</v>
      </c>
      <c r="C7" s="104">
        <f>D7+E7</f>
        <v>10801040.72</v>
      </c>
      <c r="D7" s="106">
        <v>8901040.72</v>
      </c>
      <c r="E7" s="106">
        <v>1900000</v>
      </c>
      <c r="F7" s="106"/>
      <c r="G7" s="106"/>
      <c r="H7" s="106"/>
      <c r="I7" s="106"/>
      <c r="J7" s="106"/>
      <c r="K7" s="106"/>
    </row>
    <row r="8" ht="22.75" customHeight="1" spans="1:11">
      <c r="A8" s="107"/>
      <c r="B8" s="108"/>
      <c r="C8" s="108"/>
      <c r="D8" s="106"/>
      <c r="E8" s="106"/>
      <c r="F8" s="106"/>
      <c r="G8" s="106"/>
      <c r="H8" s="106"/>
      <c r="I8" s="106"/>
      <c r="J8" s="106"/>
      <c r="K8" s="10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4" workbookViewId="0">
      <selection activeCell="D8" sqref="D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91"/>
    </row>
    <row r="2" ht="36.9" customHeight="1" spans="1:5">
      <c r="A2" s="31" t="s">
        <v>176</v>
      </c>
      <c r="B2" s="31"/>
      <c r="C2" s="31"/>
      <c r="D2" s="31"/>
      <c r="E2" s="31"/>
    </row>
    <row r="3" ht="21.85" customHeight="1" spans="1:5">
      <c r="A3" s="32"/>
      <c r="B3" s="32"/>
      <c r="C3" s="72" t="s">
        <v>38</v>
      </c>
      <c r="D3" s="72"/>
      <c r="E3" s="72"/>
    </row>
    <row r="4" ht="22.75" customHeight="1" spans="1:5">
      <c r="A4" s="73" t="s">
        <v>114</v>
      </c>
      <c r="B4" s="73"/>
      <c r="C4" s="73" t="s">
        <v>173</v>
      </c>
      <c r="D4" s="73"/>
      <c r="E4" s="73"/>
    </row>
    <row r="5" ht="22.75" customHeight="1" spans="1:5">
      <c r="A5" s="92" t="s">
        <v>177</v>
      </c>
      <c r="B5" s="92" t="s">
        <v>178</v>
      </c>
      <c r="C5" s="93" t="s">
        <v>119</v>
      </c>
      <c r="D5" s="92" t="s">
        <v>116</v>
      </c>
      <c r="E5" s="92" t="s">
        <v>117</v>
      </c>
    </row>
    <row r="6" ht="22.75" customHeight="1" spans="1:5">
      <c r="A6" s="94"/>
      <c r="B6" s="95" t="s">
        <v>119</v>
      </c>
      <c r="C6" s="93">
        <f>D6+E6</f>
        <v>10801040.72</v>
      </c>
      <c r="D6" s="92">
        <f>D7+D12+D17</f>
        <v>8901040.72</v>
      </c>
      <c r="E6" s="92">
        <f>E7+E12+E17</f>
        <v>1900000</v>
      </c>
    </row>
    <row r="7" ht="19" customHeight="1" spans="1:5">
      <c r="A7" s="56" t="s">
        <v>179</v>
      </c>
      <c r="B7" s="56" t="s">
        <v>180</v>
      </c>
      <c r="C7" s="96">
        <v>10067170.61</v>
      </c>
      <c r="D7" s="96">
        <f>D8+D10</f>
        <v>8167170.61</v>
      </c>
      <c r="E7" s="96">
        <f>E8+E10</f>
        <v>1900000</v>
      </c>
    </row>
    <row r="8" ht="19" customHeight="1" spans="1:5">
      <c r="A8" s="97" t="s">
        <v>181</v>
      </c>
      <c r="B8" s="97" t="s">
        <v>182</v>
      </c>
      <c r="C8" s="98">
        <v>8167170.61</v>
      </c>
      <c r="D8" s="98">
        <v>8167170.61</v>
      </c>
      <c r="E8" s="98"/>
    </row>
    <row r="9" ht="19" customHeight="1" spans="1:5">
      <c r="A9" s="97" t="s">
        <v>183</v>
      </c>
      <c r="B9" s="97" t="s">
        <v>184</v>
      </c>
      <c r="C9" s="98">
        <v>8167170.61</v>
      </c>
      <c r="D9" s="98">
        <v>8167170.61</v>
      </c>
      <c r="E9" s="98"/>
    </row>
    <row r="10" ht="19" customHeight="1" spans="1:5">
      <c r="A10" s="97" t="s">
        <v>185</v>
      </c>
      <c r="B10" s="97" t="s">
        <v>182</v>
      </c>
      <c r="C10" s="99">
        <v>1900000</v>
      </c>
      <c r="D10" s="99"/>
      <c r="E10" s="99">
        <f>E11</f>
        <v>1900000</v>
      </c>
    </row>
    <row r="11" ht="19" customHeight="1" spans="1:5">
      <c r="A11" s="97" t="s">
        <v>186</v>
      </c>
      <c r="B11" s="97" t="s">
        <v>187</v>
      </c>
      <c r="C11" s="99">
        <v>1900000</v>
      </c>
      <c r="D11" s="99"/>
      <c r="E11" s="99">
        <v>1900000</v>
      </c>
    </row>
    <row r="12" s="90" customFormat="1" ht="19" customHeight="1" spans="1:5">
      <c r="A12" s="56" t="s">
        <v>188</v>
      </c>
      <c r="B12" s="56" t="s">
        <v>125</v>
      </c>
      <c r="C12" s="100">
        <v>245212.59</v>
      </c>
      <c r="D12" s="100">
        <v>245212.59</v>
      </c>
      <c r="E12" s="100"/>
    </row>
    <row r="13" ht="19" customHeight="1" spans="1:5">
      <c r="A13" s="101">
        <v>20805</v>
      </c>
      <c r="B13" s="97" t="s">
        <v>189</v>
      </c>
      <c r="C13" s="99">
        <v>190853.78</v>
      </c>
      <c r="D13" s="99">
        <v>190853.78</v>
      </c>
      <c r="E13" s="99"/>
    </row>
    <row r="14" ht="19" customHeight="1" spans="1:5">
      <c r="A14" s="101">
        <v>2080501</v>
      </c>
      <c r="B14" s="97" t="s">
        <v>190</v>
      </c>
      <c r="C14" s="99">
        <v>190853.78</v>
      </c>
      <c r="D14" s="99">
        <v>190853.78</v>
      </c>
      <c r="E14" s="99"/>
    </row>
    <row r="15" ht="19" customHeight="1" spans="1:5">
      <c r="A15" s="101">
        <v>20899</v>
      </c>
      <c r="B15" s="97" t="s">
        <v>191</v>
      </c>
      <c r="C15" s="99">
        <v>54358.81</v>
      </c>
      <c r="D15" s="99">
        <v>54358.81</v>
      </c>
      <c r="E15" s="99"/>
    </row>
    <row r="16" ht="19" customHeight="1" spans="1:5">
      <c r="A16" s="101">
        <v>2089999</v>
      </c>
      <c r="B16" s="97" t="s">
        <v>191</v>
      </c>
      <c r="C16" s="99">
        <v>54358.81</v>
      </c>
      <c r="D16" s="99">
        <v>54358.81</v>
      </c>
      <c r="E16" s="99"/>
    </row>
    <row r="17" s="90" customFormat="1" ht="19" customHeight="1" spans="1:5">
      <c r="A17" s="102">
        <v>210</v>
      </c>
      <c r="B17" s="56" t="s">
        <v>130</v>
      </c>
      <c r="C17" s="100">
        <v>488657.52</v>
      </c>
      <c r="D17" s="100">
        <v>488657.52</v>
      </c>
      <c r="E17" s="100"/>
    </row>
    <row r="18" ht="19" customHeight="1" spans="1:5">
      <c r="A18" s="101">
        <v>21011</v>
      </c>
      <c r="B18" s="97" t="s">
        <v>192</v>
      </c>
      <c r="C18" s="99">
        <v>488657.52</v>
      </c>
      <c r="D18" s="99">
        <v>488657.52</v>
      </c>
      <c r="E18" s="99"/>
    </row>
    <row r="19" ht="19" customHeight="1" spans="1:5">
      <c r="A19" s="101">
        <v>2101102</v>
      </c>
      <c r="B19" s="97" t="s">
        <v>193</v>
      </c>
      <c r="C19" s="99">
        <v>488657.52</v>
      </c>
      <c r="D19" s="99">
        <v>488657.52</v>
      </c>
      <c r="E19" s="99"/>
    </row>
  </sheetData>
  <mergeCells count="4">
    <mergeCell ref="A2:E2"/>
    <mergeCell ref="C3:E3"/>
    <mergeCell ref="A4:B4"/>
    <mergeCell ref="C4:E4"/>
  </mergeCells>
  <pageMargins left="1.33819444444444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topLeftCell="A7" workbookViewId="0">
      <selection activeCell="G6" sqref="G6"/>
    </sheetView>
  </sheetViews>
  <sheetFormatPr defaultColWidth="10" defaultRowHeight="13.5" outlineLevelCol="4"/>
  <cols>
    <col min="1" max="1" width="10.375" customWidth="1"/>
    <col min="2" max="2" width="18.5" customWidth="1"/>
    <col min="3" max="3" width="14" customWidth="1"/>
    <col min="4" max="4" width="14.375" customWidth="1"/>
    <col min="5" max="5" width="13" customWidth="1"/>
  </cols>
  <sheetData>
    <row r="1" ht="18.05" customHeight="1" spans="1:5">
      <c r="A1" s="30"/>
      <c r="B1" s="30"/>
      <c r="C1" s="30"/>
      <c r="D1" s="30"/>
      <c r="E1" s="30"/>
    </row>
    <row r="2" ht="39.85" customHeight="1" spans="1:5">
      <c r="A2" s="31" t="s">
        <v>194</v>
      </c>
      <c r="B2" s="31"/>
      <c r="C2" s="31"/>
      <c r="D2" s="31"/>
      <c r="E2" s="31"/>
    </row>
    <row r="3" ht="22.75" customHeight="1" spans="1:5">
      <c r="A3" s="71"/>
      <c r="B3" s="71"/>
      <c r="C3" s="32"/>
      <c r="D3" s="32"/>
      <c r="E3" s="72" t="s">
        <v>38</v>
      </c>
    </row>
    <row r="4" ht="22.75" customHeight="1" spans="1:5">
      <c r="A4" s="73" t="s">
        <v>195</v>
      </c>
      <c r="B4" s="73"/>
      <c r="C4" s="73" t="s">
        <v>196</v>
      </c>
      <c r="D4" s="73"/>
      <c r="E4" s="73"/>
    </row>
    <row r="5" ht="22.75" customHeight="1" spans="1:5">
      <c r="A5" s="73" t="s">
        <v>177</v>
      </c>
      <c r="B5" s="73" t="s">
        <v>178</v>
      </c>
      <c r="C5" s="73" t="s">
        <v>119</v>
      </c>
      <c r="D5" s="73" t="s">
        <v>197</v>
      </c>
      <c r="E5" s="73" t="s">
        <v>198</v>
      </c>
    </row>
    <row r="6" ht="22.75" customHeight="1" spans="1:5">
      <c r="A6" s="73"/>
      <c r="B6" s="74" t="s">
        <v>119</v>
      </c>
      <c r="C6" s="75">
        <f>D6+E6</f>
        <v>8901040.716</v>
      </c>
      <c r="D6" s="76">
        <f>D7+D11+D27</f>
        <v>8244095.98</v>
      </c>
      <c r="E6" s="76">
        <f>E7+E11+E27</f>
        <v>656944.736</v>
      </c>
    </row>
    <row r="7" s="69" customFormat="1" ht="27" customHeight="1" spans="1:5">
      <c r="A7" s="77" t="s">
        <v>199</v>
      </c>
      <c r="B7" s="77" t="s">
        <v>200</v>
      </c>
      <c r="C7" s="78"/>
      <c r="D7" s="79">
        <f>D8+D9+D10</f>
        <v>8053242.2</v>
      </c>
      <c r="E7" s="79"/>
    </row>
    <row r="8" s="70" customFormat="1" ht="27" customHeight="1" spans="1:5">
      <c r="A8" s="44" t="s">
        <v>201</v>
      </c>
      <c r="B8" s="44" t="s">
        <v>202</v>
      </c>
      <c r="C8" s="80"/>
      <c r="D8" s="81">
        <v>7510225.87</v>
      </c>
      <c r="E8" s="81"/>
    </row>
    <row r="9" s="70" customFormat="1" ht="27" customHeight="1" spans="1:5">
      <c r="A9" s="44" t="s">
        <v>203</v>
      </c>
      <c r="B9" s="59" t="s">
        <v>204</v>
      </c>
      <c r="C9" s="80"/>
      <c r="D9" s="81">
        <v>346907.52</v>
      </c>
      <c r="E9" s="81"/>
    </row>
    <row r="10" s="70" customFormat="1" ht="27" customHeight="1" spans="1:5">
      <c r="A10" s="44" t="s">
        <v>205</v>
      </c>
      <c r="B10" s="59" t="s">
        <v>206</v>
      </c>
      <c r="C10" s="80"/>
      <c r="D10" s="81">
        <f>141750+21348.15+33010.66</f>
        <v>196108.81</v>
      </c>
      <c r="E10" s="81"/>
    </row>
    <row r="11" s="69" customFormat="1" ht="27" customHeight="1" spans="1:5">
      <c r="A11" s="63" t="s">
        <v>207</v>
      </c>
      <c r="B11" s="82" t="s">
        <v>208</v>
      </c>
      <c r="C11" s="78">
        <f>D11+E11</f>
        <v>656944.736</v>
      </c>
      <c r="D11" s="83"/>
      <c r="E11" s="83">
        <f>E12+E24+E25+E26+E13+E14+E15+E16+E17+E18+E19+E20+E21+E22+E23</f>
        <v>656944.736</v>
      </c>
    </row>
    <row r="12" s="70" customFormat="1" ht="27" customHeight="1" spans="1:5">
      <c r="A12" s="59" t="s">
        <v>209</v>
      </c>
      <c r="B12" s="84" t="s">
        <v>210</v>
      </c>
      <c r="C12" s="80">
        <f>D12+E12</f>
        <v>80000</v>
      </c>
      <c r="D12" s="85"/>
      <c r="E12" s="60">
        <v>80000</v>
      </c>
    </row>
    <row r="13" s="70" customFormat="1" ht="27" customHeight="1" spans="1:5">
      <c r="A13" s="59" t="s">
        <v>211</v>
      </c>
      <c r="B13" s="59" t="s">
        <v>212</v>
      </c>
      <c r="C13" s="80">
        <f t="shared" ref="C13:C26" si="0">D13+E13</f>
        <v>10000</v>
      </c>
      <c r="D13" s="85"/>
      <c r="E13" s="60">
        <v>10000</v>
      </c>
    </row>
    <row r="14" s="70" customFormat="1" ht="27" customHeight="1" spans="1:5">
      <c r="A14" s="59" t="s">
        <v>213</v>
      </c>
      <c r="B14" s="59" t="s">
        <v>214</v>
      </c>
      <c r="C14" s="80">
        <f t="shared" si="0"/>
        <v>20000</v>
      </c>
      <c r="D14" s="85"/>
      <c r="E14" s="60">
        <v>20000</v>
      </c>
    </row>
    <row r="15" s="70" customFormat="1" ht="27" customHeight="1" spans="1:5">
      <c r="A15" s="59" t="s">
        <v>215</v>
      </c>
      <c r="B15" s="59" t="s">
        <v>216</v>
      </c>
      <c r="C15" s="80">
        <f t="shared" si="0"/>
        <v>30000</v>
      </c>
      <c r="D15" s="85"/>
      <c r="E15" s="60">
        <v>30000</v>
      </c>
    </row>
    <row r="16" s="70" customFormat="1" ht="27" customHeight="1" spans="1:5">
      <c r="A16" s="59" t="s">
        <v>217</v>
      </c>
      <c r="B16" s="59" t="s">
        <v>218</v>
      </c>
      <c r="C16" s="80">
        <f t="shared" si="0"/>
        <v>25000</v>
      </c>
      <c r="D16" s="85"/>
      <c r="E16" s="60">
        <v>25000</v>
      </c>
    </row>
    <row r="17" s="70" customFormat="1" ht="27" customHeight="1" spans="1:5">
      <c r="A17" s="59" t="s">
        <v>219</v>
      </c>
      <c r="B17" s="59" t="s">
        <v>220</v>
      </c>
      <c r="C17" s="80">
        <f t="shared" si="0"/>
        <v>10000</v>
      </c>
      <c r="D17" s="85"/>
      <c r="E17" s="60">
        <v>10000</v>
      </c>
    </row>
    <row r="18" s="70" customFormat="1" ht="27" customHeight="1" spans="1:5">
      <c r="A18" s="59" t="s">
        <v>221</v>
      </c>
      <c r="B18" s="59" t="s">
        <v>222</v>
      </c>
      <c r="C18" s="80">
        <f t="shared" si="0"/>
        <v>20000</v>
      </c>
      <c r="D18" s="85"/>
      <c r="E18" s="60">
        <v>20000</v>
      </c>
    </row>
    <row r="19" s="70" customFormat="1" ht="27" customHeight="1" spans="1:5">
      <c r="A19" s="59" t="s">
        <v>223</v>
      </c>
      <c r="B19" s="59" t="s">
        <v>224</v>
      </c>
      <c r="C19" s="80">
        <f t="shared" si="0"/>
        <v>50000</v>
      </c>
      <c r="D19" s="85"/>
      <c r="E19" s="60">
        <v>50000</v>
      </c>
    </row>
    <row r="20" s="70" customFormat="1" ht="27" customHeight="1" spans="1:5">
      <c r="A20" s="59" t="s">
        <v>225</v>
      </c>
      <c r="B20" s="59" t="s">
        <v>226</v>
      </c>
      <c r="C20" s="80">
        <f t="shared" si="0"/>
        <v>10000</v>
      </c>
      <c r="D20" s="85"/>
      <c r="E20" s="60">
        <v>10000</v>
      </c>
    </row>
    <row r="21" s="70" customFormat="1" ht="27" customHeight="1" spans="1:5">
      <c r="A21" s="59" t="s">
        <v>227</v>
      </c>
      <c r="B21" s="59" t="s">
        <v>228</v>
      </c>
      <c r="C21" s="80">
        <f t="shared" si="0"/>
        <v>25000</v>
      </c>
      <c r="D21" s="85"/>
      <c r="E21" s="60">
        <v>25000</v>
      </c>
    </row>
    <row r="22" s="70" customFormat="1" ht="27" customHeight="1" spans="1:5">
      <c r="A22" s="59" t="s">
        <v>229</v>
      </c>
      <c r="B22" s="59" t="s">
        <v>230</v>
      </c>
      <c r="C22" s="80">
        <f t="shared" si="0"/>
        <v>106740.774</v>
      </c>
      <c r="D22" s="85"/>
      <c r="E22" s="60">
        <v>106740.774</v>
      </c>
    </row>
    <row r="23" s="70" customFormat="1" ht="27" customHeight="1" spans="1:5">
      <c r="A23" s="59" t="s">
        <v>231</v>
      </c>
      <c r="B23" s="59" t="s">
        <v>232</v>
      </c>
      <c r="C23" s="80">
        <f t="shared" si="0"/>
        <v>107203.962</v>
      </c>
      <c r="D23" s="85"/>
      <c r="E23" s="60">
        <v>107203.962</v>
      </c>
    </row>
    <row r="24" s="70" customFormat="1" ht="27" customHeight="1" spans="1:5">
      <c r="A24" s="59" t="s">
        <v>233</v>
      </c>
      <c r="B24" s="59" t="s">
        <v>234</v>
      </c>
      <c r="C24" s="80">
        <f t="shared" si="0"/>
        <v>35000</v>
      </c>
      <c r="D24" s="85"/>
      <c r="E24" s="60">
        <v>35000</v>
      </c>
    </row>
    <row r="25" s="70" customFormat="1" ht="30" customHeight="1" spans="1:5">
      <c r="A25" s="59" t="s">
        <v>235</v>
      </c>
      <c r="B25" s="59" t="s">
        <v>236</v>
      </c>
      <c r="C25" s="80">
        <f t="shared" si="0"/>
        <v>50000</v>
      </c>
      <c r="D25" s="85"/>
      <c r="E25" s="60">
        <v>50000</v>
      </c>
    </row>
    <row r="26" s="70" customFormat="1" ht="31" customHeight="1" spans="1:5">
      <c r="A26" s="59" t="s">
        <v>235</v>
      </c>
      <c r="B26" s="59" t="s">
        <v>237</v>
      </c>
      <c r="C26" s="80">
        <f t="shared" si="0"/>
        <v>78000</v>
      </c>
      <c r="D26" s="85"/>
      <c r="E26" s="60">
        <v>78000</v>
      </c>
    </row>
    <row r="27" s="69" customFormat="1" ht="30" customHeight="1" spans="1:5">
      <c r="A27" s="86">
        <v>303</v>
      </c>
      <c r="B27" s="87" t="s">
        <v>238</v>
      </c>
      <c r="C27" s="78">
        <f t="shared" ref="C24:C29" si="1">D27+E27</f>
        <v>190853.78</v>
      </c>
      <c r="D27" s="83">
        <f>D28+D29</f>
        <v>190853.78</v>
      </c>
      <c r="E27" s="83"/>
    </row>
    <row r="28" s="70" customFormat="1" ht="30" customHeight="1" spans="1:5">
      <c r="A28" s="88">
        <v>30302</v>
      </c>
      <c r="B28" s="89"/>
      <c r="C28" s="80">
        <f t="shared" si="1"/>
        <v>172633.78</v>
      </c>
      <c r="D28" s="85">
        <v>172633.78</v>
      </c>
      <c r="E28" s="85"/>
    </row>
    <row r="29" s="70" customFormat="1" ht="30" customHeight="1" spans="1:5">
      <c r="A29" s="88">
        <v>30305</v>
      </c>
      <c r="B29" s="89"/>
      <c r="C29" s="80">
        <f t="shared" si="1"/>
        <v>18220</v>
      </c>
      <c r="D29" s="85">
        <v>18220</v>
      </c>
      <c r="E29" s="85"/>
    </row>
  </sheetData>
  <mergeCells count="4">
    <mergeCell ref="A2:E2"/>
    <mergeCell ref="A3:B3"/>
    <mergeCell ref="A4:B4"/>
    <mergeCell ref="C4:E4"/>
  </mergeCells>
  <pageMargins left="1.53541666666667" right="0.75" top="0.270000010728836" bottom="0.270000010728836" header="0.196527777777778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初夏</cp:lastModifiedBy>
  <dcterms:created xsi:type="dcterms:W3CDTF">2023-01-31T08:53:00Z</dcterms:created>
  <dcterms:modified xsi:type="dcterms:W3CDTF">2024-05-22T09:11:10Z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