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135" firstSheet="4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<sst xmlns="http://schemas.openxmlformats.org/spreadsheetml/2006/main" count="335" uniqueCount="270">
  <si>
    <t>单位代码：</t>
  </si>
  <si>
    <t>单位名称：</t>
  </si>
  <si>
    <t>宁县交通运输局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</si>
  <si>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</si>
  <si>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</si>
  <si>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</si>
  <si>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</si>
  <si>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</si>
  <si>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</si>
  <si>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</si>
  <si>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</si>
  <si>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</si>
  <si>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</si>
  <si>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</si>
  <si>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</si>
  <si>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</si>
  <si>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</si>
  <si>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</si>
  <si>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</si>
  <si>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</si>
  <si>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</si>
  <si>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</si>
  <si>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</si>
  <si>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</si>
  <si>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</si>
  <si>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</si>
  <si>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</si>
  <si>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</si>
  <si>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</si>
  <si>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</si>
  <si>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</si>
  <si>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</si>
  <si>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</si>
  <si>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</si>
  <si>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</si>
  <si>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</si>
  <si>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</si>
  <si>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</si>
  <si>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</si>
  <si>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</si>
  <si>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</si>
  <si>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</si>
  <si>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</si>
  <si>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</si>
  <si>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</si>
  <si>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</si>
  <si>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</si>
  <si>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</si>
  <si>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</si>
  <si>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</si>
  <si>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</si>
  <si>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</si>
  <si>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</si>
  <si>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</si>
  <si>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</si>
  <si>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</si>
  <si>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</si>
  <si>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</si>
  <si>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</si>
  <si>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</si>
  <si>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</si>
  <si>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</si>
  <si>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</si>
  <si>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</si>
  <si>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</si>
  <si>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</si>
  <si>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</si>
  <si>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</si>
  <si>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</si>
  <si>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</si>
  <si>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</si>
  <si>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</si>
  <si>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</si>
  <si>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</si>
  <si>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</si>
  <si>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</si>
  <si>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</si>
  <si>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</si>
  <si>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</si>
  <si>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</si>
  <si>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</si>
  <si>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</si>
  <si>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</si>
  <si>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</si>
  <si>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</si>
  <si>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</si>
  <si>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</si>
  <si>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</si>
  <si>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</si>
  <si>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</si>
  <si>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</si>
  <si>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</si>
  <si>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</si>
  <si>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</si>
  <si>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</si>
  <si>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</si>
  <si>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</si>
  <si>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</si>
  <si>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</si>
  <si>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</si>
  <si>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</si>
  <si>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</si>
  <si>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</si>
  <si>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</si>
  <si>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</si>
  <si>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</si>
  <si>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</si>
  <si>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</si>
  <si>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</si>
  <si>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</si>
  <si>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</si>
  <si>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</si>
  <si>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</si>
  <si>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</si>
  <si>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</si>
  <si>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208-社会保障和就业支出</t>
  </si>
  <si>
    <t>20805-行政事业单位养老支出</t>
  </si>
  <si>
    <t>2080501-行政单位离退休</t>
  </si>
  <si>
    <t>2080505-机关事业单位基本养老保险缴费支出</t>
  </si>
  <si>
    <t>20899-其他社会保障和就业支出</t>
  </si>
  <si>
    <t>2089999-其他社会保障和就业支出</t>
  </si>
  <si>
    <t>210-卫生健康支出</t>
  </si>
  <si>
    <t>21011-行政事业单位医疗</t>
  </si>
  <si>
    <t>2101101-行政单位医疗</t>
  </si>
  <si>
    <t>214-交通运输支出</t>
  </si>
  <si>
    <t>21401-公路水路运输</t>
  </si>
  <si>
    <t>2140101-行政运行</t>
  </si>
  <si>
    <t>21499-其他交通运输支出</t>
  </si>
  <si>
    <t>2149901-公共交通运输补助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</si>
  <si>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</si>
  <si>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</si>
  <si>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</si>
  <si>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</si>
  <si>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</si>
  <si>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</si>
  <si>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</si>
  <si>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</si>
  <si>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</si>
  <si>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</si>
  <si>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</si>
  <si>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</si>
  <si>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</si>
  <si>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</si>
  <si>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</si>
  <si>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</si>
  <si>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</si>
  <si>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</si>
  <si>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</si>
  <si>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</si>
  <si>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</si>
  <si>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</si>
  <si>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</si>
  <si>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</si>
  <si>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</si>
  <si>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</si>
  <si>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</si>
  <si>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</si>
  <si>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</si>
  <si>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</si>
  <si>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</si>
  <si>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</si>
  <si>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</si>
  <si>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</si>
  <si>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</si>
  <si>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</si>
  <si>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</si>
  <si>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</si>
  <si>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</si>
  <si>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</si>
  <si>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</si>
  <si>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</si>
  <si>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</si>
  <si>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</si>
  <si>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</si>
  <si>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</si>
  <si>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</si>
  <si>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</si>
  <si>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</si>
  <si>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</si>
  <si>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</si>
  <si>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</si>
  <si>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</si>
  <si>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</si>
  <si>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</si>
  <si>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</si>
  <si>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</si>
  <si>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卫生健康支出</t>
  </si>
  <si>
    <t>行政事业单位医疗</t>
  </si>
  <si>
    <t>行政单位医疗</t>
  </si>
  <si>
    <t>交通运输支出</t>
  </si>
  <si>
    <t>公路水路运输</t>
  </si>
  <si>
    <t>行政运行</t>
  </si>
  <si>
    <t>其他交通运输支出</t>
  </si>
  <si>
    <t>公共交通运输补助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</si>
  <si>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</si>
  <si>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</si>
  <si>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</si>
  <si>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</si>
  <si>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</si>
  <si>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</si>
  <si>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</si>
  <si>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</si>
  <si>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</si>
  <si>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</si>
  <si>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</si>
  <si>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奖金</t>
  </si>
  <si>
    <t>30107</t>
  </si>
  <si>
    <t>绩效工资</t>
  </si>
  <si>
    <t>机关事业单位养老保险财政补贴资金</t>
  </si>
  <si>
    <t>职工医疗保险财政补贴</t>
  </si>
  <si>
    <t>其他社会保障缴费</t>
  </si>
  <si>
    <t>302</t>
  </si>
  <si>
    <t>商品和服务支出</t>
  </si>
  <si>
    <t>30201</t>
  </si>
  <si>
    <t>工会费</t>
  </si>
  <si>
    <t>福利费</t>
  </si>
  <si>
    <t>其他交通费用（车补）</t>
  </si>
  <si>
    <t>对个人和家庭的补助</t>
  </si>
  <si>
    <t>取暖费</t>
  </si>
  <si>
    <t>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</si>
  <si>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</si>
  <si>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</si>
  <si>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</si>
  <si>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</si>
  <si>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</si>
  <si>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</si>
  <si>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</si>
  <si>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</si>
  <si>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</si>
  <si>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</si>
  <si>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</si>
  <si>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</si>
  <si>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</si>
  <si>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</si>
  <si>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</si>
  <si>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</si>
  <si>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</si>
  <si>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</si>
  <si>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</si>
  <si>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</si>
  <si>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</si>
  <si>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</si>
  <si>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</si>
  <si>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</si>
  <si>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</si>
  <si>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30211</t>
  </si>
  <si>
    <t xml:space="preserve">  差旅费</t>
  </si>
  <si>
    <t>30213</t>
  </si>
  <si>
    <t xml:space="preserve">  维修（护）费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</si>
  <si>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</si>
  <si>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</si>
  <si>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</si>
  <si>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</si>
  <si>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</si>
  <si>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</si>
  <si>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r>
      <rPr>
        <sz val="10"/>
        <rFont val="宋体"/>
        <charset val="134"/>
      </rPr>
      <t xml:space="preserve">  其他交通费用</t>
    </r>
    <r>
      <rPr>
        <b/>
        <sz val="10"/>
        <color rgb="FFFF0000"/>
        <rFont val="宋体"/>
        <charset val="134"/>
      </rPr>
      <t>（车补）</t>
    </r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</si>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</sst>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#,##0.00_ "/>
    <numFmt numFmtId="178" formatCode="#0.00"/>
    <numFmt numFmtId="179" formatCode="0.00_);[Red]\(0.00\)"/>
    <numFmt numFmtId="180" formatCode="#,##0.00_ ;[Red]\-#,##0.00\ "/>
  </numFmts>
  <fonts count="55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0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color rgb="FFFF0000"/>
      <name val="宋体"/>
      <charset val="134"/>
    </font>
    <font>
      <b/>
      <sz val="9"/>
      <color rgb="FF00000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35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2" fillId="15" borderId="7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14" borderId="6" applyNumberFormat="0" applyFont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8" fillId="17" borderId="10" applyNumberFormat="0" applyAlignment="0" applyProtection="0">
      <alignment vertical="center"/>
    </xf>
    <xf numFmtId="0" fontId="44" fillId="17" borderId="7" applyNumberFormat="0" applyAlignment="0" applyProtection="0">
      <alignment vertical="center"/>
    </xf>
    <xf numFmtId="0" fontId="51" fillId="34" borderId="11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0" fillId="0" borderId="0"/>
  </cellStyleXfs>
  <cellXfs count="10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14" fillId="0" borderId="1" xfId="0" applyNumberFormat="1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11" fillId="0" borderId="1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 vertical="center"/>
    </xf>
    <xf numFmtId="0" fontId="2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vertical="center" wrapText="1"/>
    </xf>
    <xf numFmtId="4" fontId="21" fillId="3" borderId="1" xfId="0" applyNumberFormat="1" applyFont="1" applyFill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4" fontId="21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8" fontId="9" fillId="0" borderId="2" xfId="0" applyNumberFormat="1" applyFont="1" applyBorder="1" applyAlignment="1">
      <alignment horizontal="right" vertical="center" wrapText="1"/>
    </xf>
    <xf numFmtId="178" fontId="26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178" fontId="21" fillId="0" borderId="2" xfId="0" applyNumberFormat="1" applyFont="1" applyBorder="1" applyAlignment="1">
      <alignment vertical="center" wrapText="1"/>
    </xf>
    <xf numFmtId="178" fontId="21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79" fontId="15" fillId="0" borderId="1" xfId="0" applyNumberFormat="1" applyFont="1" applyFill="1" applyBorder="1" applyAlignment="1" applyProtection="1">
      <alignment horizontal="center" vertical="center"/>
    </xf>
    <xf numFmtId="179" fontId="16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80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80" fontId="27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80" fontId="18" fillId="0" borderId="1" xfId="0" applyNumberFormat="1" applyFont="1" applyFill="1" applyBorder="1" applyAlignment="1" applyProtection="1">
      <alignment horizontal="right" vertical="center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" fontId="29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 wrapText="1"/>
    </xf>
    <xf numFmtId="176" fontId="9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0" sqref="G10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03">
        <v>414</v>
      </c>
      <c r="D3" s="103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04" t="s">
        <v>3</v>
      </c>
      <c r="C6" s="104"/>
      <c r="D6" s="104"/>
      <c r="E6" s="104"/>
      <c r="F6" s="104"/>
      <c r="G6" s="104"/>
      <c r="H6" s="104"/>
      <c r="I6" s="104"/>
      <c r="J6" s="104"/>
      <c r="K6" s="104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105" t="s">
        <v>5</v>
      </c>
      <c r="G10" s="106">
        <v>45694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05" t="s">
        <v>6</v>
      </c>
      <c r="C12" s="105"/>
      <c r="D12" s="12"/>
      <c r="E12" s="105" t="s">
        <v>7</v>
      </c>
      <c r="F12" s="10"/>
      <c r="G12" s="12"/>
      <c r="H12" s="105" t="s">
        <v>8</v>
      </c>
      <c r="I12" s="10"/>
      <c r="J12" s="12"/>
      <c r="K12" s="12"/>
    </row>
    <row r="13" ht="14.3" customHeight="1" spans="1:11">
      <c r="A13" s="10"/>
      <c r="B13" s="10"/>
      <c r="C13" s="10" t="s">
        <v>9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9" sqref="B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2" t="s">
        <v>220</v>
      </c>
      <c r="B2" s="42"/>
      <c r="C2" s="42"/>
      <c r="D2" s="42"/>
      <c r="E2" s="42"/>
      <c r="F2" s="42"/>
      <c r="G2" s="42"/>
      <c r="H2" s="42"/>
    </row>
    <row r="3" ht="22.75" customHeight="1" spans="1:8">
      <c r="A3" s="10"/>
      <c r="B3" s="10"/>
      <c r="C3" s="10"/>
      <c r="D3" s="10"/>
      <c r="E3" s="10"/>
      <c r="F3" s="10"/>
      <c r="G3" s="10"/>
      <c r="H3" s="43" t="s">
        <v>33</v>
      </c>
    </row>
    <row r="4" ht="22.75" customHeight="1" spans="1:8">
      <c r="A4" s="14" t="s">
        <v>168</v>
      </c>
      <c r="B4" s="14" t="s">
        <v>221</v>
      </c>
      <c r="C4" s="14"/>
      <c r="D4" s="14"/>
      <c r="E4" s="14"/>
      <c r="F4" s="14"/>
      <c r="G4" s="14" t="s">
        <v>222</v>
      </c>
      <c r="H4" s="14" t="s">
        <v>223</v>
      </c>
    </row>
    <row r="5" ht="22.75" customHeight="1" spans="1:8">
      <c r="A5" s="14"/>
      <c r="B5" s="14" t="s">
        <v>114</v>
      </c>
      <c r="C5" s="14" t="s">
        <v>224</v>
      </c>
      <c r="D5" s="14" t="s">
        <v>225</v>
      </c>
      <c r="E5" s="14" t="s">
        <v>226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227</v>
      </c>
      <c r="F6" s="14" t="s">
        <v>228</v>
      </c>
      <c r="G6" s="14"/>
      <c r="H6" s="14"/>
    </row>
    <row r="7" ht="22.75" customHeight="1" spans="1:8">
      <c r="A7" s="44" t="s">
        <v>114</v>
      </c>
      <c r="B7" s="45"/>
      <c r="C7" s="45"/>
      <c r="D7" s="45"/>
      <c r="E7" s="45"/>
      <c r="F7" s="45"/>
      <c r="G7" s="45"/>
      <c r="H7" s="45"/>
    </row>
    <row r="8" ht="22.75" customHeight="1" spans="1:8">
      <c r="A8" s="44" t="s">
        <v>2</v>
      </c>
      <c r="B8" s="45">
        <f>C8+D8+E8+F8+G8+H8</f>
        <v>40000</v>
      </c>
      <c r="C8" s="45">
        <v>0</v>
      </c>
      <c r="D8" s="45">
        <v>0</v>
      </c>
      <c r="E8" s="45">
        <v>0</v>
      </c>
      <c r="F8" s="45">
        <v>40000</v>
      </c>
      <c r="G8" s="45">
        <v>0</v>
      </c>
      <c r="H8" s="45">
        <v>0</v>
      </c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4" workbookViewId="0">
      <selection activeCell="J24" sqref="J24"/>
    </sheetView>
  </sheetViews>
  <sheetFormatPr defaultColWidth="10" defaultRowHeight="15"/>
  <cols>
    <col min="1" max="1" width="9.76666666666667" customWidth="1"/>
    <col min="2" max="2" width="12" style="18" customWidth="1"/>
    <col min="3" max="3" width="29.625" style="18" customWidth="1"/>
    <col min="4" max="4" width="9.76666666666667" customWidth="1"/>
    <col min="5" max="5" width="12" customWidth="1"/>
    <col min="6" max="6" width="12.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229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33</v>
      </c>
      <c r="G3" s="10"/>
      <c r="H3" s="10"/>
      <c r="I3" s="10"/>
      <c r="J3" s="10"/>
    </row>
    <row r="4" ht="39" customHeight="1" spans="1:10">
      <c r="A4" s="28" t="s">
        <v>230</v>
      </c>
      <c r="B4" s="29" t="s">
        <v>231</v>
      </c>
      <c r="C4" s="30" t="s">
        <v>232</v>
      </c>
      <c r="D4" s="28" t="s">
        <v>114</v>
      </c>
      <c r="E4" s="28" t="s">
        <v>111</v>
      </c>
      <c r="F4" s="28" t="s">
        <v>112</v>
      </c>
      <c r="G4" s="10"/>
      <c r="H4" s="10"/>
      <c r="I4" s="10"/>
      <c r="J4" s="10"/>
    </row>
    <row r="5" ht="28" customHeight="1" spans="1:10">
      <c r="A5" s="28"/>
      <c r="B5" s="31"/>
      <c r="C5" s="32" t="s">
        <v>114</v>
      </c>
      <c r="D5" s="33">
        <f t="shared" ref="D5:D12" si="0">E5+F5</f>
        <v>492792.02</v>
      </c>
      <c r="E5" s="33">
        <f>E6</f>
        <v>492792.02</v>
      </c>
      <c r="F5" s="33">
        <v>0</v>
      </c>
      <c r="G5" s="12"/>
      <c r="H5" s="12"/>
      <c r="I5" s="12"/>
      <c r="J5" s="12"/>
    </row>
    <row r="6" ht="28" customHeight="1" spans="1:6">
      <c r="A6" s="34">
        <v>1</v>
      </c>
      <c r="B6" s="31" t="s">
        <v>211</v>
      </c>
      <c r="C6" s="35" t="s">
        <v>233</v>
      </c>
      <c r="D6" s="33">
        <f t="shared" si="0"/>
        <v>492792.02</v>
      </c>
      <c r="E6" s="36">
        <f>SUM(E7:E21)</f>
        <v>492792.02</v>
      </c>
      <c r="F6" s="36"/>
    </row>
    <row r="7" ht="28" customHeight="1" spans="1:6">
      <c r="A7" s="34">
        <v>2</v>
      </c>
      <c r="B7" s="37" t="s">
        <v>213</v>
      </c>
      <c r="C7" s="38" t="s">
        <v>234</v>
      </c>
      <c r="D7" s="33">
        <f t="shared" si="0"/>
        <v>50000</v>
      </c>
      <c r="E7" s="36">
        <v>50000</v>
      </c>
      <c r="F7" s="36"/>
    </row>
    <row r="8" ht="28" customHeight="1" spans="1:6">
      <c r="A8" s="34">
        <v>3</v>
      </c>
      <c r="B8" s="37" t="s">
        <v>235</v>
      </c>
      <c r="C8" s="38" t="s">
        <v>236</v>
      </c>
      <c r="D8" s="33">
        <f t="shared" si="0"/>
        <v>10000</v>
      </c>
      <c r="E8" s="36">
        <v>10000</v>
      </c>
      <c r="F8" s="36"/>
    </row>
    <row r="9" ht="28" customHeight="1" spans="1:6">
      <c r="A9" s="34">
        <v>4</v>
      </c>
      <c r="B9" s="37" t="s">
        <v>237</v>
      </c>
      <c r="C9" s="38" t="s">
        <v>238</v>
      </c>
      <c r="D9" s="33">
        <f t="shared" si="0"/>
        <v>15000</v>
      </c>
      <c r="E9" s="36">
        <v>15000</v>
      </c>
      <c r="F9" s="36"/>
    </row>
    <row r="10" ht="28" customHeight="1" spans="1:6">
      <c r="A10" s="34">
        <v>5</v>
      </c>
      <c r="B10" s="37" t="s">
        <v>239</v>
      </c>
      <c r="C10" s="38" t="s">
        <v>240</v>
      </c>
      <c r="D10" s="33">
        <f t="shared" si="0"/>
        <v>25000</v>
      </c>
      <c r="E10" s="36">
        <v>25000</v>
      </c>
      <c r="F10" s="36"/>
    </row>
    <row r="11" ht="28" customHeight="1" spans="1:6">
      <c r="A11" s="34">
        <v>6</v>
      </c>
      <c r="B11" s="37" t="s">
        <v>241</v>
      </c>
      <c r="C11" s="38" t="s">
        <v>242</v>
      </c>
      <c r="D11" s="33">
        <f t="shared" si="0"/>
        <v>25000</v>
      </c>
      <c r="E11" s="36">
        <v>25000</v>
      </c>
      <c r="F11" s="36"/>
    </row>
    <row r="12" ht="28" customHeight="1" spans="1:6">
      <c r="A12" s="34">
        <v>7</v>
      </c>
      <c r="B12" s="37" t="s">
        <v>243</v>
      </c>
      <c r="C12" s="38" t="s">
        <v>244</v>
      </c>
      <c r="D12" s="33">
        <f t="shared" si="0"/>
        <v>25000</v>
      </c>
      <c r="E12" s="36">
        <v>25000</v>
      </c>
      <c r="F12" s="36"/>
    </row>
    <row r="13" ht="28" customHeight="1" spans="1:6">
      <c r="A13" s="34">
        <v>8</v>
      </c>
      <c r="B13" s="37" t="s">
        <v>245</v>
      </c>
      <c r="C13" s="38" t="s">
        <v>246</v>
      </c>
      <c r="D13" s="33">
        <f t="shared" ref="D13:D21" si="1">E13+F13</f>
        <v>50000</v>
      </c>
      <c r="E13" s="36">
        <v>50000</v>
      </c>
      <c r="F13" s="36"/>
    </row>
    <row r="14" ht="28" customHeight="1" spans="1:6">
      <c r="A14" s="34">
        <v>9</v>
      </c>
      <c r="B14" s="37" t="s">
        <v>247</v>
      </c>
      <c r="C14" s="38" t="s">
        <v>248</v>
      </c>
      <c r="D14" s="33">
        <f t="shared" si="1"/>
        <v>10000</v>
      </c>
      <c r="E14" s="36">
        <v>10000</v>
      </c>
      <c r="F14" s="36"/>
    </row>
    <row r="15" ht="28" customHeight="1" spans="1:6">
      <c r="A15" s="34">
        <v>10</v>
      </c>
      <c r="B15" s="39">
        <v>30226</v>
      </c>
      <c r="C15" s="38" t="s">
        <v>249</v>
      </c>
      <c r="D15" s="33">
        <f t="shared" si="1"/>
        <v>45000</v>
      </c>
      <c r="E15" s="36">
        <v>45000</v>
      </c>
      <c r="F15" s="36"/>
    </row>
    <row r="16" ht="28" customHeight="1" spans="1:6">
      <c r="A16" s="34">
        <v>11</v>
      </c>
      <c r="B16" s="39">
        <v>30227</v>
      </c>
      <c r="C16" s="38" t="s">
        <v>250</v>
      </c>
      <c r="D16" s="33">
        <f t="shared" si="1"/>
        <v>10000</v>
      </c>
      <c r="E16" s="36">
        <v>10000</v>
      </c>
      <c r="F16" s="36"/>
    </row>
    <row r="17" ht="28" customHeight="1" spans="1:6">
      <c r="A17" s="34">
        <v>12</v>
      </c>
      <c r="B17" s="40">
        <v>30228</v>
      </c>
      <c r="C17" s="38" t="s">
        <v>251</v>
      </c>
      <c r="D17" s="33">
        <f t="shared" si="1"/>
        <v>50185.8</v>
      </c>
      <c r="E17" s="36">
        <v>50185.8</v>
      </c>
      <c r="F17" s="36"/>
    </row>
    <row r="18" ht="28" customHeight="1" spans="1:6">
      <c r="A18" s="34">
        <v>13</v>
      </c>
      <c r="B18" s="40">
        <v>30209</v>
      </c>
      <c r="C18" s="38" t="s">
        <v>252</v>
      </c>
      <c r="D18" s="33">
        <f t="shared" si="1"/>
        <v>44606.22</v>
      </c>
      <c r="E18" s="36">
        <v>44606.22</v>
      </c>
      <c r="F18" s="36"/>
    </row>
    <row r="19" ht="28" customHeight="1" spans="1:6">
      <c r="A19" s="34">
        <v>14</v>
      </c>
      <c r="B19" s="40">
        <v>30231</v>
      </c>
      <c r="C19" s="38" t="s">
        <v>253</v>
      </c>
      <c r="D19" s="33">
        <f t="shared" si="1"/>
        <v>40000</v>
      </c>
      <c r="E19" s="36">
        <v>40000</v>
      </c>
      <c r="F19" s="36"/>
    </row>
    <row r="20" ht="28" customHeight="1" spans="1:6">
      <c r="A20" s="34">
        <v>15</v>
      </c>
      <c r="B20" s="40">
        <v>30299</v>
      </c>
      <c r="C20" s="38" t="s">
        <v>254</v>
      </c>
      <c r="D20" s="33">
        <f t="shared" si="1"/>
        <v>30000</v>
      </c>
      <c r="E20" s="36">
        <v>30000</v>
      </c>
      <c r="F20" s="36"/>
    </row>
    <row r="21" ht="32" customHeight="1" spans="1:6">
      <c r="A21" s="34">
        <v>16</v>
      </c>
      <c r="B21" s="41">
        <v>30239</v>
      </c>
      <c r="C21" s="38" t="s">
        <v>255</v>
      </c>
      <c r="D21" s="33">
        <f t="shared" si="1"/>
        <v>63000</v>
      </c>
      <c r="E21" s="36">
        <v>63000</v>
      </c>
      <c r="F21" s="36"/>
    </row>
    <row r="26" ht="13.5" spans="2:3">
      <c r="B26" s="17"/>
      <c r="C26" s="17"/>
    </row>
    <row r="27" ht="13.5" spans="2:3">
      <c r="B27" s="17"/>
      <c r="C27" s="17"/>
    </row>
    <row r="28" ht="13.5" spans="2:3">
      <c r="B28" s="17"/>
      <c r="C28" s="17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256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257</v>
      </c>
      <c r="B4" s="22"/>
      <c r="C4" s="23" t="s">
        <v>37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258</v>
      </c>
      <c r="B5" s="22" t="s">
        <v>259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114</v>
      </c>
      <c r="B6" s="22"/>
      <c r="C6" s="23"/>
    </row>
    <row r="7" s="17" customFormat="1" ht="26.25" customHeight="1" spans="1:4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E30" sqref="E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260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33</v>
      </c>
    </row>
    <row r="4" ht="22.75" customHeight="1" spans="1:5">
      <c r="A4" s="14" t="s">
        <v>168</v>
      </c>
      <c r="B4" s="14" t="s">
        <v>114</v>
      </c>
      <c r="C4" s="14" t="s">
        <v>261</v>
      </c>
      <c r="D4" s="14" t="s">
        <v>262</v>
      </c>
      <c r="E4" s="14" t="s">
        <v>263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E28" sqref="E28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264</v>
      </c>
      <c r="B1" s="1"/>
    </row>
    <row r="2" spans="1:1">
      <c r="A2" s="2" t="s">
        <v>265</v>
      </c>
    </row>
    <row r="3" ht="15" customHeight="1" spans="1:2">
      <c r="A3" s="3" t="s">
        <v>36</v>
      </c>
      <c r="B3" s="4" t="s">
        <v>37</v>
      </c>
    </row>
    <row r="4" spans="1:2">
      <c r="A4" s="3"/>
      <c r="B4" s="4"/>
    </row>
    <row r="5" spans="1:2">
      <c r="A5" s="5" t="s">
        <v>266</v>
      </c>
      <c r="B5" s="4">
        <v>1</v>
      </c>
    </row>
    <row r="6" spans="1:2">
      <c r="A6" s="6" t="s">
        <v>267</v>
      </c>
      <c r="B6" s="7"/>
    </row>
    <row r="7" spans="1:2">
      <c r="A7" s="8" t="s">
        <v>268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269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14" sqref="F14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10"/>
      <c r="B1" s="10"/>
    </row>
    <row r="2" ht="39.15" customHeight="1" spans="1:3">
      <c r="A2" s="10"/>
      <c r="B2" s="99" t="s">
        <v>10</v>
      </c>
      <c r="C2" s="99"/>
    </row>
    <row r="3" ht="29.35" customHeight="1" spans="1:3">
      <c r="A3" s="100"/>
      <c r="B3" s="101" t="s">
        <v>11</v>
      </c>
      <c r="C3" s="101" t="s">
        <v>12</v>
      </c>
    </row>
    <row r="4" ht="28.45" customHeight="1" spans="1:3">
      <c r="A4" s="93"/>
      <c r="B4" s="102" t="s">
        <v>13</v>
      </c>
      <c r="C4" s="81" t="s">
        <v>14</v>
      </c>
    </row>
    <row r="5" ht="28.45" customHeight="1" spans="1:3">
      <c r="A5" s="93"/>
      <c r="B5" s="102" t="s">
        <v>15</v>
      </c>
      <c r="C5" s="81" t="s">
        <v>16</v>
      </c>
    </row>
    <row r="6" ht="28.45" customHeight="1" spans="1:3">
      <c r="A6" s="93"/>
      <c r="B6" s="102" t="s">
        <v>17</v>
      </c>
      <c r="C6" s="81" t="s">
        <v>18</v>
      </c>
    </row>
    <row r="7" ht="28.45" customHeight="1" spans="1:3">
      <c r="A7" s="93"/>
      <c r="B7" s="102" t="s">
        <v>19</v>
      </c>
      <c r="C7" s="81"/>
    </row>
    <row r="8" ht="28.45" customHeight="1" spans="1:3">
      <c r="A8" s="93"/>
      <c r="B8" s="102" t="s">
        <v>20</v>
      </c>
      <c r="C8" s="81" t="s">
        <v>21</v>
      </c>
    </row>
    <row r="9" ht="28.45" customHeight="1" spans="1:3">
      <c r="A9" s="93"/>
      <c r="B9" s="102" t="s">
        <v>22</v>
      </c>
      <c r="C9" s="81" t="s">
        <v>23</v>
      </c>
    </row>
    <row r="10" ht="28.45" customHeight="1" spans="1:3">
      <c r="A10" s="93"/>
      <c r="B10" s="102" t="s">
        <v>24</v>
      </c>
      <c r="C10" s="81" t="s">
        <v>25</v>
      </c>
    </row>
    <row r="11" ht="28.45" customHeight="1" spans="1:3">
      <c r="A11" s="93"/>
      <c r="B11" s="102" t="s">
        <v>26</v>
      </c>
      <c r="C11" s="81" t="s">
        <v>27</v>
      </c>
    </row>
    <row r="12" ht="28.45" customHeight="1" spans="1:3">
      <c r="A12" s="93"/>
      <c r="B12" s="102" t="s">
        <v>28</v>
      </c>
      <c r="C12" s="81"/>
    </row>
    <row r="13" ht="28.45" customHeight="1" spans="1:3">
      <c r="A13" s="10"/>
      <c r="B13" s="102" t="s">
        <v>29</v>
      </c>
      <c r="C13" s="81"/>
    </row>
    <row r="14" ht="28.45" customHeight="1" spans="1:3">
      <c r="A14" s="10"/>
      <c r="B14" s="102" t="s">
        <v>30</v>
      </c>
      <c r="C14" s="81" t="s">
        <v>14</v>
      </c>
    </row>
    <row r="15" ht="36" customHeight="1" spans="2:3">
      <c r="B15" s="102" t="s">
        <v>31</v>
      </c>
      <c r="C15" s="36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workbookViewId="0">
      <selection activeCell="D19" sqref="D19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32</v>
      </c>
      <c r="B2" s="11"/>
      <c r="C2" s="11"/>
      <c r="D2" s="11"/>
    </row>
    <row r="3" ht="22.75" customHeight="1" spans="1:4">
      <c r="A3" s="93"/>
      <c r="B3" s="93"/>
      <c r="C3" s="93"/>
      <c r="D3" s="94" t="s">
        <v>33</v>
      </c>
    </row>
    <row r="4" ht="22.75" customHeight="1" spans="1:4">
      <c r="A4" s="68" t="s">
        <v>34</v>
      </c>
      <c r="B4" s="68"/>
      <c r="C4" s="68" t="s">
        <v>35</v>
      </c>
      <c r="D4" s="68"/>
    </row>
    <row r="5" ht="22.75" customHeight="1" spans="1:4">
      <c r="A5" s="68" t="s">
        <v>36</v>
      </c>
      <c r="B5" s="68" t="s">
        <v>37</v>
      </c>
      <c r="C5" s="68" t="s">
        <v>36</v>
      </c>
      <c r="D5" s="68" t="s">
        <v>37</v>
      </c>
    </row>
    <row r="6" ht="22.75" customHeight="1" spans="1:4">
      <c r="A6" s="95" t="s">
        <v>38</v>
      </c>
      <c r="B6" s="75">
        <v>10779402.85</v>
      </c>
      <c r="C6" s="95" t="s">
        <v>39</v>
      </c>
      <c r="D6" s="75"/>
    </row>
    <row r="7" ht="22.75" customHeight="1" spans="1:4">
      <c r="A7" s="95" t="s">
        <v>40</v>
      </c>
      <c r="B7" s="75"/>
      <c r="C7" s="95" t="s">
        <v>41</v>
      </c>
      <c r="D7" s="77"/>
    </row>
    <row r="8" ht="22.75" customHeight="1" spans="1:4">
      <c r="A8" s="95" t="s">
        <v>42</v>
      </c>
      <c r="B8" s="75"/>
      <c r="C8" s="95" t="s">
        <v>43</v>
      </c>
      <c r="D8" s="77"/>
    </row>
    <row r="9" ht="22.75" customHeight="1" spans="1:4">
      <c r="A9" s="95" t="s">
        <v>44</v>
      </c>
      <c r="B9" s="75"/>
      <c r="C9" s="95" t="s">
        <v>45</v>
      </c>
      <c r="D9" s="77"/>
    </row>
    <row r="10" ht="22.75" customHeight="1" spans="1:4">
      <c r="A10" s="95" t="s">
        <v>46</v>
      </c>
      <c r="B10" s="75"/>
      <c r="C10" s="95" t="s">
        <v>47</v>
      </c>
      <c r="D10" s="77"/>
    </row>
    <row r="11" ht="22.75" customHeight="1" spans="1:4">
      <c r="A11" s="95" t="s">
        <v>48</v>
      </c>
      <c r="B11" s="75"/>
      <c r="C11" s="95" t="s">
        <v>49</v>
      </c>
      <c r="D11" s="77"/>
    </row>
    <row r="12" ht="22.75" customHeight="1" spans="1:4">
      <c r="A12" s="95" t="s">
        <v>50</v>
      </c>
      <c r="B12" s="75"/>
      <c r="C12" s="95" t="s">
        <v>51</v>
      </c>
      <c r="D12" s="77"/>
    </row>
    <row r="13" ht="22.75" customHeight="1" spans="1:4">
      <c r="A13" s="95" t="s">
        <v>52</v>
      </c>
      <c r="B13" s="75"/>
      <c r="C13" s="95" t="s">
        <v>53</v>
      </c>
      <c r="D13" s="77">
        <v>1151233.23</v>
      </c>
    </row>
    <row r="14" ht="22.75" customHeight="1" spans="1:4">
      <c r="A14" s="95" t="s">
        <v>54</v>
      </c>
      <c r="B14" s="75"/>
      <c r="C14" s="95" t="s">
        <v>55</v>
      </c>
      <c r="D14" s="77"/>
    </row>
    <row r="15" ht="22.75" customHeight="1" spans="1:4">
      <c r="A15" s="95"/>
      <c r="B15" s="96"/>
      <c r="C15" s="95" t="s">
        <v>56</v>
      </c>
      <c r="D15" s="77">
        <v>491700.6</v>
      </c>
    </row>
    <row r="16" ht="22.75" customHeight="1" spans="1:4">
      <c r="A16" s="95"/>
      <c r="B16" s="96"/>
      <c r="C16" s="95" t="s">
        <v>57</v>
      </c>
      <c r="D16" s="77"/>
    </row>
    <row r="17" ht="22.75" customHeight="1" spans="1:4">
      <c r="A17" s="95"/>
      <c r="B17" s="96"/>
      <c r="C17" s="95" t="s">
        <v>58</v>
      </c>
      <c r="D17" s="77"/>
    </row>
    <row r="18" ht="22.75" customHeight="1" spans="1:4">
      <c r="A18" s="95"/>
      <c r="B18" s="96"/>
      <c r="C18" s="95" t="s">
        <v>59</v>
      </c>
      <c r="D18" s="77"/>
    </row>
    <row r="19" ht="22.75" customHeight="1" spans="1:4">
      <c r="A19" s="95"/>
      <c r="B19" s="96"/>
      <c r="C19" s="95" t="s">
        <v>60</v>
      </c>
      <c r="D19" s="77">
        <f>7236469.02+1900000</f>
        <v>9136469.02</v>
      </c>
    </row>
    <row r="20" ht="22.75" customHeight="1" spans="1:4">
      <c r="A20" s="97"/>
      <c r="B20" s="98"/>
      <c r="C20" s="95" t="s">
        <v>61</v>
      </c>
      <c r="D20" s="77"/>
    </row>
    <row r="21" ht="22.75" customHeight="1" spans="1:4">
      <c r="A21" s="97"/>
      <c r="B21" s="98"/>
      <c r="C21" s="95" t="s">
        <v>62</v>
      </c>
      <c r="D21" s="77"/>
    </row>
    <row r="22" ht="22.75" customHeight="1" spans="1:4">
      <c r="A22" s="97"/>
      <c r="B22" s="98"/>
      <c r="C22" s="95" t="s">
        <v>63</v>
      </c>
      <c r="D22" s="77"/>
    </row>
    <row r="23" ht="22.75" customHeight="1" spans="1:4">
      <c r="A23" s="97"/>
      <c r="B23" s="98"/>
      <c r="C23" s="95" t="s">
        <v>64</v>
      </c>
      <c r="D23" s="77"/>
    </row>
    <row r="24" ht="22.75" customHeight="1" spans="1:4">
      <c r="A24" s="97"/>
      <c r="B24" s="98"/>
      <c r="C24" s="95" t="s">
        <v>65</v>
      </c>
      <c r="D24" s="77"/>
    </row>
    <row r="25" ht="22.75" customHeight="1" spans="1:4">
      <c r="A25" s="95"/>
      <c r="B25" s="96"/>
      <c r="C25" s="95" t="s">
        <v>66</v>
      </c>
      <c r="D25" s="77"/>
    </row>
    <row r="26" ht="22.75" customHeight="1" spans="1:4">
      <c r="A26" s="95"/>
      <c r="B26" s="96"/>
      <c r="C26" s="95" t="s">
        <v>67</v>
      </c>
      <c r="D26" s="77"/>
    </row>
    <row r="27" ht="22.75" customHeight="1" spans="1:4">
      <c r="A27" s="95"/>
      <c r="B27" s="96"/>
      <c r="C27" s="95" t="s">
        <v>68</v>
      </c>
      <c r="D27" s="77"/>
    </row>
    <row r="28" ht="22.75" customHeight="1" spans="1:4">
      <c r="A28" s="97"/>
      <c r="B28" s="98"/>
      <c r="C28" s="95" t="s">
        <v>69</v>
      </c>
      <c r="D28" s="77"/>
    </row>
    <row r="29" ht="22.75" customHeight="1" spans="1:4">
      <c r="A29" s="97"/>
      <c r="B29" s="98"/>
      <c r="C29" s="95" t="s">
        <v>70</v>
      </c>
      <c r="D29" s="77"/>
    </row>
    <row r="30" ht="22.75" customHeight="1" spans="1:4">
      <c r="A30" s="97"/>
      <c r="B30" s="98"/>
      <c r="C30" s="95" t="s">
        <v>71</v>
      </c>
      <c r="D30" s="77"/>
    </row>
    <row r="31" ht="22.75" customHeight="1" spans="1:4">
      <c r="A31" s="97"/>
      <c r="B31" s="98"/>
      <c r="C31" s="95" t="s">
        <v>72</v>
      </c>
      <c r="D31" s="77"/>
    </row>
    <row r="32" ht="22.75" customHeight="1" spans="1:4">
      <c r="A32" s="97"/>
      <c r="B32" s="98"/>
      <c r="C32" s="95" t="s">
        <v>73</v>
      </c>
      <c r="D32" s="77"/>
    </row>
    <row r="33" ht="22.75" customHeight="1" spans="1:4">
      <c r="A33" s="95"/>
      <c r="B33" s="95"/>
      <c r="C33" s="95" t="s">
        <v>74</v>
      </c>
      <c r="D33" s="77"/>
    </row>
    <row r="34" ht="22.75" customHeight="1" spans="1:4">
      <c r="A34" s="95"/>
      <c r="B34" s="95"/>
      <c r="C34" s="95" t="s">
        <v>75</v>
      </c>
      <c r="D34" s="77"/>
    </row>
    <row r="35" ht="22.75" customHeight="1" spans="1:4">
      <c r="A35" s="95"/>
      <c r="B35" s="95"/>
      <c r="C35" s="95" t="s">
        <v>76</v>
      </c>
      <c r="D35" s="77"/>
    </row>
    <row r="36" ht="22.75" customHeight="1" spans="1:4">
      <c r="A36" s="95"/>
      <c r="B36" s="95"/>
      <c r="C36" s="95"/>
      <c r="D36" s="95"/>
    </row>
    <row r="37" ht="22.75" customHeight="1" spans="1:4">
      <c r="A37" s="95"/>
      <c r="B37" s="95"/>
      <c r="C37" s="95"/>
      <c r="D37" s="95"/>
    </row>
    <row r="38" ht="22.75" customHeight="1" spans="1:4">
      <c r="A38" s="95"/>
      <c r="B38" s="95"/>
      <c r="C38" s="95"/>
      <c r="D38" s="95"/>
    </row>
    <row r="39" ht="22.75" customHeight="1" spans="1:4">
      <c r="A39" s="97" t="s">
        <v>77</v>
      </c>
      <c r="B39" s="98">
        <f>SUM(B6:B14)</f>
        <v>10779402.85</v>
      </c>
      <c r="C39" s="97" t="s">
        <v>78</v>
      </c>
      <c r="D39" s="98">
        <f>SUM(D6:D38)</f>
        <v>10779402.85</v>
      </c>
    </row>
    <row r="40" ht="22.75" customHeight="1" spans="1:4">
      <c r="A40" s="97" t="s">
        <v>79</v>
      </c>
      <c r="B40" s="98"/>
      <c r="C40" s="97" t="s">
        <v>80</v>
      </c>
      <c r="D40" s="98"/>
    </row>
    <row r="41" ht="22.75" customHeight="1" spans="1:4">
      <c r="A41" s="97" t="s">
        <v>81</v>
      </c>
      <c r="B41" s="96"/>
      <c r="C41" s="95"/>
      <c r="D41" s="96"/>
    </row>
    <row r="42" ht="22.75" customHeight="1" spans="1:4">
      <c r="A42" s="97" t="s">
        <v>82</v>
      </c>
      <c r="B42" s="98">
        <f>B39+B40</f>
        <v>10779402.85</v>
      </c>
      <c r="C42" s="97" t="s">
        <v>83</v>
      </c>
      <c r="D42" s="98">
        <f>D39+D40</f>
        <v>10779402.85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workbookViewId="0">
      <selection activeCell="B6" sqref="B6"/>
    </sheetView>
  </sheetViews>
  <sheetFormatPr defaultColWidth="7.875" defaultRowHeight="12.75" customHeight="1" outlineLevelCol="2"/>
  <cols>
    <col min="1" max="1" width="39.5" style="18" customWidth="1"/>
    <col min="2" max="2" width="35.625" style="18" customWidth="1"/>
    <col min="3" max="3" width="27.375" style="18" customWidth="1"/>
    <col min="4" max="16384" width="7.875" style="17"/>
  </cols>
  <sheetData>
    <row r="1" ht="24.75" customHeight="1" spans="1:1">
      <c r="A1" s="26"/>
    </row>
    <row r="2" ht="24.75" customHeight="1" spans="1:2">
      <c r="A2" s="20" t="s">
        <v>84</v>
      </c>
      <c r="B2" s="20"/>
    </row>
    <row r="3" ht="24.75" customHeight="1" spans="1:2">
      <c r="A3" s="84"/>
      <c r="B3" s="21" t="s">
        <v>33</v>
      </c>
    </row>
    <row r="4" ht="24" customHeight="1" spans="1:2">
      <c r="A4" s="30" t="s">
        <v>36</v>
      </c>
      <c r="B4" s="30" t="s">
        <v>37</v>
      </c>
    </row>
    <row r="5" s="17" customFormat="1" ht="25" customHeight="1" spans="1:3">
      <c r="A5" s="85" t="s">
        <v>85</v>
      </c>
      <c r="B5" s="86">
        <f>B6+B7</f>
        <v>10779402.85</v>
      </c>
      <c r="C5" s="18"/>
    </row>
    <row r="6" s="17" customFormat="1" ht="25" customHeight="1" spans="1:3">
      <c r="A6" s="87" t="s">
        <v>86</v>
      </c>
      <c r="B6" s="88">
        <v>10779402.85</v>
      </c>
      <c r="C6" s="18"/>
    </row>
    <row r="7" s="17" customFormat="1" ht="25" customHeight="1" spans="1:3">
      <c r="A7" s="87" t="s">
        <v>87</v>
      </c>
      <c r="B7" s="88"/>
      <c r="C7" s="18"/>
    </row>
    <row r="8" s="17" customFormat="1" ht="25" customHeight="1" spans="1:3">
      <c r="A8" s="85" t="s">
        <v>88</v>
      </c>
      <c r="B8" s="88">
        <f>B9+B10</f>
        <v>0</v>
      </c>
      <c r="C8" s="18"/>
    </row>
    <row r="9" s="17" customFormat="1" ht="25" customHeight="1" spans="1:3">
      <c r="A9" s="87" t="s">
        <v>86</v>
      </c>
      <c r="B9" s="88"/>
      <c r="C9" s="18"/>
    </row>
    <row r="10" s="17" customFormat="1" ht="25" customHeight="1" spans="1:3">
      <c r="A10" s="87" t="s">
        <v>87</v>
      </c>
      <c r="B10" s="88"/>
      <c r="C10" s="18"/>
    </row>
    <row r="11" s="17" customFormat="1" ht="25" customHeight="1" spans="1:3">
      <c r="A11" s="85" t="s">
        <v>89</v>
      </c>
      <c r="B11" s="88"/>
      <c r="C11" s="18"/>
    </row>
    <row r="12" s="17" customFormat="1" ht="25" customHeight="1" spans="1:3">
      <c r="A12" s="87" t="s">
        <v>86</v>
      </c>
      <c r="B12" s="88"/>
      <c r="C12" s="18"/>
    </row>
    <row r="13" s="17" customFormat="1" ht="25" customHeight="1" spans="1:3">
      <c r="A13" s="87" t="s">
        <v>87</v>
      </c>
      <c r="B13" s="88"/>
      <c r="C13" s="18"/>
    </row>
    <row r="14" s="17" customFormat="1" ht="25" customHeight="1" spans="1:3">
      <c r="A14" s="89" t="s">
        <v>90</v>
      </c>
      <c r="B14" s="88">
        <f>SUM(B15:B17)</f>
        <v>0</v>
      </c>
      <c r="C14" s="18"/>
    </row>
    <row r="15" s="17" customFormat="1" ht="25" customHeight="1" spans="1:3">
      <c r="A15" s="87" t="s">
        <v>91</v>
      </c>
      <c r="B15" s="88"/>
      <c r="C15" s="18"/>
    </row>
    <row r="16" s="17" customFormat="1" ht="25" customHeight="1" spans="1:3">
      <c r="A16" s="87" t="s">
        <v>92</v>
      </c>
      <c r="B16" s="88"/>
      <c r="C16" s="18"/>
    </row>
    <row r="17" s="17" customFormat="1" ht="25" customHeight="1" spans="1:3">
      <c r="A17" s="87" t="s">
        <v>93</v>
      </c>
      <c r="B17" s="88"/>
      <c r="C17" s="18"/>
    </row>
    <row r="18" s="17" customFormat="1" ht="25" customHeight="1" spans="1:3">
      <c r="A18" s="89" t="s">
        <v>94</v>
      </c>
      <c r="B18" s="88"/>
      <c r="C18" s="18"/>
    </row>
    <row r="19" s="17" customFormat="1" ht="25" customHeight="1" spans="1:3">
      <c r="A19" s="89" t="s">
        <v>95</v>
      </c>
      <c r="B19" s="88"/>
      <c r="C19" s="18"/>
    </row>
    <row r="20" s="17" customFormat="1" ht="25" customHeight="1" spans="1:3">
      <c r="A20" s="89" t="s">
        <v>96</v>
      </c>
      <c r="B20" s="88"/>
      <c r="C20" s="18"/>
    </row>
    <row r="21" s="17" customFormat="1" ht="25" customHeight="1" spans="1:3">
      <c r="A21" s="89" t="s">
        <v>97</v>
      </c>
      <c r="B21" s="88"/>
      <c r="C21" s="18"/>
    </row>
    <row r="22" s="17" customFormat="1" ht="25" customHeight="1" spans="1:3">
      <c r="A22" s="89" t="s">
        <v>98</v>
      </c>
      <c r="B22" s="86">
        <f>B23+B26+B29+B30</f>
        <v>0</v>
      </c>
      <c r="C22" s="18"/>
    </row>
    <row r="23" s="17" customFormat="1" ht="25" customHeight="1" spans="1:3">
      <c r="A23" s="87" t="s">
        <v>99</v>
      </c>
      <c r="B23" s="86">
        <f>B24+B25</f>
        <v>0</v>
      </c>
      <c r="C23" s="18"/>
    </row>
    <row r="24" s="17" customFormat="1" ht="25" customHeight="1" spans="1:3">
      <c r="A24" s="87" t="s">
        <v>100</v>
      </c>
      <c r="B24" s="86"/>
      <c r="C24" s="18"/>
    </row>
    <row r="25" s="17" customFormat="1" ht="25" customHeight="1" spans="1:3">
      <c r="A25" s="87" t="s">
        <v>101</v>
      </c>
      <c r="B25" s="86"/>
      <c r="C25" s="18"/>
    </row>
    <row r="26" s="17" customFormat="1" ht="25" customHeight="1" spans="1:3">
      <c r="A26" s="87" t="s">
        <v>102</v>
      </c>
      <c r="B26" s="86">
        <f>B27+B28</f>
        <v>0</v>
      </c>
      <c r="C26" s="18"/>
    </row>
    <row r="27" s="17" customFormat="1" ht="25" customHeight="1" spans="1:3">
      <c r="A27" s="87" t="s">
        <v>103</v>
      </c>
      <c r="B27" s="86"/>
      <c r="C27" s="18"/>
    </row>
    <row r="28" s="17" customFormat="1" ht="25" customHeight="1" spans="1:3">
      <c r="A28" s="87" t="s">
        <v>104</v>
      </c>
      <c r="B28" s="86"/>
      <c r="C28" s="18"/>
    </row>
    <row r="29" s="17" customFormat="1" ht="25" customHeight="1" spans="1:3">
      <c r="A29" s="87" t="s">
        <v>105</v>
      </c>
      <c r="B29" s="86"/>
      <c r="C29" s="18"/>
    </row>
    <row r="30" s="17" customFormat="1" ht="25" customHeight="1" spans="1:3">
      <c r="A30" s="87" t="s">
        <v>106</v>
      </c>
      <c r="B30" s="86"/>
      <c r="C30" s="18"/>
    </row>
    <row r="31" ht="25" customHeight="1" spans="1:2">
      <c r="A31" s="90"/>
      <c r="B31" s="86"/>
    </row>
    <row r="32" s="17" customFormat="1" ht="25" customHeight="1" spans="1:3">
      <c r="A32" s="91" t="s">
        <v>107</v>
      </c>
      <c r="B32" s="92">
        <f>B5+B8+B14+B18+B19+B20+B21+B22</f>
        <v>10779402.85</v>
      </c>
      <c r="C32" s="1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scale="83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G15" sqref="G15"/>
    </sheetView>
  </sheetViews>
  <sheetFormatPr defaultColWidth="10" defaultRowHeight="13.5" outlineLevelCol="4"/>
  <cols>
    <col min="1" max="1" width="30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108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33</v>
      </c>
    </row>
    <row r="4" ht="22.75" customHeight="1" spans="1:5">
      <c r="A4" s="80" t="s">
        <v>109</v>
      </c>
      <c r="B4" s="80" t="s">
        <v>110</v>
      </c>
      <c r="C4" s="80" t="s">
        <v>111</v>
      </c>
      <c r="D4" s="80" t="s">
        <v>112</v>
      </c>
      <c r="E4" s="80" t="s">
        <v>113</v>
      </c>
    </row>
    <row r="5" ht="44" customHeight="1" spans="1:5">
      <c r="A5" s="81" t="s">
        <v>114</v>
      </c>
      <c r="B5" s="48">
        <f>B6+B12+B15</f>
        <v>10779402.85</v>
      </c>
      <c r="C5" s="48">
        <f>C6+C12+C15</f>
        <v>8879402.85</v>
      </c>
      <c r="D5" s="48">
        <f>D6+D12+D15</f>
        <v>1900000</v>
      </c>
      <c r="E5" s="48">
        <f>E6+E12+E15</f>
        <v>0</v>
      </c>
    </row>
    <row r="6" ht="39" customHeight="1" spans="1:5">
      <c r="A6" s="35" t="s">
        <v>115</v>
      </c>
      <c r="B6" s="82">
        <f t="shared" ref="B6:B19" si="0">C6+D6+E6</f>
        <v>1151233.23</v>
      </c>
      <c r="C6" s="48">
        <f>C7+C10</f>
        <v>1151233.23</v>
      </c>
      <c r="D6" s="48"/>
      <c r="E6" s="48"/>
    </row>
    <row r="7" ht="39" customHeight="1" spans="1:5">
      <c r="A7" s="35" t="s">
        <v>116</v>
      </c>
      <c r="B7" s="82">
        <f t="shared" si="0"/>
        <v>1100348.8</v>
      </c>
      <c r="C7" s="48">
        <f>C8+C9</f>
        <v>1100348.8</v>
      </c>
      <c r="D7" s="48"/>
      <c r="E7" s="48"/>
    </row>
    <row r="8" ht="39" customHeight="1" spans="1:5">
      <c r="A8" s="53" t="s">
        <v>117</v>
      </c>
      <c r="B8" s="83">
        <f t="shared" si="0"/>
        <v>90480</v>
      </c>
      <c r="C8" s="28">
        <v>90480</v>
      </c>
      <c r="D8" s="28"/>
      <c r="E8" s="28"/>
    </row>
    <row r="9" ht="39" customHeight="1" spans="1:5">
      <c r="A9" s="37" t="s">
        <v>118</v>
      </c>
      <c r="B9" s="83">
        <f t="shared" si="0"/>
        <v>1009868.8</v>
      </c>
      <c r="C9" s="62">
        <v>1009868.8</v>
      </c>
      <c r="D9" s="62"/>
      <c r="E9" s="62"/>
    </row>
    <row r="10" ht="39" customHeight="1" spans="1:5">
      <c r="A10" s="35" t="s">
        <v>119</v>
      </c>
      <c r="B10" s="82">
        <f t="shared" si="0"/>
        <v>50884.43</v>
      </c>
      <c r="C10" s="63">
        <v>50884.43</v>
      </c>
      <c r="D10" s="62"/>
      <c r="E10" s="62"/>
    </row>
    <row r="11" ht="39" customHeight="1" spans="1:5">
      <c r="A11" s="53" t="s">
        <v>120</v>
      </c>
      <c r="B11" s="83">
        <f t="shared" si="0"/>
        <v>50884.43</v>
      </c>
      <c r="C11" s="62">
        <v>50884.43</v>
      </c>
      <c r="D11" s="62"/>
      <c r="E11" s="62"/>
    </row>
    <row r="12" ht="39" customHeight="1" spans="1:5">
      <c r="A12" s="35" t="s">
        <v>121</v>
      </c>
      <c r="B12" s="82">
        <f t="shared" si="0"/>
        <v>491700.6</v>
      </c>
      <c r="C12" s="63">
        <f>C13</f>
        <v>491700.6</v>
      </c>
      <c r="D12" s="62"/>
      <c r="E12" s="62"/>
    </row>
    <row r="13" ht="39" customHeight="1" spans="1:5">
      <c r="A13" s="35" t="s">
        <v>122</v>
      </c>
      <c r="B13" s="82">
        <f t="shared" si="0"/>
        <v>491700.6</v>
      </c>
      <c r="C13" s="63">
        <f>C14</f>
        <v>491700.6</v>
      </c>
      <c r="D13" s="62"/>
      <c r="E13" s="62"/>
    </row>
    <row r="14" ht="39" customHeight="1" spans="1:5">
      <c r="A14" s="53" t="s">
        <v>123</v>
      </c>
      <c r="B14" s="83">
        <f t="shared" si="0"/>
        <v>491700.6</v>
      </c>
      <c r="C14" s="62">
        <v>491700.6</v>
      </c>
      <c r="D14" s="62"/>
      <c r="E14" s="62"/>
    </row>
    <row r="15" ht="39" customHeight="1" spans="1:5">
      <c r="A15" s="66" t="s">
        <v>124</v>
      </c>
      <c r="B15" s="82">
        <f t="shared" si="0"/>
        <v>9136469.02</v>
      </c>
      <c r="C15" s="63">
        <f>C16+C18</f>
        <v>7236469.02</v>
      </c>
      <c r="D15" s="62">
        <f>D16+D18</f>
        <v>1900000</v>
      </c>
      <c r="E15" s="62"/>
    </row>
    <row r="16" ht="39" customHeight="1" spans="1:5">
      <c r="A16" s="66" t="s">
        <v>125</v>
      </c>
      <c r="B16" s="83">
        <f t="shared" si="0"/>
        <v>7236469.02</v>
      </c>
      <c r="C16" s="62">
        <f>C17</f>
        <v>7236469.02</v>
      </c>
      <c r="D16" s="62"/>
      <c r="E16" s="62"/>
    </row>
    <row r="17" ht="39" customHeight="1" spans="1:5">
      <c r="A17" s="67" t="s">
        <v>126</v>
      </c>
      <c r="B17" s="83">
        <f t="shared" si="0"/>
        <v>7236469.02</v>
      </c>
      <c r="C17" s="62">
        <v>7236469.02</v>
      </c>
      <c r="D17" s="62"/>
      <c r="E17" s="62"/>
    </row>
    <row r="18" ht="39" customHeight="1" spans="1:5">
      <c r="A18" s="66" t="s">
        <v>127</v>
      </c>
      <c r="B18" s="82">
        <f t="shared" si="0"/>
        <v>1900000</v>
      </c>
      <c r="C18" s="63"/>
      <c r="D18" s="63">
        <f>D19</f>
        <v>1900000</v>
      </c>
      <c r="E18" s="62"/>
    </row>
    <row r="19" ht="33" customHeight="1" spans="1:5">
      <c r="A19" s="67" t="s">
        <v>128</v>
      </c>
      <c r="B19" s="83">
        <f t="shared" si="0"/>
        <v>1900000</v>
      </c>
      <c r="C19" s="36"/>
      <c r="D19" s="36">
        <v>1900000</v>
      </c>
      <c r="E19" s="36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opLeftCell="A4" workbookViewId="0">
      <selection activeCell="D7" sqref="D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10"/>
      <c r="B1" s="10"/>
      <c r="C1" s="10"/>
      <c r="D1" s="10"/>
      <c r="E1" s="10"/>
      <c r="F1" s="10"/>
      <c r="G1" s="10"/>
    </row>
    <row r="2" ht="39.85" customHeight="1" spans="1:7">
      <c r="A2" s="11" t="s">
        <v>129</v>
      </c>
      <c r="B2" s="11"/>
      <c r="C2" s="11"/>
      <c r="D2" s="11"/>
      <c r="E2" s="10"/>
      <c r="F2" s="10"/>
      <c r="G2" s="10"/>
    </row>
    <row r="3" ht="22.75" customHeight="1" spans="1:7">
      <c r="A3" s="12"/>
      <c r="B3" s="12"/>
      <c r="C3" s="47" t="s">
        <v>33</v>
      </c>
      <c r="D3" s="47"/>
      <c r="E3" s="12"/>
      <c r="F3" s="12"/>
      <c r="G3" s="12"/>
    </row>
    <row r="4" ht="22.75" customHeight="1" spans="1:7">
      <c r="A4" s="68" t="s">
        <v>34</v>
      </c>
      <c r="B4" s="68"/>
      <c r="C4" s="68" t="s">
        <v>35</v>
      </c>
      <c r="D4" s="68"/>
      <c r="E4" s="12"/>
      <c r="F4" s="12"/>
      <c r="G4" s="12"/>
    </row>
    <row r="5" ht="22.75" customHeight="1" spans="1:7">
      <c r="A5" s="68" t="s">
        <v>36</v>
      </c>
      <c r="B5" s="68" t="s">
        <v>37</v>
      </c>
      <c r="C5" s="68" t="s">
        <v>36</v>
      </c>
      <c r="D5" s="68" t="s">
        <v>114</v>
      </c>
      <c r="E5" s="12"/>
      <c r="F5" s="12"/>
      <c r="G5" s="12"/>
    </row>
    <row r="6" ht="22.75" customHeight="1" spans="1:7">
      <c r="A6" s="15" t="s">
        <v>130</v>
      </c>
      <c r="B6" s="74">
        <f>SUM(B7:B9)</f>
        <v>10779402.85</v>
      </c>
      <c r="C6" s="15" t="s">
        <v>131</v>
      </c>
      <c r="D6" s="74">
        <f>D14+D16+D20</f>
        <v>10779402.85</v>
      </c>
      <c r="E6" s="12"/>
      <c r="F6" s="12"/>
      <c r="G6" s="12"/>
    </row>
    <row r="7" ht="22.75" customHeight="1" spans="1:7">
      <c r="A7" s="15" t="s">
        <v>132</v>
      </c>
      <c r="B7" s="75">
        <v>10779402.85</v>
      </c>
      <c r="C7" s="15" t="s">
        <v>133</v>
      </c>
      <c r="D7" s="75"/>
      <c r="E7" s="12"/>
      <c r="F7" s="12"/>
      <c r="G7" s="12"/>
    </row>
    <row r="8" ht="22.75" customHeight="1" spans="1:7">
      <c r="A8" s="15" t="s">
        <v>134</v>
      </c>
      <c r="B8" s="75"/>
      <c r="C8" s="15" t="s">
        <v>135</v>
      </c>
      <c r="D8" s="75"/>
      <c r="E8" s="12"/>
      <c r="F8" s="12"/>
      <c r="G8" s="12"/>
    </row>
    <row r="9" ht="22.75" customHeight="1" spans="1:7">
      <c r="A9" s="15" t="s">
        <v>136</v>
      </c>
      <c r="B9" s="75"/>
      <c r="C9" s="15" t="s">
        <v>137</v>
      </c>
      <c r="D9" s="75"/>
      <c r="E9" s="12"/>
      <c r="F9" s="12"/>
      <c r="G9" s="12"/>
    </row>
    <row r="10" ht="22.75" customHeight="1" spans="1:7">
      <c r="A10" s="15"/>
      <c r="B10" s="76"/>
      <c r="C10" s="15" t="s">
        <v>138</v>
      </c>
      <c r="D10" s="75"/>
      <c r="E10" s="12"/>
      <c r="F10" s="12"/>
      <c r="G10" s="12"/>
    </row>
    <row r="11" ht="22.75" customHeight="1" spans="1:7">
      <c r="A11" s="15"/>
      <c r="B11" s="76"/>
      <c r="C11" s="15" t="s">
        <v>139</v>
      </c>
      <c r="D11" s="75"/>
      <c r="E11" s="12"/>
      <c r="F11" s="12"/>
      <c r="G11" s="12"/>
    </row>
    <row r="12" ht="22.75" customHeight="1" spans="1:7">
      <c r="A12" s="15"/>
      <c r="B12" s="76"/>
      <c r="C12" s="15" t="s">
        <v>140</v>
      </c>
      <c r="D12" s="75"/>
      <c r="E12" s="12"/>
      <c r="F12" s="12"/>
      <c r="G12" s="12"/>
    </row>
    <row r="13" ht="22.75" customHeight="1" spans="1:7">
      <c r="A13" s="44"/>
      <c r="B13" s="71"/>
      <c r="C13" s="15" t="s">
        <v>141</v>
      </c>
      <c r="D13" s="75"/>
      <c r="E13" s="12"/>
      <c r="F13" s="12"/>
      <c r="G13" s="12"/>
    </row>
    <row r="14" ht="22.75" customHeight="1" spans="1:7">
      <c r="A14" s="15"/>
      <c r="B14" s="76"/>
      <c r="C14" s="15" t="s">
        <v>142</v>
      </c>
      <c r="D14" s="77">
        <v>1151233.23</v>
      </c>
      <c r="E14" s="12"/>
      <c r="F14" s="12"/>
      <c r="G14" s="46"/>
    </row>
    <row r="15" ht="22.75" customHeight="1" spans="1:7">
      <c r="A15" s="15"/>
      <c r="B15" s="76"/>
      <c r="C15" s="15" t="s">
        <v>143</v>
      </c>
      <c r="D15" s="75"/>
      <c r="E15" s="12"/>
      <c r="F15" s="12"/>
      <c r="G15" s="12"/>
    </row>
    <row r="16" ht="22.75" customHeight="1" spans="1:7">
      <c r="A16" s="15"/>
      <c r="B16" s="76"/>
      <c r="C16" s="15" t="s">
        <v>144</v>
      </c>
      <c r="D16" s="75">
        <v>491700.6</v>
      </c>
      <c r="E16" s="12"/>
      <c r="F16" s="12"/>
      <c r="G16" s="12"/>
    </row>
    <row r="17" ht="22.75" customHeight="1" spans="1:7">
      <c r="A17" s="15"/>
      <c r="B17" s="76"/>
      <c r="C17" s="15" t="s">
        <v>145</v>
      </c>
      <c r="D17" s="75"/>
      <c r="E17" s="12"/>
      <c r="F17" s="12"/>
      <c r="G17" s="12"/>
    </row>
    <row r="18" ht="22.75" customHeight="1" spans="1:7">
      <c r="A18" s="15"/>
      <c r="B18" s="76"/>
      <c r="C18" s="15" t="s">
        <v>146</v>
      </c>
      <c r="D18" s="75"/>
      <c r="E18" s="12"/>
      <c r="F18" s="12"/>
      <c r="G18" s="12"/>
    </row>
    <row r="19" ht="22.75" customHeight="1" spans="1:7">
      <c r="A19" s="15"/>
      <c r="B19" s="15"/>
      <c r="C19" s="15" t="s">
        <v>147</v>
      </c>
      <c r="D19" s="75"/>
      <c r="E19" s="12"/>
      <c r="F19" s="12"/>
      <c r="G19" s="12"/>
    </row>
    <row r="20" ht="22.75" customHeight="1" spans="1:7">
      <c r="A20" s="15"/>
      <c r="B20" s="15"/>
      <c r="C20" s="15" t="s">
        <v>148</v>
      </c>
      <c r="D20" s="75">
        <v>9136469.02</v>
      </c>
      <c r="E20" s="12"/>
      <c r="F20" s="12"/>
      <c r="G20" s="12"/>
    </row>
    <row r="21" ht="22.75" customHeight="1" spans="1:7">
      <c r="A21" s="15"/>
      <c r="B21" s="15"/>
      <c r="C21" s="15" t="s">
        <v>149</v>
      </c>
      <c r="D21" s="75"/>
      <c r="E21" s="12"/>
      <c r="F21" s="12"/>
      <c r="G21" s="12"/>
    </row>
    <row r="22" ht="22.75" customHeight="1" spans="1:7">
      <c r="A22" s="15"/>
      <c r="B22" s="15"/>
      <c r="C22" s="15" t="s">
        <v>150</v>
      </c>
      <c r="D22" s="75"/>
      <c r="E22" s="12"/>
      <c r="F22" s="12"/>
      <c r="G22" s="12"/>
    </row>
    <row r="23" ht="22.75" customHeight="1" spans="1:7">
      <c r="A23" s="15"/>
      <c r="B23" s="15"/>
      <c r="C23" s="15" t="s">
        <v>151</v>
      </c>
      <c r="D23" s="75"/>
      <c r="E23" s="12"/>
      <c r="F23" s="12"/>
      <c r="G23" s="12"/>
    </row>
    <row r="24" ht="22.75" customHeight="1" spans="1:7">
      <c r="A24" s="15"/>
      <c r="B24" s="15"/>
      <c r="C24" s="15" t="s">
        <v>152</v>
      </c>
      <c r="D24" s="75"/>
      <c r="E24" s="12"/>
      <c r="F24" s="12"/>
      <c r="G24" s="12"/>
    </row>
    <row r="25" ht="22.75" customHeight="1" spans="1:7">
      <c r="A25" s="15"/>
      <c r="B25" s="15"/>
      <c r="C25" s="15" t="s">
        <v>153</v>
      </c>
      <c r="D25" s="75"/>
      <c r="E25" s="12"/>
      <c r="F25" s="12"/>
      <c r="G25" s="12"/>
    </row>
    <row r="26" ht="22.75" customHeight="1" spans="1:7">
      <c r="A26" s="15"/>
      <c r="B26" s="15"/>
      <c r="C26" s="15" t="s">
        <v>154</v>
      </c>
      <c r="D26" s="75"/>
      <c r="E26" s="12"/>
      <c r="F26" s="12"/>
      <c r="G26" s="12"/>
    </row>
    <row r="27" ht="22.75" customHeight="1" spans="1:7">
      <c r="A27" s="15"/>
      <c r="B27" s="15"/>
      <c r="C27" s="15" t="s">
        <v>155</v>
      </c>
      <c r="D27" s="75"/>
      <c r="E27" s="12"/>
      <c r="F27" s="12"/>
      <c r="G27" s="12"/>
    </row>
    <row r="28" ht="22.75" customHeight="1" spans="1:7">
      <c r="A28" s="15"/>
      <c r="B28" s="15"/>
      <c r="C28" s="15" t="s">
        <v>156</v>
      </c>
      <c r="D28" s="75"/>
      <c r="E28" s="12"/>
      <c r="F28" s="12"/>
      <c r="G28" s="12"/>
    </row>
    <row r="29" ht="22.75" customHeight="1" spans="1:7">
      <c r="A29" s="15"/>
      <c r="B29" s="15"/>
      <c r="C29" s="15" t="s">
        <v>157</v>
      </c>
      <c r="D29" s="75"/>
      <c r="E29" s="12"/>
      <c r="F29" s="12"/>
      <c r="G29" s="12"/>
    </row>
    <row r="30" ht="22.75" customHeight="1" spans="1:7">
      <c r="A30" s="15"/>
      <c r="B30" s="15"/>
      <c r="C30" s="15" t="s">
        <v>158</v>
      </c>
      <c r="D30" s="75"/>
      <c r="E30" s="12"/>
      <c r="F30" s="12"/>
      <c r="G30" s="12"/>
    </row>
    <row r="31" ht="22.75" customHeight="1" spans="1:7">
      <c r="A31" s="15"/>
      <c r="B31" s="15"/>
      <c r="C31" s="15" t="s">
        <v>159</v>
      </c>
      <c r="D31" s="75"/>
      <c r="E31" s="12"/>
      <c r="F31" s="12"/>
      <c r="G31" s="12"/>
    </row>
    <row r="32" ht="22.75" customHeight="1" spans="1:7">
      <c r="A32" s="15"/>
      <c r="B32" s="15"/>
      <c r="C32" s="15" t="s">
        <v>160</v>
      </c>
      <c r="D32" s="75"/>
      <c r="E32" s="12"/>
      <c r="F32" s="12"/>
      <c r="G32" s="12"/>
    </row>
    <row r="33" ht="22.75" customHeight="1" spans="1:7">
      <c r="A33" s="15"/>
      <c r="B33" s="15"/>
      <c r="C33" s="15" t="s">
        <v>161</v>
      </c>
      <c r="D33" s="75"/>
      <c r="E33" s="12"/>
      <c r="F33" s="12"/>
      <c r="G33" s="12"/>
    </row>
    <row r="34" ht="22.75" customHeight="1" spans="1:7">
      <c r="A34" s="15"/>
      <c r="B34" s="15"/>
      <c r="C34" s="15" t="s">
        <v>162</v>
      </c>
      <c r="D34" s="75"/>
      <c r="E34" s="12"/>
      <c r="F34" s="12"/>
      <c r="G34" s="12"/>
    </row>
    <row r="35" ht="22.75" customHeight="1" spans="1:7">
      <c r="A35" s="15"/>
      <c r="B35" s="15"/>
      <c r="C35" s="15" t="s">
        <v>163</v>
      </c>
      <c r="D35" s="75"/>
      <c r="E35" s="12"/>
      <c r="F35" s="12"/>
      <c r="G35" s="12"/>
    </row>
    <row r="36" ht="22.75" customHeight="1" spans="1:7">
      <c r="A36" s="15"/>
      <c r="B36" s="15"/>
      <c r="C36" s="15" t="s">
        <v>164</v>
      </c>
      <c r="D36" s="74"/>
      <c r="E36" s="12"/>
      <c r="F36" s="12"/>
      <c r="G36" s="12"/>
    </row>
    <row r="37" ht="22.75" customHeight="1" spans="1:7">
      <c r="A37" s="68" t="s">
        <v>165</v>
      </c>
      <c r="B37" s="78">
        <f>B6</f>
        <v>10779402.85</v>
      </c>
      <c r="C37" s="68" t="s">
        <v>166</v>
      </c>
      <c r="D37" s="79">
        <f>D6</f>
        <v>10779402.85</v>
      </c>
      <c r="E37" s="46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B7" sqref="B7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167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47" t="s">
        <v>33</v>
      </c>
      <c r="K3" s="47"/>
    </row>
    <row r="4" ht="22.75" customHeight="1" spans="1:11">
      <c r="A4" s="68" t="s">
        <v>168</v>
      </c>
      <c r="B4" s="68" t="s">
        <v>114</v>
      </c>
      <c r="C4" s="68" t="s">
        <v>169</v>
      </c>
      <c r="D4" s="68"/>
      <c r="E4" s="68"/>
      <c r="F4" s="68" t="s">
        <v>170</v>
      </c>
      <c r="G4" s="68"/>
      <c r="H4" s="68"/>
      <c r="I4" s="68" t="s">
        <v>171</v>
      </c>
      <c r="J4" s="68"/>
      <c r="K4" s="68"/>
    </row>
    <row r="5" ht="22.75" customHeight="1" spans="1:11">
      <c r="A5" s="68"/>
      <c r="B5" s="68"/>
      <c r="C5" s="14" t="s">
        <v>114</v>
      </c>
      <c r="D5" s="14" t="s">
        <v>111</v>
      </c>
      <c r="E5" s="14" t="s">
        <v>112</v>
      </c>
      <c r="F5" s="14" t="s">
        <v>114</v>
      </c>
      <c r="G5" s="14" t="s">
        <v>111</v>
      </c>
      <c r="H5" s="14" t="s">
        <v>112</v>
      </c>
      <c r="I5" s="14" t="s">
        <v>114</v>
      </c>
      <c r="J5" s="14" t="s">
        <v>111</v>
      </c>
      <c r="K5" s="14" t="s">
        <v>112</v>
      </c>
    </row>
    <row r="6" ht="22.75" customHeight="1" spans="1:11">
      <c r="A6" s="44" t="s">
        <v>114</v>
      </c>
      <c r="B6" s="69">
        <f>C6+F6+I6</f>
        <v>10779402.85</v>
      </c>
      <c r="C6" s="69">
        <f>C7</f>
        <v>10779402.85</v>
      </c>
      <c r="D6" s="69">
        <f t="shared" ref="D6:K6" si="0">D7</f>
        <v>8879402.85</v>
      </c>
      <c r="E6" s="69">
        <f t="shared" si="0"/>
        <v>1900000</v>
      </c>
      <c r="F6" s="69">
        <f t="shared" si="0"/>
        <v>0</v>
      </c>
      <c r="G6" s="69">
        <f t="shared" si="0"/>
        <v>0</v>
      </c>
      <c r="H6" s="69">
        <f t="shared" si="0"/>
        <v>0</v>
      </c>
      <c r="I6" s="69">
        <f t="shared" si="0"/>
        <v>0</v>
      </c>
      <c r="J6" s="69">
        <f t="shared" si="0"/>
        <v>0</v>
      </c>
      <c r="K6" s="69">
        <f t="shared" si="0"/>
        <v>0</v>
      </c>
    </row>
    <row r="7" ht="22.75" customHeight="1" spans="1:11">
      <c r="A7" s="70" t="s">
        <v>2</v>
      </c>
      <c r="B7" s="69">
        <f>C7+F7+I7</f>
        <v>10779402.85</v>
      </c>
      <c r="C7" s="69">
        <f>D7+E7</f>
        <v>10779402.85</v>
      </c>
      <c r="D7" s="71">
        <v>8879402.85</v>
      </c>
      <c r="E7" s="71">
        <v>1900000</v>
      </c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</row>
    <row r="8" ht="22.75" customHeight="1" spans="1:11">
      <c r="A8" s="72"/>
      <c r="B8" s="73"/>
      <c r="C8" s="73"/>
      <c r="D8" s="71"/>
      <c r="E8" s="71"/>
      <c r="F8" s="71"/>
      <c r="G8" s="71"/>
      <c r="H8" s="71"/>
      <c r="I8" s="71"/>
      <c r="J8" s="71"/>
      <c r="K8" s="71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topLeftCell="A7" workbookViewId="0">
      <selection activeCell="C6" sqref="C6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57"/>
    </row>
    <row r="2" ht="36.9" customHeight="1" spans="1:5">
      <c r="A2" s="11" t="s">
        <v>172</v>
      </c>
      <c r="B2" s="11"/>
      <c r="C2" s="11"/>
      <c r="D2" s="11"/>
      <c r="E2" s="11"/>
    </row>
    <row r="3" ht="21.85" customHeight="1" spans="1:5">
      <c r="A3" s="12"/>
      <c r="B3" s="12"/>
      <c r="C3" s="47" t="s">
        <v>33</v>
      </c>
      <c r="D3" s="47"/>
      <c r="E3" s="47"/>
    </row>
    <row r="4" ht="22.75" customHeight="1" spans="1:5">
      <c r="A4" s="48" t="s">
        <v>109</v>
      </c>
      <c r="B4" s="48"/>
      <c r="C4" s="48" t="s">
        <v>169</v>
      </c>
      <c r="D4" s="48"/>
      <c r="E4" s="48"/>
    </row>
    <row r="5" ht="22.75" customHeight="1" spans="1:5">
      <c r="A5" s="58" t="s">
        <v>173</v>
      </c>
      <c r="B5" s="58" t="s">
        <v>174</v>
      </c>
      <c r="C5" s="59" t="s">
        <v>114</v>
      </c>
      <c r="D5" s="58" t="s">
        <v>111</v>
      </c>
      <c r="E5" s="58" t="s">
        <v>112</v>
      </c>
    </row>
    <row r="6" ht="32" customHeight="1" spans="1:5">
      <c r="A6" s="60"/>
      <c r="B6" s="61" t="s">
        <v>114</v>
      </c>
      <c r="C6" s="59">
        <f>D6+E6</f>
        <v>10779402.85</v>
      </c>
      <c r="D6" s="58">
        <f>D7+D13+D16</f>
        <v>8879402.85</v>
      </c>
      <c r="E6" s="58">
        <f>E7+E13+E16</f>
        <v>1900000</v>
      </c>
    </row>
    <row r="7" ht="32" customHeight="1" spans="1:5">
      <c r="A7" s="35" t="s">
        <v>175</v>
      </c>
      <c r="B7" s="35" t="s">
        <v>176</v>
      </c>
      <c r="C7" s="48">
        <f>D7+E7</f>
        <v>1151233.23</v>
      </c>
      <c r="D7" s="48">
        <f>D8+D11</f>
        <v>1151233.23</v>
      </c>
      <c r="E7" s="48"/>
    </row>
    <row r="8" ht="32" customHeight="1" spans="1:5">
      <c r="A8" s="35" t="s">
        <v>177</v>
      </c>
      <c r="B8" s="35" t="s">
        <v>178</v>
      </c>
      <c r="C8" s="48">
        <f t="shared" ref="C8:C20" si="0">D8+E8</f>
        <v>1100348.8</v>
      </c>
      <c r="D8" s="48">
        <f>D9+D10</f>
        <v>1100348.8</v>
      </c>
      <c r="E8" s="48"/>
    </row>
    <row r="9" ht="32" customHeight="1" spans="1:5">
      <c r="A9" s="53" t="s">
        <v>179</v>
      </c>
      <c r="B9" s="53" t="s">
        <v>180</v>
      </c>
      <c r="C9" s="28">
        <f t="shared" si="0"/>
        <v>90480</v>
      </c>
      <c r="D9" s="28">
        <v>90480</v>
      </c>
      <c r="E9" s="28"/>
    </row>
    <row r="10" ht="32" customHeight="1" spans="1:5">
      <c r="A10" s="53" t="s">
        <v>181</v>
      </c>
      <c r="B10" s="53" t="s">
        <v>182</v>
      </c>
      <c r="C10" s="28">
        <f t="shared" si="0"/>
        <v>1009868.8</v>
      </c>
      <c r="D10" s="62">
        <v>1009868.8</v>
      </c>
      <c r="E10" s="62"/>
    </row>
    <row r="11" ht="32" customHeight="1" spans="1:5">
      <c r="A11" s="35" t="s">
        <v>183</v>
      </c>
      <c r="B11" s="35" t="s">
        <v>184</v>
      </c>
      <c r="C11" s="48">
        <f t="shared" si="0"/>
        <v>50884.43</v>
      </c>
      <c r="D11" s="63">
        <v>50884.43</v>
      </c>
      <c r="E11" s="62"/>
    </row>
    <row r="12" ht="32" customHeight="1" spans="1:5">
      <c r="A12" s="53" t="s">
        <v>185</v>
      </c>
      <c r="B12" s="53" t="s">
        <v>184</v>
      </c>
      <c r="C12" s="28">
        <f t="shared" si="0"/>
        <v>50884.43</v>
      </c>
      <c r="D12" s="62">
        <v>50884.43</v>
      </c>
      <c r="E12" s="62"/>
    </row>
    <row r="13" ht="32" customHeight="1" spans="1:5">
      <c r="A13" s="64">
        <v>210</v>
      </c>
      <c r="B13" s="35" t="s">
        <v>186</v>
      </c>
      <c r="C13" s="48">
        <f t="shared" si="0"/>
        <v>491700.6</v>
      </c>
      <c r="D13" s="63">
        <f t="shared" ref="D13:D17" si="1">D14</f>
        <v>491700.6</v>
      </c>
      <c r="E13" s="62"/>
    </row>
    <row r="14" ht="32" customHeight="1" spans="1:5">
      <c r="A14" s="64">
        <v>21011</v>
      </c>
      <c r="B14" s="35" t="s">
        <v>187</v>
      </c>
      <c r="C14" s="48">
        <f t="shared" si="0"/>
        <v>491700.6</v>
      </c>
      <c r="D14" s="63">
        <f t="shared" si="1"/>
        <v>491700.6</v>
      </c>
      <c r="E14" s="62"/>
    </row>
    <row r="15" ht="32" customHeight="1" spans="1:5">
      <c r="A15" s="65">
        <v>2101101</v>
      </c>
      <c r="B15" s="53" t="s">
        <v>188</v>
      </c>
      <c r="C15" s="28">
        <f t="shared" si="0"/>
        <v>491700.6</v>
      </c>
      <c r="D15" s="62">
        <v>491700.6</v>
      </c>
      <c r="E15" s="62"/>
    </row>
    <row r="16" ht="32" customHeight="1" spans="1:5">
      <c r="A16" s="64">
        <v>214</v>
      </c>
      <c r="B16" s="66" t="s">
        <v>189</v>
      </c>
      <c r="C16" s="48">
        <f t="shared" si="0"/>
        <v>9136469.02</v>
      </c>
      <c r="D16" s="63">
        <f>D17+D19</f>
        <v>7236469.02</v>
      </c>
      <c r="E16" s="62">
        <f>E17+E19</f>
        <v>1900000</v>
      </c>
    </row>
    <row r="17" ht="32" customHeight="1" spans="1:5">
      <c r="A17" s="64">
        <v>21401</v>
      </c>
      <c r="B17" s="66" t="s">
        <v>190</v>
      </c>
      <c r="C17" s="48">
        <f t="shared" si="0"/>
        <v>7236469.02</v>
      </c>
      <c r="D17" s="62">
        <f t="shared" si="1"/>
        <v>7236469.02</v>
      </c>
      <c r="E17" s="62"/>
    </row>
    <row r="18" ht="32" customHeight="1" spans="1:5">
      <c r="A18" s="65">
        <v>2140101</v>
      </c>
      <c r="B18" s="67" t="s">
        <v>191</v>
      </c>
      <c r="C18" s="28">
        <f t="shared" si="0"/>
        <v>7236469.02</v>
      </c>
      <c r="D18" s="62">
        <v>7236469.02</v>
      </c>
      <c r="E18" s="62"/>
    </row>
    <row r="19" ht="32" customHeight="1" spans="1:5">
      <c r="A19" s="64">
        <v>21499</v>
      </c>
      <c r="B19" s="66" t="s">
        <v>192</v>
      </c>
      <c r="C19" s="48">
        <f t="shared" si="0"/>
        <v>1900000</v>
      </c>
      <c r="D19" s="63">
        <v>0</v>
      </c>
      <c r="E19" s="63">
        <f>E20</f>
        <v>1900000</v>
      </c>
    </row>
    <row r="20" ht="29" customHeight="1" spans="1:5">
      <c r="A20" s="65">
        <v>2149901</v>
      </c>
      <c r="B20" s="67" t="s">
        <v>193</v>
      </c>
      <c r="C20" s="28">
        <f t="shared" si="0"/>
        <v>1900000</v>
      </c>
      <c r="D20" s="34">
        <v>0</v>
      </c>
      <c r="E20" s="34">
        <v>1900000</v>
      </c>
    </row>
  </sheetData>
  <mergeCells count="4">
    <mergeCell ref="A2:E2"/>
    <mergeCell ref="C3:E3"/>
    <mergeCell ref="A4:B4"/>
    <mergeCell ref="C4:E4"/>
  </mergeCells>
  <pageMargins left="1.33819444444444" right="0.75" top="0.268999993801117" bottom="0.268999993801117" header="0" footer="0"/>
  <pageSetup paperSize="9" scale="9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workbookViewId="0">
      <selection activeCell="D12" sqref="D12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194</v>
      </c>
      <c r="B2" s="11"/>
      <c r="C2" s="11"/>
      <c r="D2" s="11"/>
      <c r="E2" s="11"/>
    </row>
    <row r="3" ht="22.75" customHeight="1" spans="1:5">
      <c r="A3" s="46"/>
      <c r="B3" s="46"/>
      <c r="C3" s="12"/>
      <c r="D3" s="12"/>
      <c r="E3" s="47" t="s">
        <v>33</v>
      </c>
    </row>
    <row r="4" ht="22.75" customHeight="1" spans="1:5">
      <c r="A4" s="48" t="s">
        <v>195</v>
      </c>
      <c r="B4" s="48"/>
      <c r="C4" s="48" t="s">
        <v>196</v>
      </c>
      <c r="D4" s="48"/>
      <c r="E4" s="48"/>
    </row>
    <row r="5" ht="22.75" customHeight="1" spans="1:5">
      <c r="A5" s="48" t="s">
        <v>173</v>
      </c>
      <c r="B5" s="48" t="s">
        <v>174</v>
      </c>
      <c r="C5" s="48" t="s">
        <v>114</v>
      </c>
      <c r="D5" s="48" t="s">
        <v>197</v>
      </c>
      <c r="E5" s="48" t="s">
        <v>198</v>
      </c>
    </row>
    <row r="6" ht="22.75" customHeight="1" spans="1:5">
      <c r="A6" s="48"/>
      <c r="B6" s="49" t="s">
        <v>114</v>
      </c>
      <c r="C6" s="50">
        <f>D6+E6</f>
        <v>8879402.85</v>
      </c>
      <c r="D6" s="50">
        <f>D7+D15+D20</f>
        <v>8386610.83</v>
      </c>
      <c r="E6" s="50">
        <f>E7+E15+E20</f>
        <v>492792.02</v>
      </c>
    </row>
    <row r="7" ht="27" customHeight="1" spans="1:5">
      <c r="A7" s="35" t="s">
        <v>199</v>
      </c>
      <c r="B7" s="35" t="s">
        <v>200</v>
      </c>
      <c r="C7" s="51"/>
      <c r="D7" s="52">
        <f>D8+D9+D10+D11+D12+D13+D14</f>
        <v>8296130.83</v>
      </c>
      <c r="E7" s="52">
        <f>E8+E9+E10+E11+E12+E13+E14</f>
        <v>0</v>
      </c>
    </row>
    <row r="8" ht="27" customHeight="1" spans="1:5">
      <c r="A8" s="53" t="s">
        <v>201</v>
      </c>
      <c r="B8" s="53" t="s">
        <v>202</v>
      </c>
      <c r="C8" s="54"/>
      <c r="D8" s="55">
        <v>2955497.4</v>
      </c>
      <c r="E8" s="55"/>
    </row>
    <row r="9" ht="27" customHeight="1" spans="1:5">
      <c r="A9" s="53" t="s">
        <v>203</v>
      </c>
      <c r="B9" s="53" t="s">
        <v>204</v>
      </c>
      <c r="C9" s="36"/>
      <c r="D9" s="36">
        <f>526201.2+250929+128750</f>
        <v>905880.2</v>
      </c>
      <c r="E9" s="36"/>
    </row>
    <row r="10" ht="27" customHeight="1" spans="1:5">
      <c r="A10" s="53">
        <v>30103</v>
      </c>
      <c r="B10" s="53" t="s">
        <v>205</v>
      </c>
      <c r="C10" s="36"/>
      <c r="D10" s="36">
        <f>30718+1293100</f>
        <v>1323818</v>
      </c>
      <c r="E10" s="36"/>
    </row>
    <row r="11" ht="27" customHeight="1" spans="1:5">
      <c r="A11" s="53" t="s">
        <v>206</v>
      </c>
      <c r="B11" s="53" t="s">
        <v>207</v>
      </c>
      <c r="C11" s="36"/>
      <c r="D11" s="36">
        <v>1558481.4</v>
      </c>
      <c r="E11" s="36"/>
    </row>
    <row r="12" ht="27" customHeight="1" spans="1:5">
      <c r="A12" s="53">
        <v>30108</v>
      </c>
      <c r="B12" s="53" t="s">
        <v>208</v>
      </c>
      <c r="C12" s="36"/>
      <c r="D12" s="36">
        <v>1009868.8</v>
      </c>
      <c r="E12" s="36"/>
    </row>
    <row r="13" ht="27" customHeight="1" spans="1:5">
      <c r="A13" s="53">
        <v>30110</v>
      </c>
      <c r="B13" s="53" t="s">
        <v>209</v>
      </c>
      <c r="C13" s="36"/>
      <c r="D13" s="36">
        <f>351300.6+140400</f>
        <v>491700.6</v>
      </c>
      <c r="E13" s="36"/>
    </row>
    <row r="14" ht="27" customHeight="1" spans="1:5">
      <c r="A14" s="53">
        <v>30112</v>
      </c>
      <c r="B14" s="53" t="s">
        <v>210</v>
      </c>
      <c r="C14" s="36"/>
      <c r="D14" s="36">
        <v>50884.43</v>
      </c>
      <c r="E14" s="36"/>
    </row>
    <row r="15" ht="27" customHeight="1" spans="1:5">
      <c r="A15" s="35" t="s">
        <v>211</v>
      </c>
      <c r="B15" s="35" t="s">
        <v>212</v>
      </c>
      <c r="C15" s="36"/>
      <c r="D15" s="56">
        <f>D16+D17+D18+D19</f>
        <v>0</v>
      </c>
      <c r="E15" s="56">
        <f>E16+E17+E18+E19</f>
        <v>492792.02</v>
      </c>
    </row>
    <row r="16" ht="27" customHeight="1" spans="1:5">
      <c r="A16" s="53" t="s">
        <v>213</v>
      </c>
      <c r="B16" s="53" t="s">
        <v>198</v>
      </c>
      <c r="C16" s="36"/>
      <c r="D16" s="36"/>
      <c r="E16" s="36">
        <v>335000</v>
      </c>
    </row>
    <row r="17" ht="27" customHeight="1" spans="1:5">
      <c r="A17" s="53">
        <v>30228</v>
      </c>
      <c r="B17" s="53" t="s">
        <v>214</v>
      </c>
      <c r="C17" s="36"/>
      <c r="D17" s="36"/>
      <c r="E17" s="36">
        <v>50185.8</v>
      </c>
    </row>
    <row r="18" ht="27" customHeight="1" spans="1:5">
      <c r="A18" s="53">
        <v>30229</v>
      </c>
      <c r="B18" s="53" t="s">
        <v>215</v>
      </c>
      <c r="C18" s="36"/>
      <c r="D18" s="36"/>
      <c r="E18" s="36">
        <v>44606.22</v>
      </c>
    </row>
    <row r="19" ht="27" customHeight="1" spans="1:5">
      <c r="A19" s="53">
        <v>30239</v>
      </c>
      <c r="B19" s="53" t="s">
        <v>216</v>
      </c>
      <c r="C19" s="36"/>
      <c r="D19" s="36"/>
      <c r="E19" s="36">
        <v>63000</v>
      </c>
    </row>
    <row r="20" ht="27" customHeight="1" spans="1:5">
      <c r="A20" s="35">
        <v>303</v>
      </c>
      <c r="B20" s="35" t="s">
        <v>217</v>
      </c>
      <c r="C20" s="36"/>
      <c r="D20" s="56">
        <f>D21+D22</f>
        <v>90480</v>
      </c>
      <c r="E20" s="36"/>
    </row>
    <row r="21" ht="27" customHeight="1" spans="1:5">
      <c r="A21" s="53">
        <v>30302</v>
      </c>
      <c r="B21" s="53" t="s">
        <v>218</v>
      </c>
      <c r="C21" s="36"/>
      <c r="D21" s="36">
        <v>75500</v>
      </c>
      <c r="E21" s="36"/>
    </row>
    <row r="22" ht="27" customHeight="1" spans="1:5">
      <c r="A22" s="53">
        <v>30305</v>
      </c>
      <c r="B22" s="53" t="s">
        <v>219</v>
      </c>
      <c r="C22" s="36"/>
      <c r="D22" s="36">
        <v>14980</v>
      </c>
      <c r="E22" s="36"/>
    </row>
  </sheetData>
  <mergeCells count="4">
    <mergeCell ref="A2:E2"/>
    <mergeCell ref="A3:B3"/>
    <mergeCell ref="A4:B4"/>
    <mergeCell ref="C4:E4"/>
  </mergeCells>
  <pageMargins left="1.61388888888889" right="0.75" top="0.270000010728836" bottom="0.270000010728836" header="0" footer="0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北城以北丨丶</cp:lastModifiedBy>
  <dcterms:created xsi:type="dcterms:W3CDTF">2023-01-31T08:53:00Z</dcterms:created>
  <dcterms:modified xsi:type="dcterms:W3CDTF">2025-02-12T08:15:36Z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54C80BC5E32D4B2596A6365A6DA0E22A</vt:lpwstr>
  </property>
  <property fmtid="{D5CDD505-2E9C-101B-9397-08002B2CF9AE}" pid="4" name="KSOReadingLayout">
    <vt:bool>true</vt:bool>
  </property>
</Properties>
</file>