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2" activeTab="7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<sst xmlns="http://schemas.openxmlformats.org/spreadsheetml/2006/main" count="346" uniqueCount="266">
  <si>
    <t>单位代码：</t>
  </si>
  <si>
    <t>单位名称：</t>
  </si>
  <si>
    <t>宁县九岘乡中心小学</t>
  </si>
  <si>
    <t>部门预算公开表</t>
  </si>
  <si>
    <t xml:space="preserve">     </t>
  </si>
  <si>
    <t>编制日期：</t>
  </si>
  <si>
    <t>部门领导：</t>
  </si>
  <si>
    <t>李金奎</t>
  </si>
  <si>
    <t>财务负责人：</t>
  </si>
  <si>
    <t>户文</t>
  </si>
  <si>
    <t>制表人：</t>
  </si>
  <si>
    <t>韩宝有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</si>
  <si>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</si>
  <si>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</si>
  <si>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</si>
  <si>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</si>
  <si>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</si>
  <si>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</si>
  <si>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</si>
  <si>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</si>
  <si>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</si>
  <si>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</si>
  <si>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</si>
  <si>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</si>
  <si>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</si>
  <si>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</si>
  <si>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</si>
  <si>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</si>
  <si>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</si>
  <si>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</si>
  <si>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</si>
  <si>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</si>
  <si>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</si>
  <si>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</si>
  <si>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</si>
  <si>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</si>
  <si>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</si>
  <si>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</si>
  <si>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</si>
  <si>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</si>
  <si>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</si>
  <si>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</si>
  <si>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</si>
  <si>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</si>
  <si>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</si>
  <si>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</si>
  <si>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</si>
  <si>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</si>
  <si>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</si>
  <si>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</si>
  <si>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</si>
  <si>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</si>
  <si>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</si>
  <si>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</si>
  <si>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</si>
  <si>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</si>
  <si>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</si>
  <si>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</si>
  <si>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</si>
  <si>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</si>
  <si>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</si>
  <si>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</si>
  <si>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</si>
  <si>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</si>
  <si>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</si>
  <si>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</si>
  <si>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</si>
  <si>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</si>
  <si>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</si>
  <si>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</si>
  <si>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</si>
  <si>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</si>
  <si>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</si>
  <si>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</si>
  <si>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</si>
  <si>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</si>
  <si>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</si>
  <si>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</si>
  <si>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</si>
  <si>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</si>
  <si>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</si>
  <si>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</si>
  <si>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</si>
  <si>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</si>
  <si>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</si>
  <si>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</si>
  <si>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</si>
  <si>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</si>
  <si>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</si>
  <si>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</si>
  <si>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</si>
  <si>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</si>
  <si>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</si>
  <si>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</si>
  <si>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</si>
  <si>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</si>
  <si>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</si>
  <si>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</si>
  <si>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</si>
  <si>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</si>
  <si>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</si>
  <si>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</si>
  <si>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</si>
  <si>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</si>
  <si>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</si>
  <si>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</si>
  <si>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</si>
  <si>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</si>
  <si>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</si>
  <si>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</si>
  <si>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</si>
  <si>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</si>
  <si>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</si>
  <si>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</si>
  <si>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</si>
  <si>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</si>
  <si>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</si>
  <si>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</si>
  <si>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205-教育支出</t>
  </si>
  <si>
    <t>20502-普通教育</t>
  </si>
  <si>
    <t>2050201-学前教育</t>
  </si>
  <si>
    <t>2050202-小学教育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</si>
  <si>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</si>
  <si>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</si>
  <si>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</si>
  <si>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</si>
  <si>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</si>
  <si>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</si>
  <si>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</si>
  <si>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</si>
  <si>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</si>
  <si>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</si>
  <si>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</si>
  <si>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</si>
  <si>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</si>
  <si>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</si>
  <si>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</si>
  <si>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</si>
  <si>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</si>
  <si>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</si>
  <si>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</si>
  <si>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</si>
  <si>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</si>
  <si>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</si>
  <si>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</si>
  <si>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</si>
  <si>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</si>
  <si>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</si>
  <si>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</si>
  <si>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</si>
  <si>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</si>
  <si>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</si>
  <si>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</si>
  <si>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</si>
  <si>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</si>
  <si>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</si>
  <si>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</si>
  <si>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</si>
  <si>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</si>
  <si>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</si>
  <si>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</si>
  <si>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</si>
  <si>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</si>
  <si>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</si>
  <si>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</si>
  <si>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</si>
  <si>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</si>
  <si>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</si>
  <si>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</si>
  <si>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</si>
  <si>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</si>
  <si>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</si>
  <si>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</si>
  <si>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</si>
  <si>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</si>
  <si>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</si>
  <si>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</si>
  <si>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</si>
  <si>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</si>
  <si>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</si>
  <si>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</si>
  <si>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20101</t>
  </si>
  <si>
    <t>普通教育</t>
  </si>
  <si>
    <t>2010101</t>
  </si>
  <si>
    <t xml:space="preserve">  学前教育</t>
  </si>
  <si>
    <t>2050202</t>
  </si>
  <si>
    <t xml:space="preserve">  小学教育</t>
  </si>
  <si>
    <t>208</t>
  </si>
  <si>
    <t>社会保障和就业支出</t>
  </si>
  <si>
    <t>20805</t>
  </si>
  <si>
    <t>行政事业单位养老支出</t>
  </si>
  <si>
    <t xml:space="preserve">  事业单位离退休</t>
  </si>
  <si>
    <t xml:space="preserve">  机关事业单位基本养老保险缴费支出</t>
  </si>
  <si>
    <t>20808</t>
  </si>
  <si>
    <t>抚恤</t>
  </si>
  <si>
    <t>2080899</t>
  </si>
  <si>
    <t>其他优抚支出</t>
  </si>
  <si>
    <t>其他社会保障和就业支出</t>
  </si>
  <si>
    <t xml:space="preserve">  其他社会保障和就业支出</t>
  </si>
  <si>
    <t>卫生健康支出</t>
  </si>
  <si>
    <t>行政事业单位医疗</t>
  </si>
  <si>
    <t xml:space="preserve">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</si>
  <si>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</si>
  <si>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</si>
  <si>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</si>
  <si>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</si>
  <si>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</si>
  <si>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</si>
  <si>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</si>
  <si>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</si>
  <si>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</si>
  <si>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</si>
  <si>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</si>
  <si>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</si>
  <si>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</si>
  <si>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</si>
  <si>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</si>
  <si>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</si>
  <si>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</si>
  <si>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</si>
  <si>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</si>
  <si>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</si>
  <si>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</si>
  <si>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30208</t>
  </si>
  <si>
    <t xml:space="preserve">  取暖费</t>
  </si>
  <si>
    <t>30211</t>
  </si>
  <si>
    <t xml:space="preserve">  差旅费</t>
  </si>
  <si>
    <t>30216</t>
  </si>
  <si>
    <t xml:space="preserve">  培训费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</si>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</sst>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0.00_ "/>
    <numFmt numFmtId="179" formatCode="0.00_);[Red]\(0.00\)"/>
    <numFmt numFmtId="180" formatCode="#0.00"/>
    <numFmt numFmtId="181" formatCode="yyyy/mm/dd"/>
  </numFmts>
  <fonts count="6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黑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4" borderId="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5" borderId="7" applyNumberFormat="0" applyAlignment="0" applyProtection="0">
      <alignment vertical="center"/>
    </xf>
    <xf numFmtId="0" fontId="51" fillId="6" borderId="8" applyNumberFormat="0" applyAlignment="0" applyProtection="0">
      <alignment vertical="center"/>
    </xf>
    <xf numFmtId="0" fontId="52" fillId="6" borderId="7" applyNumberFormat="0" applyAlignment="0" applyProtection="0">
      <alignment vertical="center"/>
    </xf>
    <xf numFmtId="0" fontId="53" fillId="7" borderId="9" applyNumberFormat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0" fillId="0" borderId="0"/>
  </cellStyleXfs>
  <cellXfs count="13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 wrapText="1"/>
    </xf>
    <xf numFmtId="177" fontId="21" fillId="0" borderId="1" xfId="0" applyNumberFormat="1" applyFont="1" applyBorder="1" applyAlignment="1">
      <alignment horizontal="right" vertical="center" wrapText="1"/>
    </xf>
    <xf numFmtId="177" fontId="22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177" fontId="24" fillId="0" borderId="1" xfId="0" applyNumberFormat="1" applyFont="1" applyBorder="1" applyAlignment="1">
      <alignment horizontal="right" vertical="center" wrapText="1"/>
    </xf>
    <xf numFmtId="178" fontId="25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" fontId="29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177" fontId="31" fillId="0" borderId="1" xfId="0" applyNumberFormat="1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178" fontId="18" fillId="0" borderId="1" xfId="0" applyNumberFormat="1" applyFont="1" applyBorder="1" applyAlignment="1">
      <alignment horizontal="right" vertical="center" wrapText="1"/>
    </xf>
    <xf numFmtId="179" fontId="28" fillId="0" borderId="1" xfId="0" applyNumberFormat="1" applyFont="1" applyBorder="1" applyAlignment="1">
      <alignment horizontal="right" vertical="center" wrapText="1"/>
    </xf>
    <xf numFmtId="0" fontId="28" fillId="3" borderId="1" xfId="0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178" fontId="14" fillId="0" borderId="1" xfId="0" applyNumberFormat="1" applyFont="1" applyBorder="1" applyAlignment="1">
      <alignment horizontal="right" vertical="center" wrapText="1"/>
    </xf>
    <xf numFmtId="179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79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179" fontId="21" fillId="0" borderId="1" xfId="0" applyNumberFormat="1" applyFont="1" applyBorder="1" applyAlignment="1">
      <alignment horizontal="right" vertical="center" wrapText="1"/>
    </xf>
    <xf numFmtId="179" fontId="32" fillId="0" borderId="2" xfId="0" applyNumberFormat="1" applyFont="1" applyFill="1" applyBorder="1" applyAlignment="1">
      <alignment horizontal="right" vertical="center" shrinkToFit="1"/>
    </xf>
    <xf numFmtId="179" fontId="29" fillId="0" borderId="1" xfId="0" applyNumberFormat="1" applyFont="1" applyFill="1" applyBorder="1" applyAlignment="1">
      <alignment horizontal="right" vertical="center" shrinkToFit="1"/>
    </xf>
    <xf numFmtId="179" fontId="32" fillId="0" borderId="1" xfId="0" applyNumberFormat="1" applyFont="1" applyFill="1" applyBorder="1" applyAlignment="1">
      <alignment horizontal="right" vertical="center" shrinkToFit="1"/>
    </xf>
    <xf numFmtId="179" fontId="33" fillId="0" borderId="1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left" vertical="center" wrapText="1"/>
    </xf>
    <xf numFmtId="4" fontId="28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0" fontId="34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80" fontId="28" fillId="0" borderId="2" xfId="0" applyNumberFormat="1" applyFont="1" applyBorder="1" applyAlignment="1">
      <alignment vertical="center" wrapText="1"/>
    </xf>
    <xf numFmtId="180" fontId="28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right" vertical="center"/>
    </xf>
    <xf numFmtId="178" fontId="14" fillId="0" borderId="1" xfId="0" applyNumberFormat="1" applyFon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4" fillId="0" borderId="1" xfId="0" applyNumberFormat="1" applyFont="1" applyBorder="1" applyAlignment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7" fontId="3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4" fontId="3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0" sqref="I10"/>
    </sheetView>
  </sheetViews>
  <sheetFormatPr defaultColWidth="10" defaultRowHeight="14.4"/>
  <cols>
    <col min="1" max="1" width="2.5462962962963" customWidth="1"/>
    <col min="2" max="2" width="14.5555555555556" customWidth="1"/>
    <col min="3" max="4" width="9.76851851851852" customWidth="1"/>
    <col min="5" max="5" width="13.4444444444444" customWidth="1"/>
    <col min="6" max="6" width="10.222222222222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4">
        <v>208038</v>
      </c>
      <c r="D3" s="124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5" t="s">
        <v>2</v>
      </c>
      <c r="D4" s="125"/>
      <c r="E4" s="125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6" t="s">
        <v>3</v>
      </c>
      <c r="C6" s="126"/>
      <c r="D6" s="126"/>
      <c r="E6" s="126"/>
      <c r="F6" s="126"/>
      <c r="G6" s="126"/>
      <c r="H6" s="126"/>
      <c r="I6" s="126"/>
      <c r="J6" s="126"/>
      <c r="K6" s="126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7" t="s">
        <v>5</v>
      </c>
      <c r="G10" s="128">
        <v>45656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9" t="s">
        <v>6</v>
      </c>
      <c r="C12" s="130" t="s">
        <v>7</v>
      </c>
      <c r="D12" s="125"/>
      <c r="E12" s="129" t="s">
        <v>8</v>
      </c>
      <c r="F12" s="131" t="s">
        <v>9</v>
      </c>
      <c r="G12" s="125"/>
      <c r="H12" s="129" t="s">
        <v>10</v>
      </c>
      <c r="I12" s="131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J12" sqref="J12"/>
    </sheetView>
  </sheetViews>
  <sheetFormatPr defaultColWidth="10" defaultRowHeight="14.4" outlineLevelCol="7"/>
  <cols>
    <col min="1" max="1" width="50.8055555555556" customWidth="1"/>
    <col min="2" max="2" width="9.76851851851852" customWidth="1"/>
    <col min="3" max="3" width="12.9166666666667" customWidth="1"/>
    <col min="4" max="7" width="9.76851851851852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8" t="s">
        <v>239</v>
      </c>
      <c r="B2" s="48"/>
      <c r="C2" s="48"/>
      <c r="D2" s="48"/>
      <c r="E2" s="48"/>
      <c r="F2" s="48"/>
      <c r="G2" s="48"/>
      <c r="H2" s="48"/>
    </row>
    <row r="3" ht="22.75" customHeight="1" spans="1:8">
      <c r="A3" s="10"/>
      <c r="B3" s="10"/>
      <c r="C3" s="10"/>
      <c r="D3" s="10"/>
      <c r="E3" s="10"/>
      <c r="F3" s="10"/>
      <c r="G3" s="10"/>
      <c r="H3" s="49" t="s">
        <v>36</v>
      </c>
    </row>
    <row r="4" ht="22.75" customHeight="1" spans="1:8">
      <c r="A4" s="14" t="s">
        <v>172</v>
      </c>
      <c r="B4" s="14" t="s">
        <v>240</v>
      </c>
      <c r="C4" s="14"/>
      <c r="D4" s="14"/>
      <c r="E4" s="14"/>
      <c r="F4" s="14"/>
      <c r="G4" s="14" t="s">
        <v>241</v>
      </c>
      <c r="H4" s="14" t="s">
        <v>242</v>
      </c>
    </row>
    <row r="5" ht="22.75" customHeight="1" spans="1:8">
      <c r="A5" s="14"/>
      <c r="B5" s="14" t="s">
        <v>117</v>
      </c>
      <c r="C5" s="14" t="s">
        <v>243</v>
      </c>
      <c r="D5" s="14" t="s">
        <v>244</v>
      </c>
      <c r="E5" s="14" t="s">
        <v>245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246</v>
      </c>
      <c r="F6" s="14" t="s">
        <v>247</v>
      </c>
      <c r="G6" s="14"/>
      <c r="H6" s="14"/>
    </row>
    <row r="7" ht="22.75" customHeight="1" spans="1:8">
      <c r="A7" s="50" t="s">
        <v>117</v>
      </c>
      <c r="B7" s="51"/>
      <c r="C7" s="51"/>
      <c r="D7" s="51"/>
      <c r="E7" s="51"/>
      <c r="F7" s="51"/>
      <c r="G7" s="51"/>
      <c r="H7" s="51"/>
    </row>
    <row r="8" ht="22.75" customHeight="1" spans="1:8">
      <c r="A8" s="50"/>
      <c r="B8" s="51"/>
      <c r="C8" s="51"/>
      <c r="D8" s="51"/>
      <c r="E8" s="51"/>
      <c r="F8" s="51"/>
      <c r="G8" s="51"/>
      <c r="H8" s="51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H11" sqref="H11"/>
    </sheetView>
  </sheetViews>
  <sheetFormatPr defaultColWidth="10" defaultRowHeight="14.4"/>
  <cols>
    <col min="1" max="1" width="9.76851851851852" customWidth="1"/>
    <col min="2" max="2" width="12" style="18" customWidth="1"/>
    <col min="3" max="3" width="22.7777777777778" style="18" customWidth="1"/>
    <col min="4" max="4" width="17.2222222222222" customWidth="1"/>
    <col min="5" max="5" width="18.1111111111111" customWidth="1"/>
    <col min="6" max="6" width="12.5" customWidth="1"/>
    <col min="7" max="10" width="9.76851851851852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248</v>
      </c>
      <c r="B2" s="20"/>
      <c r="C2" s="20"/>
      <c r="D2" s="11"/>
      <c r="E2" s="11"/>
      <c r="F2" s="11"/>
      <c r="G2" s="10"/>
      <c r="H2" s="10"/>
      <c r="I2" s="10"/>
      <c r="J2" s="10"/>
    </row>
    <row r="3" customFormat="1" ht="22.75" customHeight="1" spans="1:10">
      <c r="A3" s="12"/>
      <c r="B3" s="18"/>
      <c r="C3" s="18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249</v>
      </c>
      <c r="B4" s="29" t="s">
        <v>250</v>
      </c>
      <c r="C4" s="30" t="s">
        <v>251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>
        <f t="shared" ref="D5:D16" si="0">E5</f>
        <v>189716.74</v>
      </c>
      <c r="E5" s="33">
        <f>E6</f>
        <v>189716.74</v>
      </c>
      <c r="F5" s="34"/>
      <c r="G5" s="12"/>
      <c r="H5" s="12"/>
      <c r="I5" s="12"/>
      <c r="J5" s="12"/>
    </row>
    <row r="6" customFormat="1" ht="28" customHeight="1" spans="1:6">
      <c r="A6" s="35">
        <v>1</v>
      </c>
      <c r="B6" s="36" t="s">
        <v>215</v>
      </c>
      <c r="C6" s="36" t="s">
        <v>216</v>
      </c>
      <c r="D6" s="37">
        <f t="shared" si="0"/>
        <v>189716.74</v>
      </c>
      <c r="E6" s="37">
        <f>SUM(E7:E15)</f>
        <v>189716.74</v>
      </c>
      <c r="F6" s="38"/>
    </row>
    <row r="7" customFormat="1" ht="28" customHeight="1" spans="1:6">
      <c r="A7" s="35">
        <v>2</v>
      </c>
      <c r="B7" s="39" t="s">
        <v>217</v>
      </c>
      <c r="C7" s="40" t="s">
        <v>218</v>
      </c>
      <c r="D7" s="41">
        <f t="shared" si="0"/>
        <v>29200</v>
      </c>
      <c r="E7" s="42">
        <v>29200</v>
      </c>
      <c r="F7" s="43"/>
    </row>
    <row r="8" customFormat="1" ht="28" customHeight="1" spans="1:6">
      <c r="A8" s="35">
        <v>3</v>
      </c>
      <c r="B8" s="39" t="s">
        <v>219</v>
      </c>
      <c r="C8" s="40" t="s">
        <v>220</v>
      </c>
      <c r="D8" s="41">
        <f t="shared" si="0"/>
        <v>400</v>
      </c>
      <c r="E8" s="42">
        <v>400</v>
      </c>
      <c r="F8" s="43"/>
    </row>
    <row r="9" customFormat="1" ht="28" customHeight="1" spans="1:6">
      <c r="A9" s="35">
        <v>4</v>
      </c>
      <c r="B9" s="39" t="s">
        <v>221</v>
      </c>
      <c r="C9" s="40" t="s">
        <v>222</v>
      </c>
      <c r="D9" s="41">
        <f t="shared" si="0"/>
        <v>6000</v>
      </c>
      <c r="E9" s="42">
        <v>6000</v>
      </c>
      <c r="F9" s="43"/>
    </row>
    <row r="10" customFormat="1" ht="28" customHeight="1" spans="1:6">
      <c r="A10" s="35">
        <v>5</v>
      </c>
      <c r="B10" s="39" t="s">
        <v>223</v>
      </c>
      <c r="C10" s="40" t="s">
        <v>224</v>
      </c>
      <c r="D10" s="41">
        <f t="shared" si="0"/>
        <v>8000</v>
      </c>
      <c r="E10" s="42">
        <v>8000</v>
      </c>
      <c r="F10" s="43"/>
    </row>
    <row r="11" customFormat="1" ht="28" customHeight="1" spans="1:6">
      <c r="A11" s="35">
        <v>6</v>
      </c>
      <c r="B11" s="39" t="s">
        <v>225</v>
      </c>
      <c r="C11" s="40" t="s">
        <v>226</v>
      </c>
      <c r="D11" s="41">
        <f t="shared" si="0"/>
        <v>6000</v>
      </c>
      <c r="E11" s="42">
        <v>6000</v>
      </c>
      <c r="F11" s="43"/>
    </row>
    <row r="12" customFormat="1" ht="28" customHeight="1" spans="1:6">
      <c r="A12" s="35">
        <v>7</v>
      </c>
      <c r="B12" s="39" t="s">
        <v>227</v>
      </c>
      <c r="C12" s="40" t="s">
        <v>228</v>
      </c>
      <c r="D12" s="41">
        <f t="shared" si="0"/>
        <v>5000</v>
      </c>
      <c r="E12" s="42">
        <v>5000</v>
      </c>
      <c r="F12" s="43"/>
    </row>
    <row r="13" customFormat="1" ht="28" customHeight="1" spans="1:6">
      <c r="A13" s="35">
        <v>8</v>
      </c>
      <c r="B13" s="39" t="s">
        <v>229</v>
      </c>
      <c r="C13" s="40" t="s">
        <v>230</v>
      </c>
      <c r="D13" s="41">
        <f t="shared" si="0"/>
        <v>18000</v>
      </c>
      <c r="E13" s="42">
        <v>18000</v>
      </c>
      <c r="F13" s="43"/>
    </row>
    <row r="14" customFormat="1" ht="28" customHeight="1" spans="1:6">
      <c r="A14" s="35">
        <v>9</v>
      </c>
      <c r="B14" s="39" t="s">
        <v>231</v>
      </c>
      <c r="C14" s="40" t="s">
        <v>232</v>
      </c>
      <c r="D14" s="41">
        <f t="shared" si="0"/>
        <v>67627.92</v>
      </c>
      <c r="E14" s="44">
        <v>67627.92</v>
      </c>
      <c r="F14" s="43"/>
    </row>
    <row r="15" customFormat="1" ht="28" customHeight="1" spans="1:6">
      <c r="A15" s="35">
        <v>10</v>
      </c>
      <c r="B15" s="39" t="s">
        <v>233</v>
      </c>
      <c r="C15" s="40" t="s">
        <v>234</v>
      </c>
      <c r="D15" s="41">
        <f t="shared" si="0"/>
        <v>49488.82</v>
      </c>
      <c r="E15" s="44">
        <v>49488.82</v>
      </c>
      <c r="F15" s="43"/>
    </row>
    <row r="16" customFormat="1" ht="28" customHeight="1" spans="1:6">
      <c r="A16" s="45"/>
      <c r="B16" s="46"/>
      <c r="C16" s="47"/>
      <c r="D16" s="45"/>
      <c r="E16" s="45"/>
      <c r="F16" s="45"/>
    </row>
    <row r="22" customFormat="1" spans="2:3">
      <c r="B22" s="17"/>
      <c r="C22" s="17"/>
    </row>
    <row r="23" customFormat="1" spans="2:3">
      <c r="B23" s="17"/>
      <c r="C23" s="17"/>
    </row>
    <row r="24" customFormat="1" spans="2:3">
      <c r="B24" s="17"/>
      <c r="C24" s="17"/>
    </row>
  </sheetData>
  <mergeCells count="1">
    <mergeCell ref="A2:F2"/>
  </mergeCells>
  <pageMargins left="0.75" right="0.75" top="0.270000010728836" bottom="0.270000010728836" header="0" footer="0"/>
  <pageSetup paperSize="9" scale="9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8" customWidth="1"/>
    <col min="2" max="2" width="41.3796296296296" style="18" customWidth="1"/>
    <col min="3" max="3" width="29.3796296296296" style="18" customWidth="1"/>
    <col min="4" max="4" width="2.5" style="18" customWidth="1"/>
    <col min="5" max="16" width="8" style="18"/>
    <col min="17" max="16384" width="7.8796296296296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252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253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254</v>
      </c>
      <c r="B5" s="22" t="s">
        <v>255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256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172</v>
      </c>
      <c r="B4" s="14" t="s">
        <v>117</v>
      </c>
      <c r="C4" s="14" t="s">
        <v>257</v>
      </c>
      <c r="D4" s="14" t="s">
        <v>258</v>
      </c>
      <c r="E4" s="14" t="s">
        <v>259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260</v>
      </c>
      <c r="B1" s="1"/>
    </row>
    <row r="2" spans="1:1">
      <c r="A2" s="2" t="s">
        <v>261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262</v>
      </c>
      <c r="B5" s="4">
        <v>1</v>
      </c>
    </row>
    <row r="6" spans="1:2">
      <c r="A6" s="6" t="s">
        <v>263</v>
      </c>
      <c r="B6" s="7"/>
    </row>
    <row r="7" spans="1:2">
      <c r="A7" s="8" t="s">
        <v>264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20" t="s">
        <v>13</v>
      </c>
      <c r="C2" s="120"/>
    </row>
    <row r="3" ht="29.35" customHeight="1" spans="1:3">
      <c r="A3" s="121"/>
      <c r="B3" s="122" t="s">
        <v>14</v>
      </c>
      <c r="C3" s="122" t="s">
        <v>15</v>
      </c>
    </row>
    <row r="4" ht="28.45" customHeight="1" spans="1:3">
      <c r="A4" s="113"/>
      <c r="B4" s="123" t="s">
        <v>16</v>
      </c>
      <c r="C4" s="70" t="s">
        <v>17</v>
      </c>
    </row>
    <row r="5" ht="28.45" customHeight="1" spans="1:3">
      <c r="A5" s="113"/>
      <c r="B5" s="123" t="s">
        <v>18</v>
      </c>
      <c r="C5" s="70" t="s">
        <v>19</v>
      </c>
    </row>
    <row r="6" ht="28.45" customHeight="1" spans="1:3">
      <c r="A6" s="113"/>
      <c r="B6" s="123" t="s">
        <v>20</v>
      </c>
      <c r="C6" s="70" t="s">
        <v>21</v>
      </c>
    </row>
    <row r="7" ht="28.45" customHeight="1" spans="1:3">
      <c r="A7" s="113"/>
      <c r="B7" s="123" t="s">
        <v>22</v>
      </c>
      <c r="C7" s="70"/>
    </row>
    <row r="8" ht="28.45" customHeight="1" spans="1:3">
      <c r="A8" s="113"/>
      <c r="B8" s="123" t="s">
        <v>23</v>
      </c>
      <c r="C8" s="70" t="s">
        <v>24</v>
      </c>
    </row>
    <row r="9" ht="28.45" customHeight="1" spans="1:3">
      <c r="A9" s="113"/>
      <c r="B9" s="123" t="s">
        <v>25</v>
      </c>
      <c r="C9" s="70" t="s">
        <v>26</v>
      </c>
    </row>
    <row r="10" ht="28.45" customHeight="1" spans="1:3">
      <c r="A10" s="113"/>
      <c r="B10" s="123" t="s">
        <v>27</v>
      </c>
      <c r="C10" s="70" t="s">
        <v>28</v>
      </c>
    </row>
    <row r="11" ht="28.45" customHeight="1" spans="1:3">
      <c r="A11" s="113"/>
      <c r="B11" s="123" t="s">
        <v>29</v>
      </c>
      <c r="C11" s="70" t="s">
        <v>30</v>
      </c>
    </row>
    <row r="12" ht="28.45" customHeight="1" spans="1:3">
      <c r="A12" s="113"/>
      <c r="B12" s="123" t="s">
        <v>31</v>
      </c>
      <c r="C12" s="70"/>
    </row>
    <row r="13" ht="28.45" customHeight="1" spans="1:3">
      <c r="A13" s="10"/>
      <c r="B13" s="123" t="s">
        <v>32</v>
      </c>
      <c r="C13" s="70"/>
    </row>
    <row r="14" ht="28.45" customHeight="1" spans="1:3">
      <c r="A14" s="10"/>
      <c r="B14" s="123" t="s">
        <v>33</v>
      </c>
      <c r="C14" s="70" t="s">
        <v>17</v>
      </c>
    </row>
    <row r="15" ht="36" customHeight="1" spans="2:3">
      <c r="B15" s="123" t="s">
        <v>34</v>
      </c>
      <c r="C15" s="45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17" workbookViewId="0">
      <selection activeCell="G17" sqref="G17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113"/>
      <c r="B3" s="113"/>
      <c r="C3" s="113"/>
      <c r="D3" s="114" t="s">
        <v>36</v>
      </c>
    </row>
    <row r="4" ht="22.75" customHeight="1" spans="1:4">
      <c r="A4" s="87" t="s">
        <v>37</v>
      </c>
      <c r="B4" s="87"/>
      <c r="C4" s="87" t="s">
        <v>38</v>
      </c>
      <c r="D4" s="87"/>
    </row>
    <row r="5" ht="22.75" customHeight="1" spans="1:4">
      <c r="A5" s="87" t="s">
        <v>39</v>
      </c>
      <c r="B5" s="87" t="s">
        <v>40</v>
      </c>
      <c r="C5" s="87" t="s">
        <v>39</v>
      </c>
      <c r="D5" s="87" t="s">
        <v>40</v>
      </c>
    </row>
    <row r="6" ht="22.75" customHeight="1" spans="1:4">
      <c r="A6" s="115" t="s">
        <v>41</v>
      </c>
      <c r="B6" s="94">
        <v>11366584.83</v>
      </c>
      <c r="C6" s="115" t="s">
        <v>42</v>
      </c>
      <c r="D6" s="94"/>
    </row>
    <row r="7" ht="22.75" customHeight="1" spans="1:4">
      <c r="A7" s="115" t="s">
        <v>43</v>
      </c>
      <c r="B7" s="94"/>
      <c r="C7" s="115" t="s">
        <v>44</v>
      </c>
      <c r="D7" s="116"/>
    </row>
    <row r="8" ht="22.75" customHeight="1" spans="1:4">
      <c r="A8" s="115" t="s">
        <v>45</v>
      </c>
      <c r="B8" s="94"/>
      <c r="C8" s="115" t="s">
        <v>46</v>
      </c>
      <c r="D8" s="116"/>
    </row>
    <row r="9" ht="22.75" customHeight="1" spans="1:4">
      <c r="A9" s="115" t="s">
        <v>47</v>
      </c>
      <c r="B9" s="94"/>
      <c r="C9" s="115" t="s">
        <v>48</v>
      </c>
      <c r="D9" s="116"/>
    </row>
    <row r="10" ht="22.75" customHeight="1" spans="1:4">
      <c r="A10" s="115" t="s">
        <v>49</v>
      </c>
      <c r="B10" s="94">
        <v>8800</v>
      </c>
      <c r="C10" s="115" t="s">
        <v>50</v>
      </c>
      <c r="D10" s="116">
        <v>9231358.03</v>
      </c>
    </row>
    <row r="11" ht="22.75" customHeight="1" spans="1:4">
      <c r="A11" s="115" t="s">
        <v>51</v>
      </c>
      <c r="B11" s="94"/>
      <c r="C11" s="115" t="s">
        <v>52</v>
      </c>
      <c r="D11" s="116"/>
    </row>
    <row r="12" ht="22.75" customHeight="1" spans="1:4">
      <c r="A12" s="115" t="s">
        <v>53</v>
      </c>
      <c r="B12" s="94"/>
      <c r="C12" s="115" t="s">
        <v>54</v>
      </c>
      <c r="D12" s="116"/>
    </row>
    <row r="13" ht="22.75" customHeight="1" spans="1:4">
      <c r="A13" s="115" t="s">
        <v>55</v>
      </c>
      <c r="B13" s="94"/>
      <c r="C13" s="115" t="s">
        <v>56</v>
      </c>
      <c r="D13" s="116">
        <v>1515381.38</v>
      </c>
    </row>
    <row r="14" ht="22.75" customHeight="1" spans="1:4">
      <c r="A14" s="115" t="s">
        <v>57</v>
      </c>
      <c r="B14" s="94"/>
      <c r="C14" s="115" t="s">
        <v>58</v>
      </c>
      <c r="D14" s="116"/>
    </row>
    <row r="15" ht="22.75" customHeight="1" spans="1:4">
      <c r="A15" s="115"/>
      <c r="B15" s="117"/>
      <c r="C15" s="115" t="s">
        <v>59</v>
      </c>
      <c r="D15" s="116">
        <v>628645.42</v>
      </c>
    </row>
    <row r="16" ht="22.75" customHeight="1" spans="1:4">
      <c r="A16" s="115"/>
      <c r="B16" s="117"/>
      <c r="C16" s="115" t="s">
        <v>60</v>
      </c>
      <c r="D16" s="116"/>
    </row>
    <row r="17" ht="22.75" customHeight="1" spans="1:4">
      <c r="A17" s="115"/>
      <c r="B17" s="117"/>
      <c r="C17" s="115" t="s">
        <v>61</v>
      </c>
      <c r="D17" s="116"/>
    </row>
    <row r="18" ht="22.75" customHeight="1" spans="1:4">
      <c r="A18" s="115"/>
      <c r="B18" s="117"/>
      <c r="C18" s="115" t="s">
        <v>62</v>
      </c>
      <c r="D18" s="116"/>
    </row>
    <row r="19" ht="22.75" customHeight="1" spans="1:4">
      <c r="A19" s="115"/>
      <c r="B19" s="117"/>
      <c r="C19" s="115" t="s">
        <v>63</v>
      </c>
      <c r="D19" s="116"/>
    </row>
    <row r="20" ht="22.75" customHeight="1" spans="1:4">
      <c r="A20" s="118"/>
      <c r="B20" s="119"/>
      <c r="C20" s="115" t="s">
        <v>64</v>
      </c>
      <c r="D20" s="116"/>
    </row>
    <row r="21" ht="22.75" customHeight="1" spans="1:4">
      <c r="A21" s="118"/>
      <c r="B21" s="119"/>
      <c r="C21" s="115" t="s">
        <v>65</v>
      </c>
      <c r="D21" s="116"/>
    </row>
    <row r="22" ht="22.75" customHeight="1" spans="1:4">
      <c r="A22" s="118"/>
      <c r="B22" s="119"/>
      <c r="C22" s="115" t="s">
        <v>66</v>
      </c>
      <c r="D22" s="116"/>
    </row>
    <row r="23" ht="22.75" customHeight="1" spans="1:4">
      <c r="A23" s="118"/>
      <c r="B23" s="119"/>
      <c r="C23" s="115" t="s">
        <v>67</v>
      </c>
      <c r="D23" s="116"/>
    </row>
    <row r="24" ht="22.75" customHeight="1" spans="1:4">
      <c r="A24" s="118"/>
      <c r="B24" s="119"/>
      <c r="C24" s="115" t="s">
        <v>68</v>
      </c>
      <c r="D24" s="116"/>
    </row>
    <row r="25" ht="22.75" customHeight="1" spans="1:4">
      <c r="A25" s="115"/>
      <c r="B25" s="117"/>
      <c r="C25" s="115" t="s">
        <v>69</v>
      </c>
      <c r="D25" s="116"/>
    </row>
    <row r="26" ht="22.75" customHeight="1" spans="1:4">
      <c r="A26" s="115"/>
      <c r="B26" s="117"/>
      <c r="C26" s="115" t="s">
        <v>70</v>
      </c>
      <c r="D26" s="116"/>
    </row>
    <row r="27" ht="22.75" customHeight="1" spans="1:4">
      <c r="A27" s="115"/>
      <c r="B27" s="117"/>
      <c r="C27" s="115" t="s">
        <v>71</v>
      </c>
      <c r="D27" s="116"/>
    </row>
    <row r="28" ht="22.75" customHeight="1" spans="1:4">
      <c r="A28" s="118"/>
      <c r="B28" s="119"/>
      <c r="C28" s="115" t="s">
        <v>72</v>
      </c>
      <c r="D28" s="116"/>
    </row>
    <row r="29" ht="22.75" customHeight="1" spans="1:4">
      <c r="A29" s="118"/>
      <c r="B29" s="119"/>
      <c r="C29" s="115" t="s">
        <v>73</v>
      </c>
      <c r="D29" s="116"/>
    </row>
    <row r="30" ht="22.75" customHeight="1" spans="1:4">
      <c r="A30" s="118"/>
      <c r="B30" s="119"/>
      <c r="C30" s="115" t="s">
        <v>74</v>
      </c>
      <c r="D30" s="116"/>
    </row>
    <row r="31" ht="22.75" customHeight="1" spans="1:4">
      <c r="A31" s="118"/>
      <c r="B31" s="119"/>
      <c r="C31" s="115" t="s">
        <v>75</v>
      </c>
      <c r="D31" s="116"/>
    </row>
    <row r="32" ht="22.75" customHeight="1" spans="1:4">
      <c r="A32" s="118"/>
      <c r="B32" s="119"/>
      <c r="C32" s="115" t="s">
        <v>76</v>
      </c>
      <c r="D32" s="116"/>
    </row>
    <row r="33" ht="22.75" customHeight="1" spans="1:4">
      <c r="A33" s="115"/>
      <c r="B33" s="115"/>
      <c r="C33" s="115" t="s">
        <v>77</v>
      </c>
      <c r="D33" s="116"/>
    </row>
    <row r="34" ht="22.75" customHeight="1" spans="1:4">
      <c r="A34" s="115"/>
      <c r="B34" s="115"/>
      <c r="C34" s="115" t="s">
        <v>78</v>
      </c>
      <c r="D34" s="116"/>
    </row>
    <row r="35" ht="22.75" customHeight="1" spans="1:4">
      <c r="A35" s="115"/>
      <c r="B35" s="115"/>
      <c r="C35" s="115" t="s">
        <v>79</v>
      </c>
      <c r="D35" s="116"/>
    </row>
    <row r="36" ht="22.75" customHeight="1" spans="1:4">
      <c r="A36" s="115"/>
      <c r="B36" s="115"/>
      <c r="C36" s="115"/>
      <c r="D36" s="115"/>
    </row>
    <row r="37" ht="22.75" customHeight="1" spans="1:4">
      <c r="A37" s="115"/>
      <c r="B37" s="115"/>
      <c r="C37" s="115"/>
      <c r="D37" s="115"/>
    </row>
    <row r="38" ht="22.75" customHeight="1" spans="1:4">
      <c r="A38" s="115"/>
      <c r="B38" s="115"/>
      <c r="C38" s="115"/>
      <c r="D38" s="115"/>
    </row>
    <row r="39" ht="22.75" customHeight="1" spans="1:4">
      <c r="A39" s="118" t="s">
        <v>80</v>
      </c>
      <c r="B39" s="119">
        <f>SUM(B6:B14)</f>
        <v>11375384.83</v>
      </c>
      <c r="C39" s="118" t="s">
        <v>81</v>
      </c>
      <c r="D39" s="119">
        <f>SUM(D6:D38)</f>
        <v>11375384.83</v>
      </c>
    </row>
    <row r="40" ht="22.75" customHeight="1" spans="1:4">
      <c r="A40" s="118" t="s">
        <v>82</v>
      </c>
      <c r="B40" s="119"/>
      <c r="C40" s="118" t="s">
        <v>83</v>
      </c>
      <c r="D40" s="119"/>
    </row>
    <row r="41" ht="22.75" customHeight="1" spans="1:4">
      <c r="A41" s="118" t="s">
        <v>84</v>
      </c>
      <c r="B41" s="117"/>
      <c r="C41" s="115"/>
      <c r="D41" s="117"/>
    </row>
    <row r="42" ht="22.75" customHeight="1" spans="1:4">
      <c r="A42" s="118" t="s">
        <v>85</v>
      </c>
      <c r="B42" s="119">
        <f>B39+B40</f>
        <v>11375384.83</v>
      </c>
      <c r="C42" s="118" t="s">
        <v>86</v>
      </c>
      <c r="D42" s="119">
        <f>D39+D40</f>
        <v>11375384.83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topLeftCell="A3" workbookViewId="0">
      <selection activeCell="F6" sqref="F6"/>
    </sheetView>
  </sheetViews>
  <sheetFormatPr defaultColWidth="7.87962962962963" defaultRowHeight="12.75" customHeight="1" outlineLevelCol="1"/>
  <cols>
    <col min="1" max="1" width="39.5" style="18" customWidth="1"/>
    <col min="2" max="2" width="35.6296296296296" style="18" customWidth="1"/>
    <col min="3" max="16384" width="7.87962962962963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104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2">
      <c r="A5" s="105" t="s">
        <v>88</v>
      </c>
      <c r="B5" s="106">
        <f>B6+B7</f>
        <v>11366584.83</v>
      </c>
    </row>
    <row r="6" s="17" customFormat="1" ht="25" customHeight="1" spans="1:2">
      <c r="A6" s="107" t="s">
        <v>89</v>
      </c>
      <c r="B6" s="108">
        <v>11366584.83</v>
      </c>
    </row>
    <row r="7" s="17" customFormat="1" ht="25" customHeight="1" spans="1:2">
      <c r="A7" s="107" t="s">
        <v>90</v>
      </c>
      <c r="B7" s="108"/>
    </row>
    <row r="8" s="17" customFormat="1" ht="25" customHeight="1" spans="1:2">
      <c r="A8" s="105" t="s">
        <v>91</v>
      </c>
      <c r="B8" s="108">
        <f>B9+B10</f>
        <v>0</v>
      </c>
    </row>
    <row r="9" s="17" customFormat="1" ht="25" customHeight="1" spans="1:2">
      <c r="A9" s="107" t="s">
        <v>89</v>
      </c>
      <c r="B9" s="108"/>
    </row>
    <row r="10" s="17" customFormat="1" ht="25" customHeight="1" spans="1:2">
      <c r="A10" s="107" t="s">
        <v>90</v>
      </c>
      <c r="B10" s="108"/>
    </row>
    <row r="11" s="17" customFormat="1" ht="25" customHeight="1" spans="1:2">
      <c r="A11" s="105" t="s">
        <v>92</v>
      </c>
      <c r="B11" s="108"/>
    </row>
    <row r="12" s="17" customFormat="1" ht="25" customHeight="1" spans="1:2">
      <c r="A12" s="107" t="s">
        <v>89</v>
      </c>
      <c r="B12" s="108"/>
    </row>
    <row r="13" s="17" customFormat="1" ht="25" customHeight="1" spans="1:2">
      <c r="A13" s="107" t="s">
        <v>90</v>
      </c>
      <c r="B13" s="108"/>
    </row>
    <row r="14" s="17" customFormat="1" ht="25" customHeight="1" spans="1:2">
      <c r="A14" s="109" t="s">
        <v>93</v>
      </c>
      <c r="B14" s="108">
        <f>SUM(B15:B17)</f>
        <v>8800</v>
      </c>
    </row>
    <row r="15" s="17" customFormat="1" ht="25" customHeight="1" spans="1:2">
      <c r="A15" s="107" t="s">
        <v>94</v>
      </c>
      <c r="B15" s="108">
        <v>8800</v>
      </c>
    </row>
    <row r="16" s="17" customFormat="1" ht="25" customHeight="1" spans="1:2">
      <c r="A16" s="107" t="s">
        <v>95</v>
      </c>
      <c r="B16" s="108"/>
    </row>
    <row r="17" s="17" customFormat="1" ht="25" customHeight="1" spans="1:2">
      <c r="A17" s="107" t="s">
        <v>96</v>
      </c>
      <c r="B17" s="108"/>
    </row>
    <row r="18" s="17" customFormat="1" ht="25" customHeight="1" spans="1:2">
      <c r="A18" s="109" t="s">
        <v>97</v>
      </c>
      <c r="B18" s="108"/>
    </row>
    <row r="19" s="17" customFormat="1" ht="25" customHeight="1" spans="1:2">
      <c r="A19" s="109" t="s">
        <v>98</v>
      </c>
      <c r="B19" s="108"/>
    </row>
    <row r="20" s="17" customFormat="1" ht="25" customHeight="1" spans="1:2">
      <c r="A20" s="109" t="s">
        <v>99</v>
      </c>
      <c r="B20" s="108"/>
    </row>
    <row r="21" s="17" customFormat="1" ht="25" customHeight="1" spans="1:2">
      <c r="A21" s="109" t="s">
        <v>100</v>
      </c>
      <c r="B21" s="108"/>
    </row>
    <row r="22" s="17" customFormat="1" ht="25" customHeight="1" spans="1:2">
      <c r="A22" s="109" t="s">
        <v>101</v>
      </c>
      <c r="B22" s="110">
        <f>B23+B26+B29+B30</f>
        <v>0</v>
      </c>
    </row>
    <row r="23" s="17" customFormat="1" ht="25" customHeight="1" spans="1:2">
      <c r="A23" s="107" t="s">
        <v>102</v>
      </c>
      <c r="B23" s="110">
        <f>B24+B25</f>
        <v>0</v>
      </c>
    </row>
    <row r="24" s="17" customFormat="1" ht="25" customHeight="1" spans="1:2">
      <c r="A24" s="107" t="s">
        <v>103</v>
      </c>
      <c r="B24" s="110"/>
    </row>
    <row r="25" s="17" customFormat="1" ht="25" customHeight="1" spans="1:2">
      <c r="A25" s="107" t="s">
        <v>104</v>
      </c>
      <c r="B25" s="110"/>
    </row>
    <row r="26" s="17" customFormat="1" ht="25" customHeight="1" spans="1:2">
      <c r="A26" s="107" t="s">
        <v>105</v>
      </c>
      <c r="B26" s="110">
        <f>B27+B28</f>
        <v>0</v>
      </c>
    </row>
    <row r="27" s="17" customFormat="1" ht="25" customHeight="1" spans="1:2">
      <c r="A27" s="107" t="s">
        <v>106</v>
      </c>
      <c r="B27" s="110"/>
    </row>
    <row r="28" s="17" customFormat="1" ht="25" customHeight="1" spans="1:2">
      <c r="A28" s="107" t="s">
        <v>107</v>
      </c>
      <c r="B28" s="110"/>
    </row>
    <row r="29" s="17" customFormat="1" ht="25" customHeight="1" spans="1:2">
      <c r="A29" s="107" t="s">
        <v>108</v>
      </c>
      <c r="B29" s="110"/>
    </row>
    <row r="30" s="17" customFormat="1" ht="25" customHeight="1" spans="1:2">
      <c r="A30" s="107" t="s">
        <v>109</v>
      </c>
      <c r="B30" s="110"/>
    </row>
    <row r="31" ht="25" customHeight="1" spans="1:2">
      <c r="A31" s="111"/>
      <c r="B31" s="110"/>
    </row>
    <row r="32" s="17" customFormat="1" ht="25" customHeight="1" spans="1:2">
      <c r="A32" s="112" t="s">
        <v>110</v>
      </c>
      <c r="B32" s="106">
        <f>B5+B8+B14+B18+B19+B20+B21+B22</f>
        <v>11375384.83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view="pageBreakPreview" zoomScaleNormal="100" workbookViewId="0">
      <selection activeCell="H8" sqref="H8"/>
    </sheetView>
  </sheetViews>
  <sheetFormatPr defaultColWidth="10" defaultRowHeight="14.4" outlineLevelCol="4"/>
  <cols>
    <col min="1" max="1" width="41.25" customWidth="1"/>
    <col min="2" max="2" width="15.0648148148148" customWidth="1"/>
    <col min="3" max="3" width="16.3333333333333" customWidth="1"/>
    <col min="4" max="4" width="13.2962962962963" customWidth="1"/>
    <col min="5" max="5" width="12.6296296296296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98" t="s">
        <v>112</v>
      </c>
      <c r="B4" s="98" t="s">
        <v>113</v>
      </c>
      <c r="C4" s="98" t="s">
        <v>114</v>
      </c>
      <c r="D4" s="98" t="s">
        <v>115</v>
      </c>
      <c r="E4" s="98" t="s">
        <v>116</v>
      </c>
    </row>
    <row r="5" ht="22.75" customHeight="1" spans="1:5">
      <c r="A5" s="70" t="s">
        <v>117</v>
      </c>
      <c r="B5" s="99">
        <f t="shared" ref="B5:B20" si="0">C5</f>
        <v>11375384.83</v>
      </c>
      <c r="C5" s="72">
        <f>C6+C10+C18</f>
        <v>11375384.83</v>
      </c>
      <c r="D5" s="75"/>
      <c r="E5" s="75"/>
    </row>
    <row r="6" ht="24" customHeight="1" spans="1:5">
      <c r="A6" s="58" t="s">
        <v>118</v>
      </c>
      <c r="B6" s="99">
        <f t="shared" si="0"/>
        <v>9231358.03</v>
      </c>
      <c r="C6" s="72">
        <f>C7</f>
        <v>9231358.03</v>
      </c>
      <c r="D6" s="75"/>
      <c r="E6" s="75"/>
    </row>
    <row r="7" ht="24" customHeight="1" spans="1:5">
      <c r="A7" s="58" t="s">
        <v>119</v>
      </c>
      <c r="B7" s="99">
        <f t="shared" si="0"/>
        <v>9231358.03</v>
      </c>
      <c r="C7" s="72">
        <f>C8+C9</f>
        <v>9231358.03</v>
      </c>
      <c r="D7" s="75"/>
      <c r="E7" s="75"/>
    </row>
    <row r="8" ht="24" customHeight="1" spans="1:5">
      <c r="A8" s="61" t="s">
        <v>120</v>
      </c>
      <c r="B8" s="100">
        <f t="shared" si="0"/>
        <v>81400</v>
      </c>
      <c r="C8" s="78">
        <v>81400</v>
      </c>
      <c r="D8" s="79"/>
      <c r="E8" s="79"/>
    </row>
    <row r="9" ht="24" customHeight="1" spans="1:5">
      <c r="A9" s="61" t="s">
        <v>121</v>
      </c>
      <c r="B9" s="100">
        <f t="shared" si="0"/>
        <v>9149958.03</v>
      </c>
      <c r="C9" s="101">
        <v>9149958.03</v>
      </c>
      <c r="D9" s="45"/>
      <c r="E9" s="45"/>
    </row>
    <row r="10" ht="24" customHeight="1" spans="1:5">
      <c r="A10" s="58" t="s">
        <v>122</v>
      </c>
      <c r="B10" s="99">
        <f t="shared" si="0"/>
        <v>1515381.38</v>
      </c>
      <c r="C10" s="102">
        <f>C11+C14+C16</f>
        <v>1515381.38</v>
      </c>
      <c r="D10" s="45"/>
      <c r="E10" s="45"/>
    </row>
    <row r="11" ht="24" customHeight="1" spans="1:5">
      <c r="A11" s="58" t="s">
        <v>123</v>
      </c>
      <c r="B11" s="99">
        <f t="shared" si="0"/>
        <v>1418790.67</v>
      </c>
      <c r="C11" s="102">
        <f>C12+C13</f>
        <v>1418790.67</v>
      </c>
      <c r="D11" s="45"/>
      <c r="E11" s="45"/>
    </row>
    <row r="12" ht="24" customHeight="1" spans="1:5">
      <c r="A12" s="61" t="s">
        <v>124</v>
      </c>
      <c r="B12" s="100">
        <f t="shared" si="0"/>
        <v>65000</v>
      </c>
      <c r="C12" s="101">
        <v>65000</v>
      </c>
      <c r="D12" s="45"/>
      <c r="E12" s="45"/>
    </row>
    <row r="13" ht="24" customHeight="1" spans="1:5">
      <c r="A13" s="76" t="s">
        <v>125</v>
      </c>
      <c r="B13" s="100">
        <f t="shared" si="0"/>
        <v>1353790.67</v>
      </c>
      <c r="C13" s="101">
        <v>1353790.67</v>
      </c>
      <c r="D13" s="45"/>
      <c r="E13" s="45"/>
    </row>
    <row r="14" ht="24" customHeight="1" spans="1:5">
      <c r="A14" s="58" t="s">
        <v>126</v>
      </c>
      <c r="B14" s="99">
        <f t="shared" si="0"/>
        <v>22200</v>
      </c>
      <c r="C14" s="102">
        <f>C15</f>
        <v>22200</v>
      </c>
      <c r="D14" s="45"/>
      <c r="E14" s="45"/>
    </row>
    <row r="15" ht="24" customHeight="1" spans="1:5">
      <c r="A15" s="61" t="s">
        <v>127</v>
      </c>
      <c r="B15" s="100">
        <f t="shared" si="0"/>
        <v>22200</v>
      </c>
      <c r="C15" s="103">
        <v>22200</v>
      </c>
      <c r="D15" s="45"/>
      <c r="E15" s="45"/>
    </row>
    <row r="16" ht="24" customHeight="1" spans="1:5">
      <c r="A16" s="58" t="s">
        <v>128</v>
      </c>
      <c r="B16" s="99">
        <f t="shared" si="0"/>
        <v>74390.71</v>
      </c>
      <c r="C16" s="102">
        <f>C17</f>
        <v>74390.71</v>
      </c>
      <c r="D16" s="45"/>
      <c r="E16" s="45"/>
    </row>
    <row r="17" ht="24" customHeight="1" spans="1:5">
      <c r="A17" s="61" t="s">
        <v>129</v>
      </c>
      <c r="B17" s="100">
        <f t="shared" si="0"/>
        <v>74390.71</v>
      </c>
      <c r="C17" s="101">
        <v>74390.71</v>
      </c>
      <c r="D17" s="45"/>
      <c r="E17" s="45"/>
    </row>
    <row r="18" ht="24" customHeight="1" spans="1:5">
      <c r="A18" s="58" t="s">
        <v>130</v>
      </c>
      <c r="B18" s="99">
        <f t="shared" si="0"/>
        <v>628645.42</v>
      </c>
      <c r="C18" s="102">
        <f>C19</f>
        <v>628645.42</v>
      </c>
      <c r="D18" s="45"/>
      <c r="E18" s="45"/>
    </row>
    <row r="19" ht="24" customHeight="1" spans="1:5">
      <c r="A19" s="58" t="s">
        <v>131</v>
      </c>
      <c r="B19" s="99">
        <f t="shared" si="0"/>
        <v>628645.42</v>
      </c>
      <c r="C19" s="102">
        <f>C20</f>
        <v>628645.42</v>
      </c>
      <c r="D19" s="45"/>
      <c r="E19" s="45"/>
    </row>
    <row r="20" ht="24" customHeight="1" spans="1:5">
      <c r="A20" s="61" t="s">
        <v>132</v>
      </c>
      <c r="B20" s="100">
        <f t="shared" si="0"/>
        <v>628645.42</v>
      </c>
      <c r="C20" s="86">
        <v>628645.42</v>
      </c>
      <c r="D20" s="45"/>
      <c r="E20" s="45"/>
    </row>
    <row r="21" ht="24" customHeight="1" spans="1:5">
      <c r="A21" s="45"/>
      <c r="B21" s="45"/>
      <c r="C21" s="45"/>
      <c r="D21" s="45"/>
      <c r="E21" s="45"/>
    </row>
    <row r="22" ht="24" customHeight="1" spans="1:5">
      <c r="A22" s="45"/>
      <c r="B22" s="45"/>
      <c r="C22" s="45"/>
      <c r="D22" s="45"/>
      <c r="E22" s="45"/>
    </row>
    <row r="23" ht="24" customHeight="1" spans="1:5">
      <c r="A23" s="45"/>
      <c r="B23" s="45"/>
      <c r="C23" s="45"/>
      <c r="D23" s="45"/>
      <c r="E23" s="45"/>
    </row>
    <row r="24" ht="24" customHeight="1" spans="1:5">
      <c r="A24" s="45"/>
      <c r="B24" s="45"/>
      <c r="C24" s="45"/>
      <c r="D24" s="45"/>
      <c r="E24" s="45"/>
    </row>
    <row r="25" ht="24" customHeight="1" spans="1:5">
      <c r="A25" s="45"/>
      <c r="B25" s="45"/>
      <c r="C25" s="45"/>
      <c r="D25" s="45"/>
      <c r="E25" s="45"/>
    </row>
    <row r="26" ht="24" customHeight="1" spans="1:5">
      <c r="A26" s="45"/>
      <c r="B26" s="45"/>
      <c r="C26" s="45"/>
      <c r="D26" s="45"/>
      <c r="E26" s="45"/>
    </row>
    <row r="27" ht="24" customHeight="1" spans="1:5">
      <c r="A27" s="45"/>
      <c r="B27" s="45"/>
      <c r="C27" s="45"/>
      <c r="D27" s="45"/>
      <c r="E27" s="45"/>
    </row>
    <row r="28" ht="24" customHeight="1" spans="1:5">
      <c r="A28" s="45"/>
      <c r="B28" s="45"/>
      <c r="C28" s="45"/>
      <c r="D28" s="45"/>
      <c r="E28" s="45"/>
    </row>
    <row r="29" ht="24" customHeight="1" spans="1:5">
      <c r="A29" s="45"/>
      <c r="B29" s="45"/>
      <c r="C29" s="45"/>
      <c r="D29" s="45"/>
      <c r="E29" s="45"/>
    </row>
    <row r="30" ht="24" customHeight="1" spans="1:5">
      <c r="A30" s="45"/>
      <c r="B30" s="45"/>
      <c r="C30" s="45"/>
      <c r="D30" s="45"/>
      <c r="E30" s="45"/>
    </row>
    <row r="31" ht="24" customHeight="1" spans="1:5">
      <c r="A31" s="45"/>
      <c r="B31" s="45"/>
      <c r="C31" s="45"/>
      <c r="D31" s="45"/>
      <c r="E31" s="45"/>
    </row>
  </sheetData>
  <mergeCells count="1">
    <mergeCell ref="A2:E2"/>
  </mergeCells>
  <pageMargins left="0.75" right="0.75" top="0.270000010728836" bottom="0.270000010728836" header="0" footer="0"/>
  <pageSetup paperSize="9" scale="8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B7" sqref="B7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133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3" t="s">
        <v>36</v>
      </c>
      <c r="D3" s="53"/>
      <c r="E3" s="12"/>
      <c r="F3" s="12"/>
      <c r="G3" s="12"/>
    </row>
    <row r="4" ht="22.75" customHeight="1" spans="1:7">
      <c r="A4" s="87" t="s">
        <v>37</v>
      </c>
      <c r="B4" s="87"/>
      <c r="C4" s="87" t="s">
        <v>38</v>
      </c>
      <c r="D4" s="87"/>
      <c r="E4" s="12"/>
      <c r="F4" s="12"/>
      <c r="G4" s="12"/>
    </row>
    <row r="5" ht="22.75" customHeight="1" spans="1:7">
      <c r="A5" s="87" t="s">
        <v>39</v>
      </c>
      <c r="B5" s="87" t="s">
        <v>40</v>
      </c>
      <c r="C5" s="87" t="s">
        <v>39</v>
      </c>
      <c r="D5" s="87" t="s">
        <v>117</v>
      </c>
      <c r="E5" s="12"/>
      <c r="F5" s="12"/>
      <c r="G5" s="12"/>
    </row>
    <row r="6" ht="22.75" customHeight="1" spans="1:7">
      <c r="A6" s="15" t="s">
        <v>134</v>
      </c>
      <c r="B6" s="93">
        <f>D6</f>
        <v>11366584.83</v>
      </c>
      <c r="C6" s="15" t="s">
        <v>135</v>
      </c>
      <c r="D6" s="93">
        <f>D11+D14+D16</f>
        <v>11366584.83</v>
      </c>
      <c r="E6" s="12"/>
      <c r="F6" s="12"/>
      <c r="G6" s="12"/>
    </row>
    <row r="7" ht="22.75" customHeight="1" spans="1:7">
      <c r="A7" s="15" t="s">
        <v>136</v>
      </c>
      <c r="B7" s="94"/>
      <c r="C7" s="15" t="s">
        <v>137</v>
      </c>
      <c r="D7" s="94"/>
      <c r="E7" s="12"/>
      <c r="F7" s="12"/>
      <c r="G7" s="12"/>
    </row>
    <row r="8" ht="22.75" customHeight="1" spans="1:7">
      <c r="A8" s="15" t="s">
        <v>138</v>
      </c>
      <c r="B8" s="94"/>
      <c r="C8" s="15" t="s">
        <v>139</v>
      </c>
      <c r="D8" s="94"/>
      <c r="E8" s="12"/>
      <c r="F8" s="12"/>
      <c r="G8" s="12"/>
    </row>
    <row r="9" ht="22.75" customHeight="1" spans="1:7">
      <c r="A9" s="15" t="s">
        <v>140</v>
      </c>
      <c r="B9" s="94"/>
      <c r="C9" s="15" t="s">
        <v>141</v>
      </c>
      <c r="D9" s="94"/>
      <c r="E9" s="12"/>
      <c r="F9" s="12"/>
      <c r="G9" s="12"/>
    </row>
    <row r="10" ht="22.75" customHeight="1" spans="1:7">
      <c r="A10" s="15"/>
      <c r="B10" s="95"/>
      <c r="C10" s="15" t="s">
        <v>142</v>
      </c>
      <c r="D10" s="94"/>
      <c r="E10" s="12"/>
      <c r="F10" s="12"/>
      <c r="G10" s="12"/>
    </row>
    <row r="11" ht="22.75" customHeight="1" spans="1:7">
      <c r="A11" s="15"/>
      <c r="B11" s="95"/>
      <c r="C11" s="15" t="s">
        <v>143</v>
      </c>
      <c r="D11" s="94">
        <v>9222558.03</v>
      </c>
      <c r="E11" s="12"/>
      <c r="F11" s="12"/>
      <c r="G11" s="12"/>
    </row>
    <row r="12" ht="22.75" customHeight="1" spans="1:7">
      <c r="A12" s="15"/>
      <c r="B12" s="95"/>
      <c r="C12" s="15" t="s">
        <v>144</v>
      </c>
      <c r="D12" s="94"/>
      <c r="E12" s="12"/>
      <c r="F12" s="12"/>
      <c r="G12" s="12"/>
    </row>
    <row r="13" ht="22.75" customHeight="1" spans="1:7">
      <c r="A13" s="50"/>
      <c r="B13" s="90"/>
      <c r="C13" s="15" t="s">
        <v>145</v>
      </c>
      <c r="D13" s="94"/>
      <c r="E13" s="12"/>
      <c r="F13" s="12"/>
      <c r="G13" s="12"/>
    </row>
    <row r="14" ht="22.75" customHeight="1" spans="1:7">
      <c r="A14" s="15"/>
      <c r="B14" s="95"/>
      <c r="C14" s="15" t="s">
        <v>146</v>
      </c>
      <c r="D14" s="94">
        <v>1515381.38</v>
      </c>
      <c r="E14" s="12"/>
      <c r="F14" s="12"/>
      <c r="G14" s="52"/>
    </row>
    <row r="15" ht="22.75" customHeight="1" spans="1:7">
      <c r="A15" s="15"/>
      <c r="B15" s="95"/>
      <c r="C15" s="15" t="s">
        <v>147</v>
      </c>
      <c r="D15" s="94"/>
      <c r="E15" s="12"/>
      <c r="F15" s="12"/>
      <c r="G15" s="12"/>
    </row>
    <row r="16" ht="22.75" customHeight="1" spans="1:7">
      <c r="A16" s="15"/>
      <c r="B16" s="95"/>
      <c r="C16" s="15" t="s">
        <v>148</v>
      </c>
      <c r="D16" s="94">
        <v>628645.42</v>
      </c>
      <c r="E16" s="12"/>
      <c r="F16" s="12"/>
      <c r="G16" s="12"/>
    </row>
    <row r="17" ht="22.75" customHeight="1" spans="1:7">
      <c r="A17" s="15"/>
      <c r="B17" s="95"/>
      <c r="C17" s="15" t="s">
        <v>149</v>
      </c>
      <c r="D17" s="94"/>
      <c r="E17" s="12"/>
      <c r="F17" s="12"/>
      <c r="G17" s="12"/>
    </row>
    <row r="18" ht="22.75" customHeight="1" spans="1:7">
      <c r="A18" s="15"/>
      <c r="B18" s="95"/>
      <c r="C18" s="15" t="s">
        <v>150</v>
      </c>
      <c r="D18" s="94"/>
      <c r="E18" s="12"/>
      <c r="F18" s="12"/>
      <c r="G18" s="12"/>
    </row>
    <row r="19" ht="22.75" customHeight="1" spans="1:7">
      <c r="A19" s="15"/>
      <c r="B19" s="15"/>
      <c r="C19" s="15" t="s">
        <v>151</v>
      </c>
      <c r="D19" s="94"/>
      <c r="E19" s="12"/>
      <c r="F19" s="12"/>
      <c r="G19" s="12"/>
    </row>
    <row r="20" ht="22.75" customHeight="1" spans="1:7">
      <c r="A20" s="15"/>
      <c r="B20" s="15"/>
      <c r="C20" s="15" t="s">
        <v>152</v>
      </c>
      <c r="D20" s="94"/>
      <c r="E20" s="12"/>
      <c r="F20" s="12"/>
      <c r="G20" s="12"/>
    </row>
    <row r="21" ht="22.75" customHeight="1" spans="1:7">
      <c r="A21" s="15"/>
      <c r="B21" s="15"/>
      <c r="C21" s="15" t="s">
        <v>153</v>
      </c>
      <c r="D21" s="94"/>
      <c r="E21" s="12"/>
      <c r="F21" s="12"/>
      <c r="G21" s="12"/>
    </row>
    <row r="22" ht="22.75" customHeight="1" spans="1:7">
      <c r="A22" s="15"/>
      <c r="B22" s="15"/>
      <c r="C22" s="15" t="s">
        <v>154</v>
      </c>
      <c r="D22" s="94"/>
      <c r="E22" s="12"/>
      <c r="F22" s="12"/>
      <c r="G22" s="12"/>
    </row>
    <row r="23" ht="22.75" customHeight="1" spans="1:7">
      <c r="A23" s="15"/>
      <c r="B23" s="15"/>
      <c r="C23" s="15" t="s">
        <v>155</v>
      </c>
      <c r="D23" s="94"/>
      <c r="E23" s="12"/>
      <c r="F23" s="12"/>
      <c r="G23" s="12"/>
    </row>
    <row r="24" ht="22.75" customHeight="1" spans="1:7">
      <c r="A24" s="15"/>
      <c r="B24" s="15"/>
      <c r="C24" s="15" t="s">
        <v>156</v>
      </c>
      <c r="D24" s="94"/>
      <c r="E24" s="12"/>
      <c r="F24" s="12"/>
      <c r="G24" s="12"/>
    </row>
    <row r="25" ht="22.75" customHeight="1" spans="1:7">
      <c r="A25" s="15"/>
      <c r="B25" s="15"/>
      <c r="C25" s="15" t="s">
        <v>157</v>
      </c>
      <c r="D25" s="94"/>
      <c r="E25" s="12"/>
      <c r="F25" s="12"/>
      <c r="G25" s="12"/>
    </row>
    <row r="26" ht="22.75" customHeight="1" spans="1:7">
      <c r="A26" s="15"/>
      <c r="B26" s="15"/>
      <c r="C26" s="15" t="s">
        <v>158</v>
      </c>
      <c r="D26" s="94"/>
      <c r="E26" s="12"/>
      <c r="F26" s="12"/>
      <c r="G26" s="12"/>
    </row>
    <row r="27" ht="22.75" customHeight="1" spans="1:7">
      <c r="A27" s="15"/>
      <c r="B27" s="15"/>
      <c r="C27" s="15" t="s">
        <v>159</v>
      </c>
      <c r="D27" s="94"/>
      <c r="E27" s="12"/>
      <c r="F27" s="12"/>
      <c r="G27" s="12"/>
    </row>
    <row r="28" ht="22.75" customHeight="1" spans="1:7">
      <c r="A28" s="15"/>
      <c r="B28" s="15"/>
      <c r="C28" s="15" t="s">
        <v>160</v>
      </c>
      <c r="D28" s="94"/>
      <c r="E28" s="12"/>
      <c r="F28" s="12"/>
      <c r="G28" s="12"/>
    </row>
    <row r="29" ht="22.75" customHeight="1" spans="1:7">
      <c r="A29" s="15"/>
      <c r="B29" s="15"/>
      <c r="C29" s="15" t="s">
        <v>161</v>
      </c>
      <c r="D29" s="94"/>
      <c r="E29" s="12"/>
      <c r="F29" s="12"/>
      <c r="G29" s="12"/>
    </row>
    <row r="30" ht="22.75" customHeight="1" spans="1:7">
      <c r="A30" s="15"/>
      <c r="B30" s="15"/>
      <c r="C30" s="15" t="s">
        <v>162</v>
      </c>
      <c r="D30" s="94"/>
      <c r="E30" s="12"/>
      <c r="F30" s="12"/>
      <c r="G30" s="12"/>
    </row>
    <row r="31" ht="22.75" customHeight="1" spans="1:7">
      <c r="A31" s="15"/>
      <c r="B31" s="15"/>
      <c r="C31" s="15" t="s">
        <v>163</v>
      </c>
      <c r="D31" s="94"/>
      <c r="E31" s="12"/>
      <c r="F31" s="12"/>
      <c r="G31" s="12"/>
    </row>
    <row r="32" ht="22.75" customHeight="1" spans="1:7">
      <c r="A32" s="15"/>
      <c r="B32" s="15"/>
      <c r="C32" s="15" t="s">
        <v>164</v>
      </c>
      <c r="D32" s="94"/>
      <c r="E32" s="12"/>
      <c r="F32" s="12"/>
      <c r="G32" s="12"/>
    </row>
    <row r="33" ht="22.75" customHeight="1" spans="1:7">
      <c r="A33" s="15"/>
      <c r="B33" s="15"/>
      <c r="C33" s="15" t="s">
        <v>165</v>
      </c>
      <c r="D33" s="94"/>
      <c r="E33" s="12"/>
      <c r="F33" s="12"/>
      <c r="G33" s="12"/>
    </row>
    <row r="34" ht="22.75" customHeight="1" spans="1:7">
      <c r="A34" s="15"/>
      <c r="B34" s="15"/>
      <c r="C34" s="15" t="s">
        <v>166</v>
      </c>
      <c r="D34" s="94"/>
      <c r="E34" s="12"/>
      <c r="F34" s="12"/>
      <c r="G34" s="12"/>
    </row>
    <row r="35" ht="22.75" customHeight="1" spans="1:7">
      <c r="A35" s="15"/>
      <c r="B35" s="15"/>
      <c r="C35" s="15" t="s">
        <v>167</v>
      </c>
      <c r="D35" s="94"/>
      <c r="E35" s="12"/>
      <c r="F35" s="12"/>
      <c r="G35" s="12"/>
    </row>
    <row r="36" ht="22.75" customHeight="1" spans="1:7">
      <c r="A36" s="15"/>
      <c r="B36" s="15"/>
      <c r="C36" s="15" t="s">
        <v>168</v>
      </c>
      <c r="D36" s="93"/>
      <c r="E36" s="12"/>
      <c r="F36" s="12"/>
      <c r="G36" s="12"/>
    </row>
    <row r="37" ht="22.75" customHeight="1" spans="1:7">
      <c r="A37" s="87" t="s">
        <v>169</v>
      </c>
      <c r="B37" s="96">
        <f>B6</f>
        <v>11366584.83</v>
      </c>
      <c r="C37" s="87" t="s">
        <v>170</v>
      </c>
      <c r="D37" s="97">
        <f>D6</f>
        <v>11366584.83</v>
      </c>
      <c r="E37" s="5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A14" sqref="A14"/>
    </sheetView>
  </sheetViews>
  <sheetFormatPr defaultColWidth="10" defaultRowHeight="14.4" outlineLevelRow="7"/>
  <cols>
    <col min="1" max="1" width="34.8796296296296" customWidth="1"/>
    <col min="2" max="2" width="18.0462962962963" customWidth="1"/>
    <col min="3" max="3" width="14.9259259259259" customWidth="1"/>
    <col min="4" max="4" width="18.5555555555556" customWidth="1"/>
    <col min="5" max="5" width="15.2037037037037" customWidth="1"/>
    <col min="6" max="6" width="15.0648148148148" customWidth="1"/>
    <col min="7" max="7" width="18.0462962962963" customWidth="1"/>
    <col min="8" max="9" width="15.462962962963" customWidth="1"/>
    <col min="10" max="11" width="15.740740740740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3" t="s">
        <v>36</v>
      </c>
      <c r="K3" s="53"/>
    </row>
    <row r="4" ht="22.75" customHeight="1" spans="1:11">
      <c r="A4" s="87" t="s">
        <v>172</v>
      </c>
      <c r="B4" s="87" t="s">
        <v>117</v>
      </c>
      <c r="C4" s="87" t="s">
        <v>173</v>
      </c>
      <c r="D4" s="87"/>
      <c r="E4" s="87"/>
      <c r="F4" s="87" t="s">
        <v>174</v>
      </c>
      <c r="G4" s="87"/>
      <c r="H4" s="87"/>
      <c r="I4" s="87" t="s">
        <v>175</v>
      </c>
      <c r="J4" s="87"/>
      <c r="K4" s="87"/>
    </row>
    <row r="5" ht="22.75" customHeight="1" spans="1:11">
      <c r="A5" s="87"/>
      <c r="B5" s="87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50" t="s">
        <v>117</v>
      </c>
      <c r="B6" s="88">
        <f>C6</f>
        <v>11366584.83</v>
      </c>
      <c r="C6" s="88">
        <f>D6</f>
        <v>11366584.83</v>
      </c>
      <c r="D6" s="88">
        <f>D7</f>
        <v>11366584.83</v>
      </c>
      <c r="E6" s="88"/>
      <c r="F6" s="88"/>
      <c r="G6" s="88"/>
      <c r="H6" s="88"/>
      <c r="I6" s="88"/>
      <c r="J6" s="88"/>
      <c r="K6" s="88"/>
    </row>
    <row r="7" ht="22.75" customHeight="1" spans="1:11">
      <c r="A7" s="89" t="s">
        <v>2</v>
      </c>
      <c r="B7" s="88">
        <f>C7</f>
        <v>11366584.83</v>
      </c>
      <c r="C7" s="88">
        <f>D7</f>
        <v>11366584.83</v>
      </c>
      <c r="D7" s="90">
        <v>11366584.83</v>
      </c>
      <c r="E7" s="90"/>
      <c r="F7" s="90"/>
      <c r="G7" s="90"/>
      <c r="H7" s="90"/>
      <c r="I7" s="90"/>
      <c r="J7" s="90"/>
      <c r="K7" s="90"/>
    </row>
    <row r="8" ht="22.75" customHeight="1" spans="1:11">
      <c r="A8" s="91"/>
      <c r="B8" s="92"/>
      <c r="C8" s="92"/>
      <c r="D8" s="90"/>
      <c r="E8" s="90"/>
      <c r="F8" s="90"/>
      <c r="G8" s="90"/>
      <c r="H8" s="90"/>
      <c r="I8" s="90"/>
      <c r="J8" s="90"/>
      <c r="K8" s="90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workbookViewId="0">
      <selection activeCell="G13" sqref="G13"/>
    </sheetView>
  </sheetViews>
  <sheetFormatPr defaultColWidth="10" defaultRowHeight="14.4" outlineLevelCol="4"/>
  <cols>
    <col min="1" max="1" width="17.5" customWidth="1"/>
    <col min="2" max="2" width="25.787037037037" customWidth="1"/>
    <col min="3" max="5" width="25.6388888888889" customWidth="1"/>
  </cols>
  <sheetData>
    <row r="1" ht="14.3" customHeight="1" spans="1:1">
      <c r="A1" s="66"/>
    </row>
    <row r="2" ht="36.9" customHeight="1" spans="1:5">
      <c r="A2" s="11" t="s">
        <v>176</v>
      </c>
      <c r="B2" s="11"/>
      <c r="C2" s="11"/>
      <c r="D2" s="11"/>
      <c r="E2" s="11"/>
    </row>
    <row r="3" ht="21.85" customHeight="1" spans="1:5">
      <c r="A3" s="12"/>
      <c r="B3" s="12"/>
      <c r="C3" s="53" t="s">
        <v>36</v>
      </c>
      <c r="D3" s="53"/>
      <c r="E3" s="53"/>
    </row>
    <row r="4" ht="22.75" customHeight="1" spans="1:5">
      <c r="A4" s="54" t="s">
        <v>112</v>
      </c>
      <c r="B4" s="54"/>
      <c r="C4" s="54" t="s">
        <v>173</v>
      </c>
      <c r="D4" s="54"/>
      <c r="E4" s="54"/>
    </row>
    <row r="5" ht="22.75" customHeight="1" spans="1:5">
      <c r="A5" s="67" t="s">
        <v>177</v>
      </c>
      <c r="B5" s="67" t="s">
        <v>178</v>
      </c>
      <c r="C5" s="68" t="s">
        <v>117</v>
      </c>
      <c r="D5" s="67" t="s">
        <v>114</v>
      </c>
      <c r="E5" s="67" t="s">
        <v>115</v>
      </c>
    </row>
    <row r="6" ht="24" customHeight="1" spans="1:5">
      <c r="A6" s="69"/>
      <c r="B6" s="70" t="s">
        <v>117</v>
      </c>
      <c r="C6" s="71">
        <f t="shared" ref="C6:C19" si="0">D6</f>
        <v>11366584.83</v>
      </c>
      <c r="D6" s="72">
        <f>D7+D11+D19</f>
        <v>11366584.83</v>
      </c>
      <c r="E6" s="73"/>
    </row>
    <row r="7" ht="24" customHeight="1" spans="1:5">
      <c r="A7" s="31" t="s">
        <v>179</v>
      </c>
      <c r="B7" s="74" t="s">
        <v>180</v>
      </c>
      <c r="C7" s="71">
        <f t="shared" si="0"/>
        <v>9222558.03</v>
      </c>
      <c r="D7" s="72">
        <f>D8</f>
        <v>9222558.03</v>
      </c>
      <c r="E7" s="75"/>
    </row>
    <row r="8" ht="24" customHeight="1" spans="1:5">
      <c r="A8" s="31" t="s">
        <v>181</v>
      </c>
      <c r="B8" s="74" t="s">
        <v>182</v>
      </c>
      <c r="C8" s="71">
        <f t="shared" si="0"/>
        <v>9222558.03</v>
      </c>
      <c r="D8" s="72">
        <f>D9+D10</f>
        <v>9222558.03</v>
      </c>
      <c r="E8" s="75"/>
    </row>
    <row r="9" ht="24" customHeight="1" spans="1:5">
      <c r="A9" s="46" t="s">
        <v>183</v>
      </c>
      <c r="B9" s="76" t="s">
        <v>184</v>
      </c>
      <c r="C9" s="77">
        <f>D9</f>
        <v>72600</v>
      </c>
      <c r="D9" s="78">
        <v>72600</v>
      </c>
      <c r="E9" s="79"/>
    </row>
    <row r="10" ht="24" customHeight="1" spans="1:5">
      <c r="A10" s="46" t="s">
        <v>185</v>
      </c>
      <c r="B10" s="76" t="s">
        <v>186</v>
      </c>
      <c r="C10" s="77">
        <f t="shared" si="0"/>
        <v>9149958.03</v>
      </c>
      <c r="D10" s="80">
        <v>9149958.03</v>
      </c>
      <c r="E10" s="81"/>
    </row>
    <row r="11" ht="24" customHeight="1" spans="1:5">
      <c r="A11" s="31" t="s">
        <v>187</v>
      </c>
      <c r="B11" s="74" t="s">
        <v>188</v>
      </c>
      <c r="C11" s="71">
        <f t="shared" si="0"/>
        <v>1515381.38</v>
      </c>
      <c r="D11" s="82">
        <f>D12+D15+D17</f>
        <v>1515381.38</v>
      </c>
      <c r="E11" s="81"/>
    </row>
    <row r="12" ht="24" customHeight="1" spans="1:5">
      <c r="A12" s="31" t="s">
        <v>189</v>
      </c>
      <c r="B12" s="74" t="s">
        <v>190</v>
      </c>
      <c r="C12" s="71">
        <f t="shared" si="0"/>
        <v>1418790.67</v>
      </c>
      <c r="D12" s="82">
        <f>D13+D14</f>
        <v>1418790.67</v>
      </c>
      <c r="E12" s="81"/>
    </row>
    <row r="13" ht="24" customHeight="1" spans="1:5">
      <c r="A13" s="46">
        <v>2080502</v>
      </c>
      <c r="B13" s="76" t="s">
        <v>191</v>
      </c>
      <c r="C13" s="77">
        <f t="shared" si="0"/>
        <v>65000</v>
      </c>
      <c r="D13" s="80">
        <v>65000</v>
      </c>
      <c r="E13" s="81"/>
    </row>
    <row r="14" ht="24" customHeight="1" spans="1:5">
      <c r="A14" s="46">
        <v>2080505</v>
      </c>
      <c r="B14" s="76" t="s">
        <v>192</v>
      </c>
      <c r="C14" s="77">
        <f t="shared" si="0"/>
        <v>1353790.67</v>
      </c>
      <c r="D14" s="83">
        <v>1353790.67</v>
      </c>
      <c r="E14" s="81"/>
    </row>
    <row r="15" ht="24" customHeight="1" spans="1:5">
      <c r="A15" s="31" t="s">
        <v>193</v>
      </c>
      <c r="B15" s="74" t="s">
        <v>194</v>
      </c>
      <c r="C15" s="71">
        <f>D15</f>
        <v>22200</v>
      </c>
      <c r="D15" s="84">
        <f>D16</f>
        <v>22200</v>
      </c>
      <c r="E15" s="81"/>
    </row>
    <row r="16" ht="24" customHeight="1" spans="1:5">
      <c r="A16" s="46" t="s">
        <v>195</v>
      </c>
      <c r="B16" s="76" t="s">
        <v>196</v>
      </c>
      <c r="C16" s="77">
        <f>D16</f>
        <v>22200</v>
      </c>
      <c r="D16" s="85">
        <v>22200</v>
      </c>
      <c r="E16" s="81"/>
    </row>
    <row r="17" ht="24" customHeight="1" spans="1:5">
      <c r="A17" s="31">
        <v>20899</v>
      </c>
      <c r="B17" s="74" t="s">
        <v>197</v>
      </c>
      <c r="C17" s="71">
        <f>D17</f>
        <v>74390.71</v>
      </c>
      <c r="D17" s="82">
        <f t="shared" ref="D17:D20" si="1">D18</f>
        <v>74390.71</v>
      </c>
      <c r="E17" s="81"/>
    </row>
    <row r="18" ht="24" customHeight="1" spans="1:5">
      <c r="A18" s="46">
        <v>2089999</v>
      </c>
      <c r="B18" s="76" t="s">
        <v>198</v>
      </c>
      <c r="C18" s="77">
        <f>D18</f>
        <v>74390.71</v>
      </c>
      <c r="D18" s="80">
        <v>74390.71</v>
      </c>
      <c r="E18" s="81"/>
    </row>
    <row r="19" ht="24" customHeight="1" spans="1:5">
      <c r="A19" s="31">
        <v>210</v>
      </c>
      <c r="B19" s="74" t="s">
        <v>199</v>
      </c>
      <c r="C19" s="71">
        <f>D19</f>
        <v>628645.42</v>
      </c>
      <c r="D19" s="82">
        <f t="shared" si="1"/>
        <v>628645.42</v>
      </c>
      <c r="E19" s="81"/>
    </row>
    <row r="20" ht="24" customHeight="1" spans="1:5">
      <c r="A20" s="31">
        <v>21011</v>
      </c>
      <c r="B20" s="74" t="s">
        <v>200</v>
      </c>
      <c r="C20" s="71">
        <f>D20</f>
        <v>628645.42</v>
      </c>
      <c r="D20" s="82">
        <f t="shared" si="1"/>
        <v>628645.42</v>
      </c>
      <c r="E20" s="81"/>
    </row>
    <row r="21" ht="24" customHeight="1" spans="1:5">
      <c r="A21" s="46">
        <v>2101102</v>
      </c>
      <c r="B21" s="76" t="s">
        <v>201</v>
      </c>
      <c r="C21" s="77">
        <f>D21</f>
        <v>628645.42</v>
      </c>
      <c r="D21" s="86">
        <v>628645.42</v>
      </c>
      <c r="E21" s="81"/>
    </row>
    <row r="22" ht="24" customHeight="1" spans="1:5">
      <c r="A22" s="81"/>
      <c r="B22" s="81"/>
      <c r="C22" s="81"/>
      <c r="D22" s="81"/>
      <c r="E22" s="81"/>
    </row>
    <row r="23" ht="24" customHeight="1" spans="1:5">
      <c r="A23" s="81"/>
      <c r="B23" s="81"/>
      <c r="C23" s="81"/>
      <c r="D23" s="81"/>
      <c r="E23" s="81"/>
    </row>
    <row r="24" ht="24" customHeight="1" spans="1:5">
      <c r="A24" s="81"/>
      <c r="B24" s="81"/>
      <c r="C24" s="81"/>
      <c r="D24" s="81"/>
      <c r="E24" s="81"/>
    </row>
    <row r="25" ht="24" customHeight="1" spans="1:5">
      <c r="A25" s="81"/>
      <c r="B25" s="81"/>
      <c r="C25" s="81"/>
      <c r="D25" s="81"/>
      <c r="E25" s="81"/>
    </row>
    <row r="26" ht="24" customHeight="1" spans="1:5">
      <c r="A26" s="81"/>
      <c r="B26" s="81"/>
      <c r="C26" s="81"/>
      <c r="D26" s="81"/>
      <c r="E26" s="81"/>
    </row>
    <row r="27" ht="24" customHeight="1" spans="1:5">
      <c r="A27" s="81"/>
      <c r="B27" s="81"/>
      <c r="C27" s="81"/>
      <c r="D27" s="81"/>
      <c r="E27" s="81"/>
    </row>
    <row r="28" ht="24" customHeight="1" spans="1:5">
      <c r="A28" s="81"/>
      <c r="B28" s="81"/>
      <c r="C28" s="81"/>
      <c r="D28" s="81"/>
      <c r="E28" s="81"/>
    </row>
    <row r="29" ht="24" customHeight="1" spans="1:5">
      <c r="A29" s="81"/>
      <c r="B29" s="81"/>
      <c r="C29" s="81"/>
      <c r="D29" s="81"/>
      <c r="E29" s="81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opLeftCell="A9" workbookViewId="0">
      <selection activeCell="G16" sqref="G16"/>
    </sheetView>
  </sheetViews>
  <sheetFormatPr defaultColWidth="10" defaultRowHeight="14.4" outlineLevelCol="4"/>
  <cols>
    <col min="1" max="1" width="13.7037037037037" customWidth="1"/>
    <col min="2" max="2" width="23.4444444444444" customWidth="1"/>
    <col min="3" max="3" width="19.6759259259259" customWidth="1"/>
    <col min="4" max="4" width="19.5555555555556" customWidth="1"/>
    <col min="5" max="5" width="19.7777777777778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202</v>
      </c>
      <c r="B2" s="11"/>
      <c r="C2" s="11"/>
      <c r="D2" s="11"/>
      <c r="E2" s="11"/>
    </row>
    <row r="3" ht="22.75" customHeight="1" spans="1:5">
      <c r="A3" s="52"/>
      <c r="B3" s="52"/>
      <c r="C3" s="12"/>
      <c r="D3" s="12"/>
      <c r="E3" s="53" t="s">
        <v>36</v>
      </c>
    </row>
    <row r="4" ht="22.75" customHeight="1" spans="1:5">
      <c r="A4" s="54" t="s">
        <v>203</v>
      </c>
      <c r="B4" s="54"/>
      <c r="C4" s="54" t="s">
        <v>204</v>
      </c>
      <c r="D4" s="54"/>
      <c r="E4" s="54"/>
    </row>
    <row r="5" ht="22.75" customHeight="1" spans="1:5">
      <c r="A5" s="54" t="s">
        <v>177</v>
      </c>
      <c r="B5" s="54" t="s">
        <v>178</v>
      </c>
      <c r="C5" s="54" t="s">
        <v>117</v>
      </c>
      <c r="D5" s="54" t="s">
        <v>205</v>
      </c>
      <c r="E5" s="54" t="s">
        <v>206</v>
      </c>
    </row>
    <row r="6" ht="22.75" customHeight="1" spans="1:5">
      <c r="A6" s="54"/>
      <c r="B6" s="55" t="s">
        <v>117</v>
      </c>
      <c r="C6" s="56">
        <f t="shared" ref="C6:C10" si="0">D6+E6</f>
        <v>11366584.83</v>
      </c>
      <c r="D6" s="56">
        <f>D7+D21</f>
        <v>11176868.09</v>
      </c>
      <c r="E6" s="56">
        <f>E11</f>
        <v>189716.74</v>
      </c>
    </row>
    <row r="7" ht="27" customHeight="1" spans="1:5">
      <c r="A7" s="57" t="s">
        <v>207</v>
      </c>
      <c r="B7" s="58" t="s">
        <v>208</v>
      </c>
      <c r="C7" s="38">
        <f>SUM(C8:C10)</f>
        <v>11089668.09</v>
      </c>
      <c r="D7" s="59">
        <f>D8+D9+D10</f>
        <v>11089668.09</v>
      </c>
      <c r="E7" s="38"/>
    </row>
    <row r="8" ht="27" customHeight="1" spans="1:5">
      <c r="A8" s="60" t="s">
        <v>209</v>
      </c>
      <c r="B8" s="61" t="s">
        <v>210</v>
      </c>
      <c r="C8" s="62">
        <f t="shared" si="0"/>
        <v>3739839.6</v>
      </c>
      <c r="D8" s="43">
        <v>3739839.6</v>
      </c>
      <c r="E8" s="62"/>
    </row>
    <row r="9" ht="27" customHeight="1" spans="1:5">
      <c r="A9" s="60" t="s">
        <v>211</v>
      </c>
      <c r="B9" s="61" t="s">
        <v>212</v>
      </c>
      <c r="C9" s="62">
        <f t="shared" si="0"/>
        <v>624953.7</v>
      </c>
      <c r="D9" s="43">
        <v>624953.7</v>
      </c>
      <c r="E9" s="62"/>
    </row>
    <row r="10" ht="27" customHeight="1" spans="1:5">
      <c r="A10" s="39" t="s">
        <v>213</v>
      </c>
      <c r="B10" s="40" t="s">
        <v>214</v>
      </c>
      <c r="C10" s="62">
        <f t="shared" si="0"/>
        <v>6724874.79</v>
      </c>
      <c r="D10" s="43">
        <v>6724874.79</v>
      </c>
      <c r="E10" s="62"/>
    </row>
    <row r="11" ht="24" customHeight="1" spans="1:5">
      <c r="A11" s="63" t="s">
        <v>215</v>
      </c>
      <c r="B11" s="36" t="s">
        <v>216</v>
      </c>
      <c r="C11" s="38">
        <f>SUM(C12:C20)</f>
        <v>189716.74</v>
      </c>
      <c r="D11" s="62"/>
      <c r="E11" s="38">
        <f>SUM(E12:E20)</f>
        <v>189716.74</v>
      </c>
    </row>
    <row r="12" ht="24" customHeight="1" spans="1:5">
      <c r="A12" s="39" t="s">
        <v>217</v>
      </c>
      <c r="B12" s="40" t="s">
        <v>218</v>
      </c>
      <c r="C12" s="62">
        <f t="shared" ref="C12:C20" si="1">E12</f>
        <v>29200</v>
      </c>
      <c r="D12" s="62"/>
      <c r="E12" s="62">
        <v>29200</v>
      </c>
    </row>
    <row r="13" ht="24" customHeight="1" spans="1:5">
      <c r="A13" s="39" t="s">
        <v>219</v>
      </c>
      <c r="B13" s="40" t="s">
        <v>220</v>
      </c>
      <c r="C13" s="62">
        <f t="shared" si="1"/>
        <v>400</v>
      </c>
      <c r="D13" s="62"/>
      <c r="E13" s="62">
        <v>400</v>
      </c>
    </row>
    <row r="14" ht="24" customHeight="1" spans="1:5">
      <c r="A14" s="39" t="s">
        <v>221</v>
      </c>
      <c r="B14" s="40" t="s">
        <v>222</v>
      </c>
      <c r="C14" s="62">
        <f t="shared" si="1"/>
        <v>6000</v>
      </c>
      <c r="D14" s="62"/>
      <c r="E14" s="62">
        <v>6000</v>
      </c>
    </row>
    <row r="15" ht="24" customHeight="1" spans="1:5">
      <c r="A15" s="39" t="s">
        <v>223</v>
      </c>
      <c r="B15" s="40" t="s">
        <v>224</v>
      </c>
      <c r="C15" s="62">
        <f t="shared" si="1"/>
        <v>8000</v>
      </c>
      <c r="D15" s="62"/>
      <c r="E15" s="62">
        <v>8000</v>
      </c>
    </row>
    <row r="16" ht="24" customHeight="1" spans="1:5">
      <c r="A16" s="39" t="s">
        <v>225</v>
      </c>
      <c r="B16" s="40" t="s">
        <v>226</v>
      </c>
      <c r="C16" s="62">
        <f t="shared" si="1"/>
        <v>6000</v>
      </c>
      <c r="D16" s="38"/>
      <c r="E16" s="62">
        <v>6000</v>
      </c>
    </row>
    <row r="17" ht="24" customHeight="1" spans="1:5">
      <c r="A17" s="39" t="s">
        <v>227</v>
      </c>
      <c r="B17" s="40" t="s">
        <v>228</v>
      </c>
      <c r="C17" s="62">
        <f t="shared" si="1"/>
        <v>5000</v>
      </c>
      <c r="D17" s="62"/>
      <c r="E17" s="62">
        <v>5000</v>
      </c>
    </row>
    <row r="18" ht="24" customHeight="1" spans="1:5">
      <c r="A18" s="39" t="s">
        <v>229</v>
      </c>
      <c r="B18" s="40" t="s">
        <v>230</v>
      </c>
      <c r="C18" s="62">
        <f t="shared" si="1"/>
        <v>18000</v>
      </c>
      <c r="D18" s="62"/>
      <c r="E18" s="62">
        <v>18000</v>
      </c>
    </row>
    <row r="19" ht="24" customHeight="1" spans="1:5">
      <c r="A19" s="39" t="s">
        <v>231</v>
      </c>
      <c r="B19" s="40" t="s">
        <v>232</v>
      </c>
      <c r="C19" s="62">
        <f t="shared" si="1"/>
        <v>67627.92</v>
      </c>
      <c r="D19" s="62"/>
      <c r="E19" s="62">
        <v>67627.92</v>
      </c>
    </row>
    <row r="20" ht="24" customHeight="1" spans="1:5">
      <c r="A20" s="39" t="s">
        <v>233</v>
      </c>
      <c r="B20" s="40" t="s">
        <v>234</v>
      </c>
      <c r="C20" s="62">
        <f t="shared" si="1"/>
        <v>49488.82</v>
      </c>
      <c r="D20" s="62"/>
      <c r="E20" s="62">
        <v>49488.82</v>
      </c>
    </row>
    <row r="21" ht="24" customHeight="1" spans="1:5">
      <c r="A21" s="63" t="s">
        <v>235</v>
      </c>
      <c r="B21" s="36" t="s">
        <v>236</v>
      </c>
      <c r="C21" s="38">
        <f>C22</f>
        <v>87200</v>
      </c>
      <c r="D21" s="62">
        <f>D22</f>
        <v>87200</v>
      </c>
      <c r="E21" s="62"/>
    </row>
    <row r="22" ht="24" customHeight="1" spans="1:5">
      <c r="A22" s="60" t="s">
        <v>237</v>
      </c>
      <c r="B22" s="61" t="s">
        <v>238</v>
      </c>
      <c r="C22" s="62">
        <f>D22</f>
        <v>87200</v>
      </c>
      <c r="D22" s="62">
        <v>87200</v>
      </c>
      <c r="E22" s="62"/>
    </row>
    <row r="23" ht="24" customHeight="1" spans="1:5">
      <c r="A23" s="61"/>
      <c r="B23" s="61"/>
      <c r="C23" s="64"/>
      <c r="D23" s="64"/>
      <c r="E23" s="64"/>
    </row>
    <row r="24" ht="24" customHeight="1" spans="1:5">
      <c r="A24" s="61"/>
      <c r="B24" s="61"/>
      <c r="C24" s="65"/>
      <c r="D24" s="65"/>
      <c r="E24" s="65"/>
    </row>
    <row r="25" ht="24" customHeight="1" spans="1:5">
      <c r="A25" s="61"/>
      <c r="B25" s="61"/>
      <c r="C25" s="65"/>
      <c r="D25" s="65"/>
      <c r="E25" s="65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小韩☆子</cp:lastModifiedBy>
  <dcterms:created xsi:type="dcterms:W3CDTF">2023-01-31T08:53:00Z</dcterms:created>
  <dcterms:modified xsi:type="dcterms:W3CDTF">2025-02-19T05:27:11Z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