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8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5"/>
  </externalReference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<sst xmlns="http://schemas.openxmlformats.org/spreadsheetml/2006/main" count="362" uniqueCount="282">
  <si>
    <t>单位代码：</t>
  </si>
  <si>
    <t>621026208008</t>
  </si>
  <si>
    <t>单位名称：</t>
  </si>
  <si>
    <t>宁县县城幼儿园</t>
  </si>
  <si>
    <t>部门预算公开表</t>
  </si>
  <si>
    <t xml:space="preserve">     </t>
  </si>
  <si>
    <t>编制日期：</t>
  </si>
  <si>
    <t>部门领导：</t>
  </si>
  <si>
    <t>王娜娜</t>
  </si>
  <si>
    <t>财务负责人：</t>
  </si>
  <si>
    <t>付宁宁</t>
  </si>
  <si>
    <t>制表人：</t>
  </si>
  <si>
    <t>李承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</si>
  <si>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</si>
  <si>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</si>
  <si>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</si>
  <si>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</si>
  <si>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</si>
  <si>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</si>
  <si>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</si>
  <si>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</si>
  <si>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</si>
  <si>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</si>
  <si>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</si>
  <si>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</si>
  <si>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</si>
  <si>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</si>
  <si>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</si>
  <si>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</si>
  <si>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</si>
  <si>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</si>
  <si>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</si>
  <si>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</si>
  <si>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</si>
  <si>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</si>
  <si>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</si>
  <si>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</si>
  <si>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</si>
  <si>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</si>
  <si>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</si>
  <si>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</si>
  <si>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</si>
  <si>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</si>
  <si>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</si>
  <si>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</si>
  <si>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</si>
  <si>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</si>
  <si>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</si>
  <si>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</si>
  <si>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</si>
  <si>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</si>
  <si>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</si>
  <si>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</si>
  <si>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</si>
  <si>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</si>
  <si>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</si>
  <si>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</si>
  <si>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</si>
  <si>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</si>
  <si>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</si>
  <si>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</si>
  <si>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</si>
  <si>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</si>
  <si>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</si>
  <si>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</si>
  <si>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</si>
  <si>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</si>
  <si>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</si>
  <si>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</si>
  <si>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</si>
  <si>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</si>
  <si>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</si>
  <si>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</si>
  <si>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</si>
  <si>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</si>
  <si>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</si>
  <si>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</si>
  <si>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</si>
  <si>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</si>
  <si>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</si>
  <si>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</si>
  <si>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</si>
  <si>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</si>
  <si>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</si>
  <si>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</si>
  <si>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</si>
  <si>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</si>
  <si>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</si>
  <si>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</si>
  <si>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</si>
  <si>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</si>
  <si>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</si>
  <si>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</si>
  <si>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</si>
  <si>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</si>
  <si>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</si>
  <si>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</si>
  <si>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</si>
  <si>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</si>
  <si>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</si>
  <si>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</si>
  <si>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</si>
  <si>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</si>
  <si>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</si>
  <si>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</si>
  <si>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</si>
  <si>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</si>
  <si>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</si>
  <si>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</si>
  <si>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</si>
  <si>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</si>
  <si>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</si>
  <si>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</si>
  <si>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</si>
  <si>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</si>
  <si>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</si>
  <si>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事业支出</t>
  </si>
  <si>
    <t>项目支出</t>
  </si>
  <si>
    <t>上年结转</t>
  </si>
  <si>
    <t>合计</t>
  </si>
  <si>
    <t>205-教育支出</t>
  </si>
  <si>
    <r>
      <rPr>
        <b/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20502-普通教育</t>
    </r>
  </si>
  <si>
    <t xml:space="preserve">      2050201-学前教育</t>
  </si>
  <si>
    <t>208-社会保障和就业支出</t>
  </si>
  <si>
    <t xml:space="preserve">   20805-行政事业单位养老支出</t>
  </si>
  <si>
    <t xml:space="preserve">       2080502-事业单位离退休</t>
  </si>
  <si>
    <t xml:space="preserve">   20899-其他社会保障和就业支出</t>
  </si>
  <si>
    <t xml:space="preserve">       2089999-其他社会保障和就业支出</t>
  </si>
  <si>
    <t>210-卫生健康支出</t>
  </si>
  <si>
    <t xml:space="preserve">   21011-行政事业单位医疗</t>
  </si>
  <si>
    <t xml:space="preserve">       2101102-事业单位医疗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</si>
  <si>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</si>
  <si>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</si>
  <si>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</si>
  <si>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</si>
  <si>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</si>
  <si>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</si>
  <si>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</si>
  <si>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</si>
  <si>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</si>
  <si>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</si>
  <si>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</si>
  <si>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</si>
  <si>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</si>
  <si>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</si>
  <si>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</si>
  <si>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</si>
  <si>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</si>
  <si>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</si>
  <si>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</si>
  <si>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</si>
  <si>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</si>
  <si>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</si>
  <si>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</si>
  <si>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</si>
  <si>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</si>
  <si>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</si>
  <si>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</si>
  <si>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</si>
  <si>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</si>
  <si>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</si>
  <si>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</si>
  <si>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</si>
  <si>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</si>
  <si>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</si>
  <si>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</si>
  <si>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</si>
  <si>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</si>
  <si>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</si>
  <si>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</si>
  <si>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</si>
  <si>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</si>
  <si>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</si>
  <si>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</si>
  <si>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</si>
  <si>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</si>
  <si>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</si>
  <si>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</si>
  <si>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</si>
  <si>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r>
      <rPr>
        <b/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20502</t>
    </r>
  </si>
  <si>
    <r>
      <rPr>
        <b/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普通教育</t>
    </r>
  </si>
  <si>
    <t xml:space="preserve">    2050201</t>
  </si>
  <si>
    <t xml:space="preserve">     学前教育</t>
  </si>
  <si>
    <t>208</t>
  </si>
  <si>
    <t>社会保障和就业支出</t>
  </si>
  <si>
    <t xml:space="preserve">   20805</t>
  </si>
  <si>
    <t xml:space="preserve">   行政事业单位养老支出</t>
  </si>
  <si>
    <t xml:space="preserve">    2080502</t>
  </si>
  <si>
    <t xml:space="preserve">     事业单位离退休</t>
  </si>
  <si>
    <t xml:space="preserve">   20899</t>
  </si>
  <si>
    <t xml:space="preserve">   其他社会保障和就业支出</t>
  </si>
  <si>
    <t xml:space="preserve">    2089999</t>
  </si>
  <si>
    <t xml:space="preserve">     其他社会保障和就业支出</t>
  </si>
  <si>
    <t>卫生健康支出</t>
  </si>
  <si>
    <t xml:space="preserve">   21011</t>
  </si>
  <si>
    <t xml:space="preserve">  行政事业单位医疗</t>
  </si>
  <si>
    <t xml:space="preserve">    2101102</t>
  </si>
  <si>
    <t xml:space="preserve">     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</si>
  <si>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</si>
  <si>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</si>
  <si>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</si>
  <si>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</si>
  <si>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</si>
  <si>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 xml:space="preserve">  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</si>
  <si>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</si>
  <si>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</si>
  <si>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</si>
  <si>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</si>
  <si>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</si>
  <si>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</si>
  <si>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</si>
  <si>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</si>
  <si>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</si>
  <si>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</si>
  <si>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</si>
  <si>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</si>
  <si>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</si>
  <si>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</si>
  <si>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</si>
  <si>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 xml:space="preserve">  302</t>
  </si>
  <si>
    <t>商品和服务支出</t>
  </si>
  <si>
    <t>30201</t>
  </si>
  <si>
    <t xml:space="preserve">  办公费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</si>
  <si>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</si>
  <si>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</si>
  <si>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</si>
  <si>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</si>
  <si>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</si>
  <si>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</si>
  <si>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</si>
  <si>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</si>
  <si>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30211</t>
  </si>
  <si>
    <t xml:space="preserve">  差旅费</t>
  </si>
  <si>
    <t>30213</t>
  </si>
  <si>
    <t xml:space="preserve">  维修（护）费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</si>
  <si>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</si>
  <si>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</si>
  <si>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</si>
  <si>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</si>
  <si>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</si>
  <si>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</si>
  <si>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 xml:space="preserve">  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</si>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</sst>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0.000_ "/>
    <numFmt numFmtId="180" formatCode="#0.00"/>
    <numFmt numFmtId="181" formatCode="#,##0.00_ ;[Red]\-#,##0.00\ "/>
    <numFmt numFmtId="182" formatCode="yyyy/mm/dd"/>
  </numFmts>
  <fonts count="57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color indexed="8"/>
      <name val="宋体"/>
      <charset val="1"/>
      <scheme val="minor"/>
    </font>
    <font>
      <sz val="11"/>
      <name val="宋体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"/>
    </font>
    <font>
      <b/>
      <sz val="9"/>
      <color indexed="8"/>
      <name val="宋体"/>
      <charset val="1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" borderId="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8" applyNumberFormat="0" applyAlignment="0" applyProtection="0">
      <alignment vertical="center"/>
    </xf>
    <xf numFmtId="0" fontId="45" fillId="6" borderId="9" applyNumberFormat="0" applyAlignment="0" applyProtection="0">
      <alignment vertical="center"/>
    </xf>
    <xf numFmtId="0" fontId="46" fillId="6" borderId="8" applyNumberFormat="0" applyAlignment="0" applyProtection="0">
      <alignment vertical="center"/>
    </xf>
    <xf numFmtId="0" fontId="47" fillId="7" borderId="10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10" fillId="0" borderId="0"/>
  </cellStyleXfs>
  <cellXfs count="10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center" vertical="center"/>
    </xf>
    <xf numFmtId="178" fontId="24" fillId="0" borderId="1" xfId="0" applyNumberFormat="1" applyFont="1" applyFill="1" applyBorder="1" applyAlignment="1" applyProtection="1">
      <alignment horizontal="center" vertical="center" wrapText="1"/>
      <protection hidden="1"/>
    </xf>
    <xf numFmtId="179" fontId="20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right" vertical="center" wrapText="1"/>
    </xf>
    <xf numFmtId="0" fontId="22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4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80" fontId="9" fillId="0" borderId="2" xfId="0" applyNumberFormat="1" applyFont="1" applyBorder="1" applyAlignment="1">
      <alignment horizontal="right" vertical="center" wrapText="1"/>
    </xf>
    <xf numFmtId="180" fontId="28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80" fontId="22" fillId="0" borderId="2" xfId="0" applyNumberFormat="1" applyFont="1" applyBorder="1" applyAlignment="1">
      <alignment vertical="center" wrapText="1"/>
    </xf>
    <xf numFmtId="180" fontId="22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81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4" fontId="16" fillId="0" borderId="4" xfId="0" applyNumberFormat="1" applyFont="1" applyFill="1" applyBorder="1" applyAlignment="1" applyProtection="1">
      <alignment horizontal="right" vertical="center" shrinkToFit="1"/>
    </xf>
    <xf numFmtId="181" fontId="29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81" fontId="18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 wrapText="1"/>
    </xf>
    <xf numFmtId="182" fontId="9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9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37096;&#38376;&#39044;&#31639;&#34920;111&#65288;&#20844;&#24335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-1"/>
      <sheetName val="表2-2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5"/>
      <sheetName val="Sheet1"/>
    </sheetNames>
    <sheetDataSet>
      <sheetData sheetId="0"/>
      <sheetData sheetId="1"/>
      <sheetData sheetId="2"/>
      <sheetData sheetId="3">
        <row r="9">
          <cell r="E9">
            <v>6300847.68</v>
          </cell>
        </row>
        <row r="10">
          <cell r="E10">
            <v>5238123.92</v>
          </cell>
        </row>
        <row r="11">
          <cell r="E11">
            <v>180069.15</v>
          </cell>
        </row>
        <row r="12">
          <cell r="E12">
            <v>490625.22</v>
          </cell>
        </row>
        <row r="13">
          <cell r="E13">
            <v>41138.56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G7">
            <v>180000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16" sqref="F16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08" t="s">
        <v>1</v>
      </c>
      <c r="D3" s="103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2</v>
      </c>
      <c r="C4" s="12" t="s">
        <v>3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04" t="s">
        <v>4</v>
      </c>
      <c r="C6" s="104"/>
      <c r="D6" s="104"/>
      <c r="E6" s="104"/>
      <c r="F6" s="104"/>
      <c r="G6" s="104"/>
      <c r="H6" s="104"/>
      <c r="I6" s="104"/>
      <c r="J6" s="104"/>
      <c r="K6" s="104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5</v>
      </c>
      <c r="C10" s="12"/>
      <c r="F10" s="105" t="s">
        <v>6</v>
      </c>
      <c r="G10" s="106">
        <v>45358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05" t="s">
        <v>7</v>
      </c>
      <c r="C12" s="107" t="s">
        <v>8</v>
      </c>
      <c r="D12" s="12"/>
      <c r="E12" s="105" t="s">
        <v>9</v>
      </c>
      <c r="F12" s="10" t="s">
        <v>10</v>
      </c>
      <c r="G12" s="12"/>
      <c r="H12" s="105" t="s">
        <v>11</v>
      </c>
      <c r="I12" s="10" t="s">
        <v>12</v>
      </c>
      <c r="J12" s="12"/>
      <c r="K12" s="12"/>
    </row>
    <row r="13" ht="14.3" customHeight="1" spans="1:11">
      <c r="A13" s="10"/>
      <c r="B13" s="10"/>
      <c r="C13" s="10" t="s">
        <v>13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12" sqref="J1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4" t="s">
        <v>253</v>
      </c>
      <c r="B2" s="44"/>
      <c r="C2" s="44"/>
      <c r="D2" s="44"/>
      <c r="E2" s="44"/>
      <c r="F2" s="44"/>
      <c r="G2" s="44"/>
      <c r="H2" s="44"/>
    </row>
    <row r="3" ht="22.75" customHeight="1" spans="1:8">
      <c r="A3" s="10"/>
      <c r="B3" s="10"/>
      <c r="C3" s="10"/>
      <c r="D3" s="10"/>
      <c r="E3" s="10"/>
      <c r="F3" s="10"/>
      <c r="G3" s="10"/>
      <c r="H3" s="45" t="s">
        <v>37</v>
      </c>
    </row>
    <row r="4" ht="22.75" customHeight="1" spans="1:8">
      <c r="A4" s="14" t="s">
        <v>170</v>
      </c>
      <c r="B4" s="14" t="s">
        <v>254</v>
      </c>
      <c r="C4" s="14"/>
      <c r="D4" s="14"/>
      <c r="E4" s="14"/>
      <c r="F4" s="14"/>
      <c r="G4" s="14" t="s">
        <v>255</v>
      </c>
      <c r="H4" s="14" t="s">
        <v>256</v>
      </c>
    </row>
    <row r="5" ht="22.75" customHeight="1" spans="1:8">
      <c r="A5" s="14"/>
      <c r="B5" s="14" t="s">
        <v>119</v>
      </c>
      <c r="C5" s="14" t="s">
        <v>257</v>
      </c>
      <c r="D5" s="14" t="s">
        <v>258</v>
      </c>
      <c r="E5" s="14" t="s">
        <v>259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260</v>
      </c>
      <c r="F6" s="14" t="s">
        <v>261</v>
      </c>
      <c r="G6" s="14"/>
      <c r="H6" s="14"/>
    </row>
    <row r="7" ht="22.75" customHeight="1" spans="1:8">
      <c r="A7" s="46" t="s">
        <v>119</v>
      </c>
      <c r="B7" s="47"/>
      <c r="C7" s="47"/>
      <c r="D7" s="47"/>
      <c r="E7" s="47"/>
      <c r="F7" s="47"/>
      <c r="G7" s="47"/>
      <c r="H7" s="47"/>
    </row>
    <row r="8" ht="22.75" customHeight="1" spans="1:8">
      <c r="A8" s="46"/>
      <c r="B8" s="47"/>
      <c r="C8" s="47"/>
      <c r="D8" s="47"/>
      <c r="E8" s="47"/>
      <c r="F8" s="47"/>
      <c r="G8" s="47"/>
      <c r="H8" s="47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F13" sqref="F13"/>
    </sheetView>
  </sheetViews>
  <sheetFormatPr defaultColWidth="10" defaultRowHeight="15"/>
  <cols>
    <col min="1" max="1" width="9.76666666666667" customWidth="1"/>
    <col min="2" max="2" width="12" style="18" customWidth="1"/>
    <col min="3" max="3" width="25.75" style="18" customWidth="1"/>
    <col min="4" max="4" width="13.25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262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37</v>
      </c>
      <c r="G3" s="10"/>
      <c r="H3" s="10"/>
      <c r="I3" s="10"/>
      <c r="J3" s="10"/>
    </row>
    <row r="4" ht="22.75" customHeight="1" spans="1:10">
      <c r="A4" s="28" t="s">
        <v>263</v>
      </c>
      <c r="B4" s="29" t="s">
        <v>264</v>
      </c>
      <c r="C4" s="30" t="s">
        <v>265</v>
      </c>
      <c r="D4" s="28" t="s">
        <v>119</v>
      </c>
      <c r="E4" s="28" t="s">
        <v>115</v>
      </c>
      <c r="F4" s="28" t="s">
        <v>117</v>
      </c>
      <c r="G4" s="10"/>
      <c r="H4" s="10"/>
      <c r="I4" s="10"/>
      <c r="J4" s="10"/>
    </row>
    <row r="5" ht="28" customHeight="1" spans="1:10">
      <c r="A5" s="28"/>
      <c r="B5" s="31"/>
      <c r="C5" s="32" t="s">
        <v>119</v>
      </c>
      <c r="D5" s="33">
        <v>269811.47</v>
      </c>
      <c r="E5" s="33">
        <v>269811.47</v>
      </c>
      <c r="F5" s="34"/>
      <c r="G5" s="12"/>
      <c r="H5" s="12"/>
      <c r="I5" s="12"/>
      <c r="J5" s="12"/>
    </row>
    <row r="6" ht="28" customHeight="1" spans="1:6">
      <c r="A6" s="35">
        <v>1</v>
      </c>
      <c r="B6" s="31" t="s">
        <v>266</v>
      </c>
      <c r="C6" s="36" t="s">
        <v>267</v>
      </c>
      <c r="D6" s="33">
        <v>269811.47</v>
      </c>
      <c r="E6" s="33">
        <v>269811.47</v>
      </c>
      <c r="F6" s="37"/>
    </row>
    <row r="7" ht="28" customHeight="1" spans="1:6">
      <c r="A7" s="35">
        <v>2</v>
      </c>
      <c r="B7" s="38" t="s">
        <v>221</v>
      </c>
      <c r="C7" s="39" t="s">
        <v>222</v>
      </c>
      <c r="D7" s="40">
        <v>24600</v>
      </c>
      <c r="E7" s="40">
        <v>24600</v>
      </c>
      <c r="F7" s="37"/>
    </row>
    <row r="8" ht="28" customHeight="1" spans="1:6">
      <c r="A8" s="35">
        <v>3</v>
      </c>
      <c r="B8" s="41" t="s">
        <v>223</v>
      </c>
      <c r="C8" s="39" t="s">
        <v>224</v>
      </c>
      <c r="D8" s="42">
        <v>10000</v>
      </c>
      <c r="E8" s="42">
        <v>10000</v>
      </c>
      <c r="F8" s="37"/>
    </row>
    <row r="9" ht="28" customHeight="1" spans="1:6">
      <c r="A9" s="35">
        <v>4</v>
      </c>
      <c r="B9" s="41" t="s">
        <v>225</v>
      </c>
      <c r="C9" s="39" t="s">
        <v>226</v>
      </c>
      <c r="D9" s="42">
        <v>20000</v>
      </c>
      <c r="E9" s="42">
        <v>20000</v>
      </c>
      <c r="F9" s="37"/>
    </row>
    <row r="10" ht="28" customHeight="1" spans="1:6">
      <c r="A10" s="35">
        <v>5</v>
      </c>
      <c r="B10" s="41" t="s">
        <v>227</v>
      </c>
      <c r="C10" s="39" t="s">
        <v>228</v>
      </c>
      <c r="D10" s="42">
        <v>15000</v>
      </c>
      <c r="E10" s="42">
        <v>15000</v>
      </c>
      <c r="F10" s="37"/>
    </row>
    <row r="11" ht="28" customHeight="1" spans="1:6">
      <c r="A11" s="35">
        <v>6</v>
      </c>
      <c r="B11" s="41" t="s">
        <v>229</v>
      </c>
      <c r="C11" s="39" t="s">
        <v>230</v>
      </c>
      <c r="D11" s="42">
        <v>18800</v>
      </c>
      <c r="E11" s="42">
        <v>18800</v>
      </c>
      <c r="F11" s="37"/>
    </row>
    <row r="12" ht="28" customHeight="1" spans="1:6">
      <c r="A12" s="35">
        <v>7</v>
      </c>
      <c r="B12" s="41" t="s">
        <v>231</v>
      </c>
      <c r="C12" s="39" t="s">
        <v>232</v>
      </c>
      <c r="D12" s="42">
        <v>5000</v>
      </c>
      <c r="E12" s="42">
        <v>5000</v>
      </c>
      <c r="F12" s="37"/>
    </row>
    <row r="13" ht="28" customHeight="1" spans="1:6">
      <c r="A13" s="35">
        <v>8</v>
      </c>
      <c r="B13" s="41" t="s">
        <v>233</v>
      </c>
      <c r="C13" s="39" t="s">
        <v>234</v>
      </c>
      <c r="D13" s="42">
        <v>1000</v>
      </c>
      <c r="E13" s="42">
        <v>1000</v>
      </c>
      <c r="F13" s="37"/>
    </row>
    <row r="14" ht="28" customHeight="1" spans="1:6">
      <c r="A14" s="35">
        <v>9</v>
      </c>
      <c r="B14" s="41" t="s">
        <v>235</v>
      </c>
      <c r="C14" s="39" t="s">
        <v>236</v>
      </c>
      <c r="D14" s="42">
        <v>30000</v>
      </c>
      <c r="E14" s="42">
        <v>30000</v>
      </c>
      <c r="F14" s="37"/>
    </row>
    <row r="15" ht="28" customHeight="1" spans="1:6">
      <c r="A15" s="35">
        <v>10</v>
      </c>
      <c r="B15" s="41" t="s">
        <v>237</v>
      </c>
      <c r="C15" s="39" t="s">
        <v>238</v>
      </c>
      <c r="D15" s="42">
        <v>74797.38</v>
      </c>
      <c r="E15" s="42">
        <v>74797.38</v>
      </c>
      <c r="F15" s="37"/>
    </row>
    <row r="16" ht="28" customHeight="1" spans="1:6">
      <c r="A16" s="35">
        <v>11</v>
      </c>
      <c r="B16" s="41" t="s">
        <v>239</v>
      </c>
      <c r="C16" s="39" t="s">
        <v>240</v>
      </c>
      <c r="D16" s="42">
        <v>70614.09</v>
      </c>
      <c r="E16" s="42">
        <v>70614.09</v>
      </c>
      <c r="F16" s="37"/>
    </row>
    <row r="17" ht="28" customHeight="1" spans="1:6">
      <c r="A17" s="37"/>
      <c r="B17" s="38"/>
      <c r="C17" s="43"/>
      <c r="D17" s="37"/>
      <c r="E17" s="37"/>
      <c r="F17" s="37"/>
    </row>
    <row r="18" ht="28" customHeight="1" spans="1:6">
      <c r="A18" s="37"/>
      <c r="B18" s="38"/>
      <c r="C18" s="43"/>
      <c r="D18" s="37"/>
      <c r="E18" s="37"/>
      <c r="F18" s="37"/>
    </row>
    <row r="19" ht="28" customHeight="1" spans="1:6">
      <c r="A19" s="37"/>
      <c r="B19" s="38"/>
      <c r="C19" s="43"/>
      <c r="D19" s="37"/>
      <c r="E19" s="37"/>
      <c r="F19" s="37"/>
    </row>
    <row r="25" ht="13.5" spans="2:3">
      <c r="B25" s="17"/>
      <c r="C25" s="17"/>
    </row>
    <row r="26" ht="13.5" spans="2:3">
      <c r="B26" s="17"/>
      <c r="C26" s="17"/>
    </row>
    <row r="27" ht="13.5" spans="2:3">
      <c r="B27" s="17"/>
      <c r="C27" s="17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268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269</v>
      </c>
      <c r="B4" s="22"/>
      <c r="C4" s="23" t="s">
        <v>41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270</v>
      </c>
      <c r="B5" s="22" t="s">
        <v>271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119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272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37</v>
      </c>
    </row>
    <row r="4" ht="22.75" customHeight="1" spans="1:5">
      <c r="A4" s="14" t="s">
        <v>170</v>
      </c>
      <c r="B4" s="14" t="s">
        <v>119</v>
      </c>
      <c r="C4" s="14" t="s">
        <v>273</v>
      </c>
      <c r="D4" s="14" t="s">
        <v>274</v>
      </c>
      <c r="E4" s="14" t="s">
        <v>275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E28" sqref="E28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276</v>
      </c>
      <c r="B1" s="1"/>
    </row>
    <row r="2" spans="1:1">
      <c r="A2" s="2" t="s">
        <v>277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spans="1:2">
      <c r="A5" s="5" t="s">
        <v>278</v>
      </c>
      <c r="B5" s="4">
        <v>1</v>
      </c>
    </row>
    <row r="6" spans="1:2">
      <c r="A6" s="6" t="s">
        <v>279</v>
      </c>
      <c r="B6" s="7"/>
    </row>
    <row r="7" spans="1:2">
      <c r="A7" s="8" t="s">
        <v>280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281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99" t="s">
        <v>14</v>
      </c>
      <c r="C2" s="99"/>
    </row>
    <row r="3" ht="29.35" customHeight="1" spans="1:3">
      <c r="A3" s="100"/>
      <c r="B3" s="101" t="s">
        <v>15</v>
      </c>
      <c r="C3" s="101" t="s">
        <v>16</v>
      </c>
    </row>
    <row r="4" ht="28.45" customHeight="1" spans="1:3">
      <c r="A4" s="92"/>
      <c r="B4" s="102" t="s">
        <v>17</v>
      </c>
      <c r="C4" s="81" t="s">
        <v>18</v>
      </c>
    </row>
    <row r="5" ht="28.45" customHeight="1" spans="1:3">
      <c r="A5" s="92"/>
      <c r="B5" s="102" t="s">
        <v>19</v>
      </c>
      <c r="C5" s="81" t="s">
        <v>20</v>
      </c>
    </row>
    <row r="6" ht="28.45" customHeight="1" spans="1:3">
      <c r="A6" s="92"/>
      <c r="B6" s="102" t="s">
        <v>21</v>
      </c>
      <c r="C6" s="81" t="s">
        <v>22</v>
      </c>
    </row>
    <row r="7" ht="28.45" customHeight="1" spans="1:3">
      <c r="A7" s="92"/>
      <c r="B7" s="102" t="s">
        <v>23</v>
      </c>
      <c r="C7" s="81"/>
    </row>
    <row r="8" ht="28.45" customHeight="1" spans="1:3">
      <c r="A8" s="92"/>
      <c r="B8" s="102" t="s">
        <v>24</v>
      </c>
      <c r="C8" s="81" t="s">
        <v>25</v>
      </c>
    </row>
    <row r="9" ht="28.45" customHeight="1" spans="1:3">
      <c r="A9" s="92"/>
      <c r="B9" s="102" t="s">
        <v>26</v>
      </c>
      <c r="C9" s="81" t="s">
        <v>27</v>
      </c>
    </row>
    <row r="10" ht="28.45" customHeight="1" spans="1:3">
      <c r="A10" s="92"/>
      <c r="B10" s="102" t="s">
        <v>28</v>
      </c>
      <c r="C10" s="81" t="s">
        <v>29</v>
      </c>
    </row>
    <row r="11" ht="28.45" customHeight="1" spans="1:3">
      <c r="A11" s="92"/>
      <c r="B11" s="102" t="s">
        <v>30</v>
      </c>
      <c r="C11" s="81" t="s">
        <v>31</v>
      </c>
    </row>
    <row r="12" ht="28.45" customHeight="1" spans="1:3">
      <c r="A12" s="92"/>
      <c r="B12" s="102" t="s">
        <v>32</v>
      </c>
      <c r="C12" s="81"/>
    </row>
    <row r="13" ht="28.45" customHeight="1" spans="1:3">
      <c r="A13" s="10"/>
      <c r="B13" s="102" t="s">
        <v>33</v>
      </c>
      <c r="C13" s="81"/>
    </row>
    <row r="14" ht="28.45" customHeight="1" spans="1:3">
      <c r="A14" s="10"/>
      <c r="B14" s="102" t="s">
        <v>34</v>
      </c>
      <c r="C14" s="81" t="s">
        <v>18</v>
      </c>
    </row>
    <row r="15" ht="36" customHeight="1" spans="2:3">
      <c r="B15" s="102" t="s">
        <v>35</v>
      </c>
      <c r="C15" s="3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D10" sqref="D10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36</v>
      </c>
      <c r="B2" s="11"/>
      <c r="C2" s="11"/>
      <c r="D2" s="11"/>
    </row>
    <row r="3" ht="22.75" customHeight="1" spans="1:4">
      <c r="A3" s="92"/>
      <c r="B3" s="92"/>
      <c r="C3" s="92"/>
      <c r="D3" s="93" t="s">
        <v>37</v>
      </c>
    </row>
    <row r="4" ht="22.75" customHeight="1" spans="1:4">
      <c r="A4" s="69" t="s">
        <v>38</v>
      </c>
      <c r="B4" s="69"/>
      <c r="C4" s="69" t="s">
        <v>39</v>
      </c>
      <c r="D4" s="69"/>
    </row>
    <row r="5" ht="22.75" customHeight="1" spans="1:4">
      <c r="A5" s="69" t="s">
        <v>40</v>
      </c>
      <c r="B5" s="69" t="s">
        <v>41</v>
      </c>
      <c r="C5" s="69" t="s">
        <v>40</v>
      </c>
      <c r="D5" s="69" t="s">
        <v>41</v>
      </c>
    </row>
    <row r="6" ht="22.75" customHeight="1" spans="1:4">
      <c r="A6" s="94" t="s">
        <v>42</v>
      </c>
      <c r="B6" s="86">
        <f>'[1]表2-1'!E9</f>
        <v>6300847.68</v>
      </c>
      <c r="C6" s="94" t="s">
        <v>43</v>
      </c>
      <c r="D6" s="76"/>
    </row>
    <row r="7" ht="22.75" customHeight="1" spans="1:4">
      <c r="A7" s="94" t="s">
        <v>44</v>
      </c>
      <c r="B7" s="76"/>
      <c r="C7" s="94" t="s">
        <v>45</v>
      </c>
      <c r="D7" s="95"/>
    </row>
    <row r="8" ht="22.75" customHeight="1" spans="1:4">
      <c r="A8" s="94" t="s">
        <v>46</v>
      </c>
      <c r="B8" s="76"/>
      <c r="C8" s="94" t="s">
        <v>47</v>
      </c>
      <c r="D8" s="95"/>
    </row>
    <row r="9" ht="22.75" customHeight="1" spans="1:4">
      <c r="A9" s="94" t="s">
        <v>48</v>
      </c>
      <c r="B9" s="76"/>
      <c r="C9" s="94" t="s">
        <v>49</v>
      </c>
      <c r="D9" s="95"/>
    </row>
    <row r="10" ht="22.75" customHeight="1" spans="1:4">
      <c r="A10" s="94" t="s">
        <v>50</v>
      </c>
      <c r="B10" s="76">
        <v>180000</v>
      </c>
      <c r="C10" s="94" t="s">
        <v>51</v>
      </c>
      <c r="D10" s="86">
        <f>SUM('[1]表2-1'!E10:E10)+[1]表7!G7</f>
        <v>5418123.92</v>
      </c>
    </row>
    <row r="11" ht="22.75" customHeight="1" spans="1:4">
      <c r="A11" s="94" t="s">
        <v>52</v>
      </c>
      <c r="B11" s="76"/>
      <c r="C11" s="94" t="s">
        <v>53</v>
      </c>
      <c r="D11" s="86"/>
    </row>
    <row r="12" ht="22.75" customHeight="1" spans="1:4">
      <c r="A12" s="94" t="s">
        <v>54</v>
      </c>
      <c r="B12" s="76"/>
      <c r="C12" s="94" t="s">
        <v>55</v>
      </c>
      <c r="D12" s="86"/>
    </row>
    <row r="13" ht="22.75" customHeight="1" spans="1:4">
      <c r="A13" s="94" t="s">
        <v>56</v>
      </c>
      <c r="B13" s="76"/>
      <c r="C13" s="94" t="s">
        <v>57</v>
      </c>
      <c r="D13" s="86">
        <f>SUM('[1]表2-1'!E11:E13)</f>
        <v>711832.93</v>
      </c>
    </row>
    <row r="14" ht="22.75" customHeight="1" spans="1:4">
      <c r="A14" s="94" t="s">
        <v>58</v>
      </c>
      <c r="B14" s="76"/>
      <c r="C14" s="94" t="s">
        <v>59</v>
      </c>
      <c r="D14" s="86"/>
    </row>
    <row r="15" ht="22.75" customHeight="1" spans="1:4">
      <c r="A15" s="94"/>
      <c r="B15" s="96"/>
      <c r="C15" s="94" t="s">
        <v>60</v>
      </c>
      <c r="D15" s="95">
        <v>350890.83</v>
      </c>
    </row>
    <row r="16" ht="22.75" customHeight="1" spans="1:4">
      <c r="A16" s="94"/>
      <c r="B16" s="96"/>
      <c r="C16" s="94" t="s">
        <v>61</v>
      </c>
      <c r="D16" s="95"/>
    </row>
    <row r="17" ht="22.75" customHeight="1" spans="1:4">
      <c r="A17" s="94"/>
      <c r="B17" s="96"/>
      <c r="C17" s="94" t="s">
        <v>62</v>
      </c>
      <c r="D17" s="95"/>
    </row>
    <row r="18" ht="22.75" customHeight="1" spans="1:4">
      <c r="A18" s="94"/>
      <c r="B18" s="96"/>
      <c r="C18" s="94" t="s">
        <v>63</v>
      </c>
      <c r="D18" s="95"/>
    </row>
    <row r="19" ht="22.75" customHeight="1" spans="1:4">
      <c r="A19" s="94"/>
      <c r="B19" s="96"/>
      <c r="C19" s="94" t="s">
        <v>64</v>
      </c>
      <c r="D19" s="95"/>
    </row>
    <row r="20" ht="22.75" customHeight="1" spans="1:4">
      <c r="A20" s="97"/>
      <c r="B20" s="98"/>
      <c r="C20" s="94" t="s">
        <v>65</v>
      </c>
      <c r="D20" s="95"/>
    </row>
    <row r="21" ht="22.75" customHeight="1" spans="1:4">
      <c r="A21" s="97"/>
      <c r="B21" s="98"/>
      <c r="C21" s="94" t="s">
        <v>66</v>
      </c>
      <c r="D21" s="95"/>
    </row>
    <row r="22" ht="22.75" customHeight="1" spans="1:4">
      <c r="A22" s="97"/>
      <c r="B22" s="98"/>
      <c r="C22" s="94" t="s">
        <v>67</v>
      </c>
      <c r="D22" s="95"/>
    </row>
    <row r="23" ht="22.75" customHeight="1" spans="1:4">
      <c r="A23" s="97"/>
      <c r="B23" s="98"/>
      <c r="C23" s="94" t="s">
        <v>68</v>
      </c>
      <c r="D23" s="95"/>
    </row>
    <row r="24" ht="22.75" customHeight="1" spans="1:4">
      <c r="A24" s="97"/>
      <c r="B24" s="98"/>
      <c r="C24" s="94" t="s">
        <v>69</v>
      </c>
      <c r="D24" s="95"/>
    </row>
    <row r="25" ht="22.75" customHeight="1" spans="1:4">
      <c r="A25" s="94"/>
      <c r="B25" s="96"/>
      <c r="C25" s="94" t="s">
        <v>70</v>
      </c>
      <c r="D25" s="95"/>
    </row>
    <row r="26" ht="22.75" customHeight="1" spans="1:4">
      <c r="A26" s="94"/>
      <c r="B26" s="96"/>
      <c r="C26" s="94" t="s">
        <v>71</v>
      </c>
      <c r="D26" s="95"/>
    </row>
    <row r="27" ht="22.75" customHeight="1" spans="1:4">
      <c r="A27" s="94"/>
      <c r="B27" s="96"/>
      <c r="C27" s="94" t="s">
        <v>72</v>
      </c>
      <c r="D27" s="95"/>
    </row>
    <row r="28" ht="22.75" customHeight="1" spans="1:4">
      <c r="A28" s="97"/>
      <c r="B28" s="98"/>
      <c r="C28" s="94" t="s">
        <v>73</v>
      </c>
      <c r="D28" s="95"/>
    </row>
    <row r="29" ht="22.75" customHeight="1" spans="1:4">
      <c r="A29" s="97"/>
      <c r="B29" s="98"/>
      <c r="C29" s="94" t="s">
        <v>74</v>
      </c>
      <c r="D29" s="95"/>
    </row>
    <row r="30" ht="22.75" customHeight="1" spans="1:4">
      <c r="A30" s="97"/>
      <c r="B30" s="98"/>
      <c r="C30" s="94" t="s">
        <v>75</v>
      </c>
      <c r="D30" s="95"/>
    </row>
    <row r="31" ht="22.75" customHeight="1" spans="1:4">
      <c r="A31" s="97"/>
      <c r="B31" s="98"/>
      <c r="C31" s="94" t="s">
        <v>76</v>
      </c>
      <c r="D31" s="95"/>
    </row>
    <row r="32" ht="22.75" customHeight="1" spans="1:4">
      <c r="A32" s="97"/>
      <c r="B32" s="98"/>
      <c r="C32" s="94" t="s">
        <v>77</v>
      </c>
      <c r="D32" s="95"/>
    </row>
    <row r="33" ht="22.75" customHeight="1" spans="1:4">
      <c r="A33" s="94"/>
      <c r="B33" s="94"/>
      <c r="C33" s="94" t="s">
        <v>78</v>
      </c>
      <c r="D33" s="95"/>
    </row>
    <row r="34" ht="22.75" customHeight="1" spans="1:4">
      <c r="A34" s="94"/>
      <c r="B34" s="94"/>
      <c r="C34" s="94" t="s">
        <v>79</v>
      </c>
      <c r="D34" s="95"/>
    </row>
    <row r="35" ht="22.75" customHeight="1" spans="1:4">
      <c r="A35" s="94"/>
      <c r="B35" s="94"/>
      <c r="C35" s="94" t="s">
        <v>80</v>
      </c>
      <c r="D35" s="95"/>
    </row>
    <row r="36" ht="22.75" customHeight="1" spans="1:4">
      <c r="A36" s="94"/>
      <c r="B36" s="94"/>
      <c r="C36" s="94"/>
      <c r="D36" s="94"/>
    </row>
    <row r="37" ht="22.75" customHeight="1" spans="1:4">
      <c r="A37" s="94"/>
      <c r="B37" s="94"/>
      <c r="C37" s="94"/>
      <c r="D37" s="94"/>
    </row>
    <row r="38" ht="22.75" customHeight="1" spans="1:4">
      <c r="A38" s="94"/>
      <c r="B38" s="94"/>
      <c r="C38" s="94"/>
      <c r="D38" s="94"/>
    </row>
    <row r="39" ht="22.75" customHeight="1" spans="1:4">
      <c r="A39" s="97" t="s">
        <v>81</v>
      </c>
      <c r="B39" s="98">
        <f>SUM(B6:B14)</f>
        <v>6480847.68</v>
      </c>
      <c r="C39" s="97" t="s">
        <v>82</v>
      </c>
      <c r="D39" s="98">
        <f>SUM(D6:D38)</f>
        <v>6480847.68</v>
      </c>
    </row>
    <row r="40" ht="22.75" customHeight="1" spans="1:4">
      <c r="A40" s="97" t="s">
        <v>83</v>
      </c>
      <c r="B40" s="98"/>
      <c r="C40" s="97" t="s">
        <v>84</v>
      </c>
      <c r="D40" s="98"/>
    </row>
    <row r="41" ht="22.75" customHeight="1" spans="1:4">
      <c r="A41" s="97" t="s">
        <v>85</v>
      </c>
      <c r="B41" s="96"/>
      <c r="C41" s="94"/>
      <c r="D41" s="96"/>
    </row>
    <row r="42" ht="22.75" customHeight="1" spans="1:4">
      <c r="A42" s="97" t="s">
        <v>86</v>
      </c>
      <c r="B42" s="98">
        <f>B39+B40</f>
        <v>6480847.68</v>
      </c>
      <c r="C42" s="97" t="s">
        <v>87</v>
      </c>
      <c r="D42" s="98">
        <f>D39+D40</f>
        <v>6480847.68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topLeftCell="A15" workbookViewId="0">
      <selection activeCell="B32" sqref="B32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4.75" customHeight="1" spans="1:1">
      <c r="A1" s="26"/>
    </row>
    <row r="2" ht="24.75" customHeight="1" spans="1:2">
      <c r="A2" s="20" t="s">
        <v>88</v>
      </c>
      <c r="B2" s="20"/>
    </row>
    <row r="3" ht="24.75" customHeight="1" spans="1:2">
      <c r="A3" s="82"/>
      <c r="B3" s="21" t="s">
        <v>37</v>
      </c>
    </row>
    <row r="4" ht="24" customHeight="1" spans="1:2">
      <c r="A4" s="30" t="s">
        <v>40</v>
      </c>
      <c r="B4" s="30" t="s">
        <v>41</v>
      </c>
    </row>
    <row r="5" s="17" customFormat="1" ht="25" customHeight="1" spans="1:3">
      <c r="A5" s="83" t="s">
        <v>89</v>
      </c>
      <c r="B5" s="84">
        <f>B6+B7</f>
        <v>6300847.68</v>
      </c>
      <c r="C5" s="18"/>
    </row>
    <row r="6" s="17" customFormat="1" ht="25" customHeight="1" spans="1:3">
      <c r="A6" s="85" t="s">
        <v>90</v>
      </c>
      <c r="B6" s="86">
        <f>'[1]表2-1'!E9</f>
        <v>6300847.68</v>
      </c>
      <c r="C6" s="18"/>
    </row>
    <row r="7" s="17" customFormat="1" ht="25" customHeight="1" spans="1:3">
      <c r="A7" s="85" t="s">
        <v>91</v>
      </c>
      <c r="B7" s="87"/>
      <c r="C7" s="18"/>
    </row>
    <row r="8" s="17" customFormat="1" ht="25" customHeight="1" spans="1:3">
      <c r="A8" s="83" t="s">
        <v>92</v>
      </c>
      <c r="B8" s="87">
        <f>B9+B10</f>
        <v>0</v>
      </c>
      <c r="C8" s="18"/>
    </row>
    <row r="9" s="17" customFormat="1" ht="25" customHeight="1" spans="1:3">
      <c r="A9" s="85" t="s">
        <v>90</v>
      </c>
      <c r="B9" s="87"/>
      <c r="C9" s="18"/>
    </row>
    <row r="10" s="17" customFormat="1" ht="25" customHeight="1" spans="1:3">
      <c r="A10" s="85" t="s">
        <v>91</v>
      </c>
      <c r="B10" s="87"/>
      <c r="C10" s="18"/>
    </row>
    <row r="11" s="17" customFormat="1" ht="25" customHeight="1" spans="1:3">
      <c r="A11" s="83" t="s">
        <v>93</v>
      </c>
      <c r="B11" s="87"/>
      <c r="C11" s="18"/>
    </row>
    <row r="12" s="17" customFormat="1" ht="25" customHeight="1" spans="1:3">
      <c r="A12" s="85" t="s">
        <v>90</v>
      </c>
      <c r="B12" s="87"/>
      <c r="C12" s="18"/>
    </row>
    <row r="13" s="17" customFormat="1" ht="25" customHeight="1" spans="1:3">
      <c r="A13" s="85" t="s">
        <v>91</v>
      </c>
      <c r="B13" s="87"/>
      <c r="C13" s="18"/>
    </row>
    <row r="14" s="17" customFormat="1" ht="25" customHeight="1" spans="1:3">
      <c r="A14" s="88" t="s">
        <v>94</v>
      </c>
      <c r="B14" s="87">
        <f>SUM(B15:B17)</f>
        <v>180000</v>
      </c>
      <c r="C14" s="18"/>
    </row>
    <row r="15" s="17" customFormat="1" ht="25" customHeight="1" spans="1:3">
      <c r="A15" s="85" t="s">
        <v>95</v>
      </c>
      <c r="B15" s="87"/>
      <c r="C15" s="18"/>
    </row>
    <row r="16" s="17" customFormat="1" ht="25" customHeight="1" spans="1:3">
      <c r="A16" s="85" t="s">
        <v>96</v>
      </c>
      <c r="B16" s="87"/>
      <c r="C16" s="18"/>
    </row>
    <row r="17" s="17" customFormat="1" ht="25" customHeight="1" spans="1:3">
      <c r="A17" s="85" t="s">
        <v>97</v>
      </c>
      <c r="B17" s="86">
        <v>180000</v>
      </c>
      <c r="C17" s="18"/>
    </row>
    <row r="18" s="17" customFormat="1" ht="25" customHeight="1" spans="1:3">
      <c r="A18" s="88" t="s">
        <v>98</v>
      </c>
      <c r="B18" s="87"/>
      <c r="C18" s="18"/>
    </row>
    <row r="19" s="17" customFormat="1" ht="25" customHeight="1" spans="1:3">
      <c r="A19" s="88" t="s">
        <v>99</v>
      </c>
      <c r="B19" s="87"/>
      <c r="C19" s="18"/>
    </row>
    <row r="20" s="17" customFormat="1" ht="25" customHeight="1" spans="1:3">
      <c r="A20" s="88" t="s">
        <v>100</v>
      </c>
      <c r="B20" s="87"/>
      <c r="C20" s="18"/>
    </row>
    <row r="21" s="17" customFormat="1" ht="25" customHeight="1" spans="1:3">
      <c r="A21" s="88" t="s">
        <v>101</v>
      </c>
      <c r="B21" s="87"/>
      <c r="C21" s="18"/>
    </row>
    <row r="22" s="17" customFormat="1" ht="25" customHeight="1" spans="1:3">
      <c r="A22" s="88" t="s">
        <v>102</v>
      </c>
      <c r="B22" s="84">
        <f>B23+B26+B29+B30</f>
        <v>0</v>
      </c>
      <c r="C22" s="18"/>
    </row>
    <row r="23" s="17" customFormat="1" ht="25" customHeight="1" spans="1:3">
      <c r="A23" s="85" t="s">
        <v>103</v>
      </c>
      <c r="B23" s="84">
        <f>B24+B25</f>
        <v>0</v>
      </c>
      <c r="C23" s="18"/>
    </row>
    <row r="24" s="17" customFormat="1" ht="25" customHeight="1" spans="1:3">
      <c r="A24" s="85" t="s">
        <v>104</v>
      </c>
      <c r="B24" s="84"/>
      <c r="C24" s="18"/>
    </row>
    <row r="25" s="17" customFormat="1" ht="25" customHeight="1" spans="1:3">
      <c r="A25" s="85" t="s">
        <v>105</v>
      </c>
      <c r="B25" s="84"/>
      <c r="C25" s="18"/>
    </row>
    <row r="26" s="17" customFormat="1" ht="25" customHeight="1" spans="1:3">
      <c r="A26" s="85" t="s">
        <v>106</v>
      </c>
      <c r="B26" s="84">
        <f>B27+B28</f>
        <v>0</v>
      </c>
      <c r="C26" s="18"/>
    </row>
    <row r="27" s="17" customFormat="1" ht="25" customHeight="1" spans="1:3">
      <c r="A27" s="85" t="s">
        <v>107</v>
      </c>
      <c r="B27" s="84"/>
      <c r="C27" s="18"/>
    </row>
    <row r="28" s="17" customFormat="1" ht="25" customHeight="1" spans="1:3">
      <c r="A28" s="85" t="s">
        <v>108</v>
      </c>
      <c r="B28" s="84"/>
      <c r="C28" s="18"/>
    </row>
    <row r="29" s="17" customFormat="1" ht="25" customHeight="1" spans="1:3">
      <c r="A29" s="85" t="s">
        <v>109</v>
      </c>
      <c r="B29" s="84"/>
      <c r="C29" s="18"/>
    </row>
    <row r="30" s="17" customFormat="1" ht="25" customHeight="1" spans="1:3">
      <c r="A30" s="85" t="s">
        <v>110</v>
      </c>
      <c r="B30" s="84"/>
      <c r="C30" s="18"/>
    </row>
    <row r="31" ht="25" customHeight="1" spans="1:2">
      <c r="A31" s="89"/>
      <c r="B31" s="84"/>
    </row>
    <row r="32" s="17" customFormat="1" ht="25" customHeight="1" spans="1:3">
      <c r="A32" s="90" t="s">
        <v>111</v>
      </c>
      <c r="B32" s="91">
        <f>B5+B8+B14+B18+B19+B20+B21+B22</f>
        <v>6480847.68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B5" sqref="B5:D16"/>
    </sheetView>
  </sheetViews>
  <sheetFormatPr defaultColWidth="10" defaultRowHeight="13.5" outlineLevelCol="5"/>
  <cols>
    <col min="1" max="1" width="41.25" customWidth="1"/>
    <col min="2" max="2" width="15.0666666666667" customWidth="1"/>
    <col min="3" max="3" width="13.7" customWidth="1"/>
    <col min="4" max="5" width="13.3" customWidth="1"/>
    <col min="6" max="6" width="12.625" customWidth="1"/>
  </cols>
  <sheetData>
    <row r="1" ht="14.3" customHeight="1" spans="1:6">
      <c r="A1" s="10"/>
      <c r="B1" s="10"/>
      <c r="C1" s="10"/>
      <c r="D1" s="10"/>
      <c r="E1" s="10"/>
      <c r="F1" s="10"/>
    </row>
    <row r="2" ht="39.85" customHeight="1" spans="1:6">
      <c r="A2" s="11" t="s">
        <v>112</v>
      </c>
      <c r="B2" s="11"/>
      <c r="C2" s="11"/>
      <c r="D2" s="11"/>
      <c r="E2" s="11"/>
      <c r="F2" s="11"/>
    </row>
    <row r="3" ht="22.75" customHeight="1" spans="1:6">
      <c r="A3" s="12"/>
      <c r="B3" s="12"/>
      <c r="C3" s="12"/>
      <c r="D3" s="12"/>
      <c r="E3" s="12"/>
      <c r="F3" s="12" t="s">
        <v>37</v>
      </c>
    </row>
    <row r="4" ht="22.75" customHeight="1" spans="1:6">
      <c r="A4" s="80" t="s">
        <v>113</v>
      </c>
      <c r="B4" s="80" t="s">
        <v>114</v>
      </c>
      <c r="C4" s="80" t="s">
        <v>115</v>
      </c>
      <c r="D4" s="80" t="s">
        <v>116</v>
      </c>
      <c r="E4" s="80" t="s">
        <v>117</v>
      </c>
      <c r="F4" s="80" t="s">
        <v>118</v>
      </c>
    </row>
    <row r="5" ht="22.75" customHeight="1" spans="1:6">
      <c r="A5" s="81" t="s">
        <v>119</v>
      </c>
      <c r="B5" s="50">
        <v>6480847.68</v>
      </c>
      <c r="C5" s="50">
        <v>6480847.68</v>
      </c>
      <c r="D5" s="50">
        <v>6480847.68</v>
      </c>
      <c r="E5" s="62"/>
      <c r="F5" s="62"/>
    </row>
    <row r="6" ht="24" customHeight="1" spans="1:6">
      <c r="A6" s="36" t="s">
        <v>120</v>
      </c>
      <c r="B6" s="28">
        <v>5418123.92</v>
      </c>
      <c r="C6" s="28">
        <v>5418123.92</v>
      </c>
      <c r="D6" s="28">
        <v>5418123.92</v>
      </c>
      <c r="E6" s="62"/>
      <c r="F6" s="62"/>
    </row>
    <row r="7" ht="24" customHeight="1" spans="1:6">
      <c r="A7" s="65" t="s">
        <v>121</v>
      </c>
      <c r="B7" s="28">
        <v>5418123.92</v>
      </c>
      <c r="C7" s="28">
        <v>5418123.92</v>
      </c>
      <c r="D7" s="28">
        <v>5418123.92</v>
      </c>
      <c r="E7" s="62"/>
      <c r="F7" s="62"/>
    </row>
    <row r="8" ht="24" customHeight="1" spans="1:6">
      <c r="A8" s="43" t="s">
        <v>122</v>
      </c>
      <c r="B8" s="41">
        <v>5418123.92</v>
      </c>
      <c r="C8" s="28">
        <v>5418123.92</v>
      </c>
      <c r="D8" s="28">
        <v>5418123.92</v>
      </c>
      <c r="E8" s="64"/>
      <c r="F8" s="64"/>
    </row>
    <row r="9" ht="24" customHeight="1" spans="1:6">
      <c r="A9" s="36" t="s">
        <v>123</v>
      </c>
      <c r="B9" s="41">
        <v>711832.93</v>
      </c>
      <c r="C9" s="28">
        <v>711832.93</v>
      </c>
      <c r="D9" s="28">
        <v>711832.93</v>
      </c>
      <c r="E9" s="64"/>
      <c r="F9" s="64"/>
    </row>
    <row r="10" ht="24" customHeight="1" spans="1:6">
      <c r="A10" s="43" t="s">
        <v>124</v>
      </c>
      <c r="B10" s="41">
        <v>490625.22</v>
      </c>
      <c r="C10" s="28">
        <v>490625.22</v>
      </c>
      <c r="D10" s="28">
        <v>490625.22</v>
      </c>
      <c r="E10" s="64"/>
      <c r="F10" s="64"/>
    </row>
    <row r="11" ht="24" customHeight="1" spans="1:6">
      <c r="A11" s="66" t="s">
        <v>125</v>
      </c>
      <c r="B11" s="41">
        <v>180069.15</v>
      </c>
      <c r="C11" s="28">
        <v>180069.15</v>
      </c>
      <c r="D11" s="28">
        <v>180069.15</v>
      </c>
      <c r="E11" s="64"/>
      <c r="F11" s="64"/>
    </row>
    <row r="12" ht="24" customHeight="1" spans="1:6">
      <c r="A12" s="66" t="s">
        <v>126</v>
      </c>
      <c r="B12" s="41">
        <v>41138.56</v>
      </c>
      <c r="C12" s="28">
        <v>41138.56</v>
      </c>
      <c r="D12" s="28">
        <v>41138.56</v>
      </c>
      <c r="E12" s="64"/>
      <c r="F12" s="64"/>
    </row>
    <row r="13" ht="24" customHeight="1" spans="1:6">
      <c r="A13" s="66" t="s">
        <v>127</v>
      </c>
      <c r="B13" s="41">
        <v>41138.56</v>
      </c>
      <c r="C13" s="28">
        <v>41138.56</v>
      </c>
      <c r="D13" s="28">
        <v>41138.56</v>
      </c>
      <c r="E13" s="64"/>
      <c r="F13" s="64"/>
    </row>
    <row r="14" ht="24" customHeight="1" spans="1:6">
      <c r="A14" s="68" t="s">
        <v>128</v>
      </c>
      <c r="B14" s="41">
        <v>350890.83</v>
      </c>
      <c r="C14" s="28">
        <v>350890.83</v>
      </c>
      <c r="D14" s="28">
        <v>350890.83</v>
      </c>
      <c r="E14" s="64"/>
      <c r="F14" s="64"/>
    </row>
    <row r="15" ht="24" customHeight="1" spans="1:6">
      <c r="A15" s="66" t="s">
        <v>129</v>
      </c>
      <c r="B15" s="41">
        <v>350890.83</v>
      </c>
      <c r="C15" s="28">
        <v>350890.83</v>
      </c>
      <c r="D15" s="28">
        <v>350890.83</v>
      </c>
      <c r="E15" s="64"/>
      <c r="F15" s="64"/>
    </row>
    <row r="16" ht="24" customHeight="1" spans="1:6">
      <c r="A16" s="66" t="s">
        <v>130</v>
      </c>
      <c r="B16" s="41">
        <v>350890.83</v>
      </c>
      <c r="C16" s="28">
        <v>350890.83</v>
      </c>
      <c r="D16" s="28">
        <v>350890.83</v>
      </c>
      <c r="E16" s="64"/>
      <c r="F16" s="64"/>
    </row>
  </sheetData>
  <mergeCells count="1">
    <mergeCell ref="A2:F2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C28" sqref="C2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131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49" t="s">
        <v>37</v>
      </c>
      <c r="D3" s="49"/>
      <c r="E3" s="12"/>
      <c r="F3" s="12"/>
      <c r="G3" s="12"/>
    </row>
    <row r="4" ht="22.75" customHeight="1" spans="1:7">
      <c r="A4" s="69" t="s">
        <v>38</v>
      </c>
      <c r="B4" s="69"/>
      <c r="C4" s="69" t="s">
        <v>39</v>
      </c>
      <c r="D4" s="69"/>
      <c r="E4" s="12"/>
      <c r="F4" s="12"/>
      <c r="G4" s="12"/>
    </row>
    <row r="5" ht="22.75" customHeight="1" spans="1:7">
      <c r="A5" s="69" t="s">
        <v>40</v>
      </c>
      <c r="B5" s="69" t="s">
        <v>41</v>
      </c>
      <c r="C5" s="69" t="s">
        <v>40</v>
      </c>
      <c r="D5" s="69" t="s">
        <v>119</v>
      </c>
      <c r="E5" s="12"/>
      <c r="F5" s="12"/>
      <c r="G5" s="12"/>
    </row>
    <row r="6" ht="22.75" customHeight="1" spans="1:7">
      <c r="A6" s="15" t="s">
        <v>132</v>
      </c>
      <c r="B6" s="75">
        <f>SUM(B7:B9)</f>
        <v>6300847.68</v>
      </c>
      <c r="C6" s="15" t="s">
        <v>133</v>
      </c>
      <c r="D6" s="75">
        <v>6300847.68</v>
      </c>
      <c r="E6" s="12"/>
      <c r="F6" s="12"/>
      <c r="G6" s="12"/>
    </row>
    <row r="7" ht="22.75" customHeight="1" spans="1:7">
      <c r="A7" s="15" t="s">
        <v>134</v>
      </c>
      <c r="B7" s="76">
        <v>6300847.68</v>
      </c>
      <c r="C7" s="15" t="s">
        <v>135</v>
      </c>
      <c r="D7" s="76"/>
      <c r="E7" s="12"/>
      <c r="F7" s="12"/>
      <c r="G7" s="12"/>
    </row>
    <row r="8" ht="22.75" customHeight="1" spans="1:7">
      <c r="A8" s="15" t="s">
        <v>136</v>
      </c>
      <c r="B8" s="76"/>
      <c r="C8" s="15" t="s">
        <v>137</v>
      </c>
      <c r="D8" s="76"/>
      <c r="E8" s="12"/>
      <c r="F8" s="12"/>
      <c r="G8" s="12"/>
    </row>
    <row r="9" ht="22.75" customHeight="1" spans="1:7">
      <c r="A9" s="15" t="s">
        <v>138</v>
      </c>
      <c r="B9" s="76"/>
      <c r="C9" s="15" t="s">
        <v>139</v>
      </c>
      <c r="D9" s="76"/>
      <c r="E9" s="12"/>
      <c r="F9" s="12"/>
      <c r="G9" s="12"/>
    </row>
    <row r="10" ht="22.75" customHeight="1" spans="1:7">
      <c r="A10" s="15"/>
      <c r="B10" s="77"/>
      <c r="C10" s="15" t="s">
        <v>140</v>
      </c>
      <c r="D10" s="76"/>
      <c r="E10" s="12"/>
      <c r="F10" s="12"/>
      <c r="G10" s="12"/>
    </row>
    <row r="11" ht="22.75" customHeight="1" spans="1:7">
      <c r="A11" s="15"/>
      <c r="B11" s="77"/>
      <c r="C11" s="15" t="s">
        <v>141</v>
      </c>
      <c r="D11" s="76">
        <v>5238123.92</v>
      </c>
      <c r="E11" s="12"/>
      <c r="F11" s="12"/>
      <c r="G11" s="12"/>
    </row>
    <row r="12" ht="22.75" customHeight="1" spans="1:7">
      <c r="A12" s="15"/>
      <c r="B12" s="77"/>
      <c r="C12" s="15" t="s">
        <v>142</v>
      </c>
      <c r="D12" s="76"/>
      <c r="E12" s="12"/>
      <c r="F12" s="12"/>
      <c r="G12" s="12"/>
    </row>
    <row r="13" ht="22.75" customHeight="1" spans="1:7">
      <c r="A13" s="46"/>
      <c r="B13" s="71"/>
      <c r="C13" s="15" t="s">
        <v>143</v>
      </c>
      <c r="D13" s="76"/>
      <c r="E13" s="12"/>
      <c r="F13" s="12"/>
      <c r="G13" s="12"/>
    </row>
    <row r="14" ht="22.75" customHeight="1" spans="1:7">
      <c r="A14" s="15"/>
      <c r="B14" s="77"/>
      <c r="C14" s="15" t="s">
        <v>144</v>
      </c>
      <c r="D14" s="76">
        <v>711832.93</v>
      </c>
      <c r="E14" s="12"/>
      <c r="F14" s="12"/>
      <c r="G14" s="48"/>
    </row>
    <row r="15" ht="22.75" customHeight="1" spans="1:7">
      <c r="A15" s="15"/>
      <c r="B15" s="77"/>
      <c r="C15" s="15" t="s">
        <v>145</v>
      </c>
      <c r="D15" s="76"/>
      <c r="E15" s="12"/>
      <c r="F15" s="12"/>
      <c r="G15" s="12"/>
    </row>
    <row r="16" ht="22.75" customHeight="1" spans="1:7">
      <c r="A16" s="15"/>
      <c r="B16" s="77"/>
      <c r="C16" s="15" t="s">
        <v>146</v>
      </c>
      <c r="D16" s="76">
        <v>350890.83</v>
      </c>
      <c r="E16" s="12"/>
      <c r="F16" s="12"/>
      <c r="G16" s="12"/>
    </row>
    <row r="17" ht="22.75" customHeight="1" spans="1:7">
      <c r="A17" s="15"/>
      <c r="B17" s="77"/>
      <c r="C17" s="15" t="s">
        <v>147</v>
      </c>
      <c r="D17" s="76"/>
      <c r="E17" s="12"/>
      <c r="F17" s="12"/>
      <c r="G17" s="12"/>
    </row>
    <row r="18" ht="22.75" customHeight="1" spans="1:7">
      <c r="A18" s="15"/>
      <c r="B18" s="77"/>
      <c r="C18" s="15" t="s">
        <v>148</v>
      </c>
      <c r="D18" s="76"/>
      <c r="E18" s="12"/>
      <c r="F18" s="12"/>
      <c r="G18" s="12"/>
    </row>
    <row r="19" ht="22.75" customHeight="1" spans="1:7">
      <c r="A19" s="15"/>
      <c r="B19" s="15"/>
      <c r="C19" s="15" t="s">
        <v>149</v>
      </c>
      <c r="D19" s="76"/>
      <c r="E19" s="12"/>
      <c r="F19" s="12"/>
      <c r="G19" s="12"/>
    </row>
    <row r="20" ht="22.75" customHeight="1" spans="1:7">
      <c r="A20" s="15"/>
      <c r="B20" s="15"/>
      <c r="C20" s="15" t="s">
        <v>150</v>
      </c>
      <c r="D20" s="76"/>
      <c r="E20" s="12"/>
      <c r="F20" s="12"/>
      <c r="G20" s="12"/>
    </row>
    <row r="21" ht="22.75" customHeight="1" spans="1:7">
      <c r="A21" s="15"/>
      <c r="B21" s="15"/>
      <c r="C21" s="15" t="s">
        <v>151</v>
      </c>
      <c r="D21" s="76"/>
      <c r="E21" s="12"/>
      <c r="F21" s="12"/>
      <c r="G21" s="12"/>
    </row>
    <row r="22" ht="22.75" customHeight="1" spans="1:7">
      <c r="A22" s="15"/>
      <c r="B22" s="15"/>
      <c r="C22" s="15" t="s">
        <v>152</v>
      </c>
      <c r="D22" s="76"/>
      <c r="E22" s="12"/>
      <c r="F22" s="12"/>
      <c r="G22" s="12"/>
    </row>
    <row r="23" ht="22.75" customHeight="1" spans="1:7">
      <c r="A23" s="15"/>
      <c r="B23" s="15"/>
      <c r="C23" s="15" t="s">
        <v>153</v>
      </c>
      <c r="D23" s="76"/>
      <c r="E23" s="12"/>
      <c r="F23" s="12"/>
      <c r="G23" s="12"/>
    </row>
    <row r="24" ht="22.75" customHeight="1" spans="1:7">
      <c r="A24" s="15"/>
      <c r="B24" s="15"/>
      <c r="C24" s="15" t="s">
        <v>154</v>
      </c>
      <c r="D24" s="76"/>
      <c r="E24" s="12"/>
      <c r="F24" s="12"/>
      <c r="G24" s="12"/>
    </row>
    <row r="25" ht="22.75" customHeight="1" spans="1:7">
      <c r="A25" s="15"/>
      <c r="B25" s="15"/>
      <c r="C25" s="15" t="s">
        <v>155</v>
      </c>
      <c r="D25" s="76"/>
      <c r="E25" s="12"/>
      <c r="F25" s="12"/>
      <c r="G25" s="12"/>
    </row>
    <row r="26" ht="22.75" customHeight="1" spans="1:7">
      <c r="A26" s="15"/>
      <c r="B26" s="15"/>
      <c r="C26" s="15" t="s">
        <v>156</v>
      </c>
      <c r="D26" s="76"/>
      <c r="E26" s="12"/>
      <c r="F26" s="12"/>
      <c r="G26" s="12"/>
    </row>
    <row r="27" ht="22.75" customHeight="1" spans="1:7">
      <c r="A27" s="15"/>
      <c r="B27" s="15"/>
      <c r="C27" s="15" t="s">
        <v>157</v>
      </c>
      <c r="D27" s="76"/>
      <c r="E27" s="12"/>
      <c r="F27" s="12"/>
      <c r="G27" s="12"/>
    </row>
    <row r="28" ht="22.75" customHeight="1" spans="1:7">
      <c r="A28" s="15"/>
      <c r="B28" s="15"/>
      <c r="C28" s="15" t="s">
        <v>158</v>
      </c>
      <c r="D28" s="76"/>
      <c r="E28" s="12"/>
      <c r="F28" s="12"/>
      <c r="G28" s="12"/>
    </row>
    <row r="29" ht="22.75" customHeight="1" spans="1:7">
      <c r="A29" s="15"/>
      <c r="B29" s="15"/>
      <c r="C29" s="15" t="s">
        <v>159</v>
      </c>
      <c r="D29" s="76"/>
      <c r="E29" s="12"/>
      <c r="F29" s="12"/>
      <c r="G29" s="12"/>
    </row>
    <row r="30" ht="22.75" customHeight="1" spans="1:7">
      <c r="A30" s="15"/>
      <c r="B30" s="15"/>
      <c r="C30" s="15" t="s">
        <v>160</v>
      </c>
      <c r="D30" s="76"/>
      <c r="E30" s="12"/>
      <c r="F30" s="12"/>
      <c r="G30" s="12"/>
    </row>
    <row r="31" ht="22.75" customHeight="1" spans="1:7">
      <c r="A31" s="15"/>
      <c r="B31" s="15"/>
      <c r="C31" s="15" t="s">
        <v>161</v>
      </c>
      <c r="D31" s="76"/>
      <c r="E31" s="12"/>
      <c r="F31" s="12"/>
      <c r="G31" s="12"/>
    </row>
    <row r="32" ht="22.75" customHeight="1" spans="1:7">
      <c r="A32" s="15"/>
      <c r="B32" s="15"/>
      <c r="C32" s="15" t="s">
        <v>162</v>
      </c>
      <c r="D32" s="76"/>
      <c r="E32" s="12"/>
      <c r="F32" s="12"/>
      <c r="G32" s="12"/>
    </row>
    <row r="33" ht="22.75" customHeight="1" spans="1:7">
      <c r="A33" s="15"/>
      <c r="B33" s="15"/>
      <c r="C33" s="15" t="s">
        <v>163</v>
      </c>
      <c r="D33" s="76"/>
      <c r="E33" s="12"/>
      <c r="F33" s="12"/>
      <c r="G33" s="12"/>
    </row>
    <row r="34" ht="22.75" customHeight="1" spans="1:7">
      <c r="A34" s="15"/>
      <c r="B34" s="15"/>
      <c r="C34" s="15" t="s">
        <v>164</v>
      </c>
      <c r="D34" s="76"/>
      <c r="E34" s="12"/>
      <c r="F34" s="12"/>
      <c r="G34" s="12"/>
    </row>
    <row r="35" ht="22.75" customHeight="1" spans="1:7">
      <c r="A35" s="15"/>
      <c r="B35" s="15"/>
      <c r="C35" s="15" t="s">
        <v>165</v>
      </c>
      <c r="D35" s="76"/>
      <c r="E35" s="12"/>
      <c r="F35" s="12"/>
      <c r="G35" s="12"/>
    </row>
    <row r="36" ht="22.75" customHeight="1" spans="1:7">
      <c r="A36" s="15"/>
      <c r="B36" s="15"/>
      <c r="C36" s="15" t="s">
        <v>166</v>
      </c>
      <c r="D36" s="75"/>
      <c r="E36" s="12"/>
      <c r="F36" s="12"/>
      <c r="G36" s="12"/>
    </row>
    <row r="37" ht="22.75" customHeight="1" spans="1:7">
      <c r="A37" s="69" t="s">
        <v>167</v>
      </c>
      <c r="B37" s="78">
        <f>B6</f>
        <v>6300847.68</v>
      </c>
      <c r="C37" s="69" t="s">
        <v>168</v>
      </c>
      <c r="D37" s="79">
        <f>D6</f>
        <v>6300847.68</v>
      </c>
      <c r="E37" s="48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opLeftCell="A8" workbookViewId="0">
      <selection activeCell="C16" sqref="C16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49" t="s">
        <v>37</v>
      </c>
      <c r="K3" s="49"/>
    </row>
    <row r="4" ht="22.75" customHeight="1" spans="1:11">
      <c r="A4" s="69" t="s">
        <v>170</v>
      </c>
      <c r="B4" s="69" t="s">
        <v>119</v>
      </c>
      <c r="C4" s="69" t="s">
        <v>171</v>
      </c>
      <c r="D4" s="69"/>
      <c r="E4" s="69"/>
      <c r="F4" s="69" t="s">
        <v>172</v>
      </c>
      <c r="G4" s="69"/>
      <c r="H4" s="69"/>
      <c r="I4" s="69" t="s">
        <v>173</v>
      </c>
      <c r="J4" s="69"/>
      <c r="K4" s="69"/>
    </row>
    <row r="5" ht="22.75" customHeight="1" spans="1:11">
      <c r="A5" s="69"/>
      <c r="B5" s="69"/>
      <c r="C5" s="14" t="s">
        <v>119</v>
      </c>
      <c r="D5" s="14" t="s">
        <v>115</v>
      </c>
      <c r="E5" s="14" t="s">
        <v>117</v>
      </c>
      <c r="F5" s="14" t="s">
        <v>119</v>
      </c>
      <c r="G5" s="14" t="s">
        <v>115</v>
      </c>
      <c r="H5" s="14" t="s">
        <v>117</v>
      </c>
      <c r="I5" s="14" t="s">
        <v>119</v>
      </c>
      <c r="J5" s="14" t="s">
        <v>115</v>
      </c>
      <c r="K5" s="14" t="s">
        <v>117</v>
      </c>
    </row>
    <row r="6" ht="22.75" customHeight="1" spans="1:11">
      <c r="A6" s="46" t="s">
        <v>119</v>
      </c>
      <c r="B6" s="70">
        <v>6300847.68</v>
      </c>
      <c r="C6" s="70">
        <v>6300847.68</v>
      </c>
      <c r="D6" s="71">
        <v>6300847.68</v>
      </c>
      <c r="E6" s="70"/>
      <c r="F6" s="70"/>
      <c r="G6" s="70"/>
      <c r="H6" s="70"/>
      <c r="I6" s="70"/>
      <c r="J6" s="70"/>
      <c r="K6" s="70"/>
    </row>
    <row r="7" ht="22.75" customHeight="1" spans="1:11">
      <c r="A7" s="72" t="s">
        <v>3</v>
      </c>
      <c r="B7" s="70">
        <v>6300847.68</v>
      </c>
      <c r="C7" s="70">
        <v>6300847.68</v>
      </c>
      <c r="D7" s="71">
        <v>6300847.68</v>
      </c>
      <c r="E7" s="71"/>
      <c r="F7" s="71"/>
      <c r="G7" s="71"/>
      <c r="H7" s="71"/>
      <c r="I7" s="71"/>
      <c r="J7" s="71"/>
      <c r="K7" s="71"/>
    </row>
    <row r="8" ht="22.75" customHeight="1" spans="1:11">
      <c r="A8" s="73"/>
      <c r="B8" s="74"/>
      <c r="C8" s="74"/>
      <c r="D8" s="71"/>
      <c r="E8" s="71"/>
      <c r="F8" s="71"/>
      <c r="G8" s="71"/>
      <c r="H8" s="71"/>
      <c r="I8" s="71"/>
      <c r="J8" s="71"/>
      <c r="K8" s="71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6" sqref="C6:C17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57"/>
    </row>
    <row r="2" ht="36.9" customHeight="1" spans="1:5">
      <c r="A2" s="11" t="s">
        <v>174</v>
      </c>
      <c r="B2" s="11"/>
      <c r="C2" s="11"/>
      <c r="D2" s="11"/>
      <c r="E2" s="11"/>
    </row>
    <row r="3" ht="21.85" customHeight="1" spans="1:5">
      <c r="A3" s="12"/>
      <c r="B3" s="12"/>
      <c r="C3" s="49" t="s">
        <v>37</v>
      </c>
      <c r="D3" s="49"/>
      <c r="E3" s="49"/>
    </row>
    <row r="4" ht="22.75" customHeight="1" spans="1:5">
      <c r="A4" s="50" t="s">
        <v>113</v>
      </c>
      <c r="B4" s="50"/>
      <c r="C4" s="50" t="s">
        <v>171</v>
      </c>
      <c r="D4" s="50"/>
      <c r="E4" s="50"/>
    </row>
    <row r="5" ht="22.75" customHeight="1" spans="1:5">
      <c r="A5" s="58" t="s">
        <v>175</v>
      </c>
      <c r="B5" s="58" t="s">
        <v>176</v>
      </c>
      <c r="C5" s="59" t="s">
        <v>119</v>
      </c>
      <c r="D5" s="58" t="s">
        <v>115</v>
      </c>
      <c r="E5" s="58" t="s">
        <v>117</v>
      </c>
    </row>
    <row r="6" ht="22.75" customHeight="1" spans="1:5">
      <c r="A6" s="60"/>
      <c r="B6" s="61" t="s">
        <v>119</v>
      </c>
      <c r="C6" s="62">
        <v>6300847.68</v>
      </c>
      <c r="D6" s="62">
        <v>6300847.68</v>
      </c>
      <c r="E6" s="63"/>
    </row>
    <row r="7" ht="29" customHeight="1" spans="1:5">
      <c r="A7" s="36" t="s">
        <v>177</v>
      </c>
      <c r="B7" s="36" t="s">
        <v>178</v>
      </c>
      <c r="C7" s="64">
        <v>5238123.92</v>
      </c>
      <c r="D7" s="64">
        <v>5238123.92</v>
      </c>
      <c r="E7" s="62"/>
    </row>
    <row r="8" ht="29" customHeight="1" spans="1:5">
      <c r="A8" s="65" t="s">
        <v>179</v>
      </c>
      <c r="B8" s="65" t="s">
        <v>180</v>
      </c>
      <c r="C8" s="64">
        <v>5238123.92</v>
      </c>
      <c r="D8" s="64">
        <v>5238123.92</v>
      </c>
      <c r="E8" s="62"/>
    </row>
    <row r="9" ht="29" customHeight="1" spans="1:5">
      <c r="A9" s="43" t="s">
        <v>181</v>
      </c>
      <c r="B9" s="43" t="s">
        <v>182</v>
      </c>
      <c r="C9" s="64">
        <v>5238123.92</v>
      </c>
      <c r="D9" s="64">
        <v>5238123.92</v>
      </c>
      <c r="E9" s="64"/>
    </row>
    <row r="10" ht="29" customHeight="1" spans="1:5">
      <c r="A10" s="36" t="s">
        <v>183</v>
      </c>
      <c r="B10" s="36" t="s">
        <v>184</v>
      </c>
      <c r="C10" s="64">
        <v>711832.93</v>
      </c>
      <c r="D10" s="64">
        <v>711832.93</v>
      </c>
      <c r="E10" s="37"/>
    </row>
    <row r="11" ht="29" customHeight="1" spans="1:5">
      <c r="A11" s="43" t="s">
        <v>185</v>
      </c>
      <c r="B11" s="43" t="s">
        <v>186</v>
      </c>
      <c r="C11" s="64">
        <v>490625.22</v>
      </c>
      <c r="D11" s="64">
        <v>490625.22</v>
      </c>
      <c r="E11" s="37"/>
    </row>
    <row r="12" ht="29" customHeight="1" spans="1:5">
      <c r="A12" s="43" t="s">
        <v>187</v>
      </c>
      <c r="B12" s="66" t="s">
        <v>188</v>
      </c>
      <c r="C12" s="64">
        <v>180069.15</v>
      </c>
      <c r="D12" s="64">
        <v>180069.15</v>
      </c>
      <c r="E12" s="37"/>
    </row>
    <row r="13" ht="29" customHeight="1" spans="1:5">
      <c r="A13" s="43" t="s">
        <v>189</v>
      </c>
      <c r="B13" s="66" t="s">
        <v>190</v>
      </c>
      <c r="C13" s="64">
        <v>41138.56</v>
      </c>
      <c r="D13" s="64">
        <v>41138.56</v>
      </c>
      <c r="E13" s="37"/>
    </row>
    <row r="14" ht="29" customHeight="1" spans="1:5">
      <c r="A14" s="43" t="s">
        <v>191</v>
      </c>
      <c r="B14" s="66" t="s">
        <v>192</v>
      </c>
      <c r="C14" s="64">
        <v>41138.56</v>
      </c>
      <c r="D14" s="64">
        <v>41138.56</v>
      </c>
      <c r="E14" s="37"/>
    </row>
    <row r="15" ht="29" customHeight="1" spans="1:5">
      <c r="A15" s="67">
        <v>210</v>
      </c>
      <c r="B15" s="68" t="s">
        <v>193</v>
      </c>
      <c r="C15" s="64">
        <v>350890.83</v>
      </c>
      <c r="D15" s="64">
        <v>350890.83</v>
      </c>
      <c r="E15" s="37"/>
    </row>
    <row r="16" ht="29" customHeight="1" spans="1:5">
      <c r="A16" s="43" t="s">
        <v>194</v>
      </c>
      <c r="B16" s="66" t="s">
        <v>195</v>
      </c>
      <c r="C16" s="64">
        <v>350890.83</v>
      </c>
      <c r="D16" s="64">
        <v>350890.83</v>
      </c>
      <c r="E16" s="37"/>
    </row>
    <row r="17" ht="29" customHeight="1" spans="1:5">
      <c r="A17" s="43" t="s">
        <v>196</v>
      </c>
      <c r="B17" s="66" t="s">
        <v>197</v>
      </c>
      <c r="C17" s="64">
        <v>350890.83</v>
      </c>
      <c r="D17" s="64">
        <v>350890.83</v>
      </c>
      <c r="E17" s="37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workbookViewId="0">
      <selection activeCell="D7" sqref="D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198</v>
      </c>
      <c r="B2" s="11"/>
      <c r="C2" s="11"/>
      <c r="D2" s="11"/>
      <c r="E2" s="11"/>
    </row>
    <row r="3" ht="22.75" customHeight="1" spans="1:5">
      <c r="A3" s="48"/>
      <c r="B3" s="48"/>
      <c r="C3" s="12"/>
      <c r="D3" s="12"/>
      <c r="E3" s="49" t="s">
        <v>37</v>
      </c>
    </row>
    <row r="4" ht="22.75" customHeight="1" spans="1:5">
      <c r="A4" s="50" t="s">
        <v>199</v>
      </c>
      <c r="B4" s="50"/>
      <c r="C4" s="50" t="s">
        <v>200</v>
      </c>
      <c r="D4" s="50"/>
      <c r="E4" s="50"/>
    </row>
    <row r="5" ht="22.75" customHeight="1" spans="1:5">
      <c r="A5" s="50" t="s">
        <v>175</v>
      </c>
      <c r="B5" s="50" t="s">
        <v>176</v>
      </c>
      <c r="C5" s="50" t="s">
        <v>119</v>
      </c>
      <c r="D5" s="50" t="s">
        <v>201</v>
      </c>
      <c r="E5" s="50" t="s">
        <v>202</v>
      </c>
    </row>
    <row r="6" ht="22.75" customHeight="1" spans="1:5">
      <c r="A6" s="50"/>
      <c r="B6" s="51" t="s">
        <v>119</v>
      </c>
      <c r="C6" s="52">
        <f t="shared" ref="C6:C28" si="0">D6+E6</f>
        <v>6300847.68</v>
      </c>
      <c r="D6" s="52">
        <f>D7+D15+D26</f>
        <v>6031036.21</v>
      </c>
      <c r="E6" s="52">
        <f>E15</f>
        <v>269811.47</v>
      </c>
    </row>
    <row r="7" ht="27" customHeight="1" spans="1:5">
      <c r="A7" s="53" t="s">
        <v>203</v>
      </c>
      <c r="B7" s="53" t="s">
        <v>204</v>
      </c>
      <c r="C7" s="33">
        <f t="shared" si="0"/>
        <v>5850967.06</v>
      </c>
      <c r="D7" s="33">
        <v>5850967.06</v>
      </c>
      <c r="E7" s="33"/>
    </row>
    <row r="8" ht="27" customHeight="1" spans="1:5">
      <c r="A8" s="54" t="s">
        <v>205</v>
      </c>
      <c r="B8" s="39" t="s">
        <v>206</v>
      </c>
      <c r="C8" s="42">
        <f t="shared" si="0"/>
        <v>2238944.4</v>
      </c>
      <c r="D8" s="55">
        <v>2238944.4</v>
      </c>
      <c r="E8" s="42"/>
    </row>
    <row r="9" ht="27" customHeight="1" spans="1:5">
      <c r="A9" s="54" t="s">
        <v>207</v>
      </c>
      <c r="B9" s="39" t="s">
        <v>208</v>
      </c>
      <c r="C9" s="42">
        <f t="shared" si="0"/>
        <v>474691.85</v>
      </c>
      <c r="D9" s="42">
        <v>474691.85</v>
      </c>
      <c r="E9" s="42"/>
    </row>
    <row r="10" ht="27" customHeight="1" spans="1:5">
      <c r="A10" s="54" t="s">
        <v>209</v>
      </c>
      <c r="B10" s="39" t="s">
        <v>210</v>
      </c>
      <c r="C10" s="42">
        <f t="shared" si="0"/>
        <v>945700</v>
      </c>
      <c r="D10" s="42">
        <v>945700</v>
      </c>
      <c r="E10" s="42"/>
    </row>
    <row r="11" ht="29" customHeight="1" spans="1:5">
      <c r="A11" s="54" t="s">
        <v>211</v>
      </c>
      <c r="B11" s="39" t="s">
        <v>212</v>
      </c>
      <c r="C11" s="42">
        <f t="shared" si="0"/>
        <v>1308976.2</v>
      </c>
      <c r="D11" s="42">
        <v>1308976.2</v>
      </c>
      <c r="E11" s="42"/>
    </row>
    <row r="12" ht="29" customHeight="1" spans="1:5">
      <c r="A12" s="54" t="s">
        <v>213</v>
      </c>
      <c r="B12" s="39" t="s">
        <v>214</v>
      </c>
      <c r="C12" s="42">
        <f t="shared" si="0"/>
        <v>490625.22</v>
      </c>
      <c r="D12" s="42">
        <v>490625.22</v>
      </c>
      <c r="E12" s="42"/>
    </row>
    <row r="13" ht="29" customHeight="1" spans="1:5">
      <c r="A13" s="54" t="s">
        <v>215</v>
      </c>
      <c r="B13" s="39" t="s">
        <v>216</v>
      </c>
      <c r="C13" s="42">
        <f t="shared" si="0"/>
        <v>350890.83</v>
      </c>
      <c r="D13" s="56">
        <v>350890.83</v>
      </c>
      <c r="E13" s="42"/>
    </row>
    <row r="14" ht="29" customHeight="1" spans="1:5">
      <c r="A14" s="54" t="s">
        <v>217</v>
      </c>
      <c r="B14" s="39" t="s">
        <v>218</v>
      </c>
      <c r="C14" s="42">
        <f t="shared" si="0"/>
        <v>41138.56</v>
      </c>
      <c r="D14" s="42">
        <v>41138.56</v>
      </c>
      <c r="E14" s="42"/>
    </row>
    <row r="15" ht="29" customHeight="1" spans="1:5">
      <c r="A15" s="53" t="s">
        <v>219</v>
      </c>
      <c r="B15" s="53" t="s">
        <v>220</v>
      </c>
      <c r="C15" s="33">
        <f t="shared" si="0"/>
        <v>269811.47</v>
      </c>
      <c r="D15" s="33"/>
      <c r="E15" s="33">
        <f>SUM(E16:E25)</f>
        <v>269811.47</v>
      </c>
    </row>
    <row r="16" ht="29" customHeight="1" spans="1:5">
      <c r="A16" s="41" t="s">
        <v>221</v>
      </c>
      <c r="B16" s="39" t="s">
        <v>222</v>
      </c>
      <c r="C16" s="42">
        <f t="shared" si="0"/>
        <v>24600</v>
      </c>
      <c r="D16" s="40"/>
      <c r="E16" s="40">
        <v>24600</v>
      </c>
    </row>
    <row r="17" ht="29" customHeight="1" spans="1:5">
      <c r="A17" s="41" t="s">
        <v>223</v>
      </c>
      <c r="B17" s="39" t="s">
        <v>224</v>
      </c>
      <c r="C17" s="42">
        <f t="shared" si="0"/>
        <v>10000</v>
      </c>
      <c r="D17" s="42"/>
      <c r="E17" s="42">
        <v>10000</v>
      </c>
    </row>
    <row r="18" ht="29" customHeight="1" spans="1:5">
      <c r="A18" s="41" t="s">
        <v>225</v>
      </c>
      <c r="B18" s="39" t="s">
        <v>226</v>
      </c>
      <c r="C18" s="42">
        <f t="shared" si="0"/>
        <v>20000</v>
      </c>
      <c r="D18" s="42"/>
      <c r="E18" s="42">
        <v>20000</v>
      </c>
    </row>
    <row r="19" ht="29" customHeight="1" spans="1:5">
      <c r="A19" s="41" t="s">
        <v>227</v>
      </c>
      <c r="B19" s="39" t="s">
        <v>228</v>
      </c>
      <c r="C19" s="42">
        <f t="shared" si="0"/>
        <v>15000</v>
      </c>
      <c r="D19" s="42"/>
      <c r="E19" s="42">
        <v>15000</v>
      </c>
    </row>
    <row r="20" ht="29" customHeight="1" spans="1:5">
      <c r="A20" s="41" t="s">
        <v>229</v>
      </c>
      <c r="B20" s="39" t="s">
        <v>230</v>
      </c>
      <c r="C20" s="42">
        <f t="shared" si="0"/>
        <v>18800</v>
      </c>
      <c r="D20" s="42"/>
      <c r="E20" s="42">
        <v>18800</v>
      </c>
    </row>
    <row r="21" ht="29" customHeight="1" spans="1:5">
      <c r="A21" s="41" t="s">
        <v>231</v>
      </c>
      <c r="B21" s="39" t="s">
        <v>232</v>
      </c>
      <c r="C21" s="42">
        <f t="shared" si="0"/>
        <v>5000</v>
      </c>
      <c r="D21" s="42"/>
      <c r="E21" s="42">
        <v>5000</v>
      </c>
    </row>
    <row r="22" ht="29" customHeight="1" spans="1:5">
      <c r="A22" s="41" t="s">
        <v>233</v>
      </c>
      <c r="B22" s="39" t="s">
        <v>234</v>
      </c>
      <c r="C22" s="42">
        <f t="shared" si="0"/>
        <v>1000</v>
      </c>
      <c r="D22" s="42"/>
      <c r="E22" s="42">
        <v>1000</v>
      </c>
    </row>
    <row r="23" ht="29" customHeight="1" spans="1:5">
      <c r="A23" s="41" t="s">
        <v>235</v>
      </c>
      <c r="B23" s="39" t="s">
        <v>236</v>
      </c>
      <c r="C23" s="42">
        <f t="shared" si="0"/>
        <v>30000</v>
      </c>
      <c r="D23" s="42"/>
      <c r="E23" s="42">
        <v>30000</v>
      </c>
    </row>
    <row r="24" ht="29" customHeight="1" spans="1:5">
      <c r="A24" s="41" t="s">
        <v>237</v>
      </c>
      <c r="B24" s="39" t="s">
        <v>238</v>
      </c>
      <c r="C24" s="42">
        <f t="shared" si="0"/>
        <v>74797.38</v>
      </c>
      <c r="D24" s="42"/>
      <c r="E24" s="42">
        <v>74797.38</v>
      </c>
    </row>
    <row r="25" ht="29" customHeight="1" spans="1:5">
      <c r="A25" s="41" t="s">
        <v>239</v>
      </c>
      <c r="B25" s="39" t="s">
        <v>240</v>
      </c>
      <c r="C25" s="42">
        <f t="shared" si="0"/>
        <v>70614.09</v>
      </c>
      <c r="D25" s="42"/>
      <c r="E25" s="42">
        <v>70614.09</v>
      </c>
    </row>
    <row r="26" ht="29" customHeight="1" spans="1:5">
      <c r="A26" s="53" t="s">
        <v>241</v>
      </c>
      <c r="B26" s="53" t="s">
        <v>242</v>
      </c>
      <c r="C26" s="33">
        <f t="shared" si="0"/>
        <v>180069.15</v>
      </c>
      <c r="D26" s="33">
        <f>SUM(D27:D31)</f>
        <v>180069.15</v>
      </c>
      <c r="E26" s="33"/>
    </row>
    <row r="27" ht="29" customHeight="1" spans="1:5">
      <c r="A27" s="41" t="s">
        <v>243</v>
      </c>
      <c r="B27" s="39" t="s">
        <v>244</v>
      </c>
      <c r="C27" s="33">
        <f t="shared" si="0"/>
        <v>134349.15</v>
      </c>
      <c r="D27" s="42">
        <v>134349.15</v>
      </c>
      <c r="E27" s="42"/>
    </row>
    <row r="28" ht="29" customHeight="1" spans="1:5">
      <c r="A28" s="41" t="s">
        <v>245</v>
      </c>
      <c r="B28" s="39" t="s">
        <v>246</v>
      </c>
      <c r="C28" s="42">
        <f t="shared" si="0"/>
        <v>39000</v>
      </c>
      <c r="D28" s="42">
        <v>39000</v>
      </c>
      <c r="E28" s="42"/>
    </row>
    <row r="29" ht="29" customHeight="1" spans="1:5">
      <c r="A29" s="41" t="s">
        <v>247</v>
      </c>
      <c r="B29" s="39" t="s">
        <v>248</v>
      </c>
      <c r="C29" s="42"/>
      <c r="D29" s="42"/>
      <c r="E29" s="42"/>
    </row>
    <row r="30" ht="29" customHeight="1" spans="1:5">
      <c r="A30" s="41" t="s">
        <v>249</v>
      </c>
      <c r="B30" s="39" t="s">
        <v>250</v>
      </c>
      <c r="C30" s="42"/>
      <c r="D30" s="42"/>
      <c r="E30" s="42"/>
    </row>
    <row r="31" ht="29" customHeight="1" spans="1:5">
      <c r="A31" s="41" t="s">
        <v>251</v>
      </c>
      <c r="B31" s="39" t="s">
        <v>252</v>
      </c>
      <c r="C31" s="42">
        <f>D31+E31</f>
        <v>6720</v>
      </c>
      <c r="D31" s="42">
        <v>6720</v>
      </c>
      <c r="E31" s="42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2024-03-15T04:26:46Z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2E49B4B66B53459E93DD72D825885A01_13</vt:lpwstr>
  </property>
</Properties>
</file>