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25" activeTab="13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表10!$A$1:$C$13</definedName>
    <definedName name="_xlnm.Print_Area" localSheetId="3">表2!$A$1:$B$32</definedName>
    <definedName name="_xlnm.Print_Titles" localSheetId="11">表10!$1:$5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<sst xmlns="http://schemas.openxmlformats.org/spreadsheetml/2006/main" count="475" uniqueCount="361">
  <si>
    <t>单位代码：</t>
  </si>
  <si>
    <t>单位名称：</t>
  </si>
  <si>
    <t>宁县教育局（一级部门）</t>
  </si>
  <si>
    <t>部门预算公开表</t>
  </si>
  <si>
    <t xml:space="preserve">     </t>
  </si>
  <si>
    <t>编制日期：</t>
  </si>
  <si>
    <t>2024.2.10</t>
  </si>
  <si>
    <t>部门领导：</t>
  </si>
  <si>
    <t>谭来绪</t>
  </si>
  <si>
    <t>财务负责人：</t>
  </si>
  <si>
    <t>马新宁</t>
  </si>
  <si>
    <t>制表人：</t>
  </si>
  <si>
    <t>刘金城</t>
  </si>
  <si>
    <t xml:space="preserve">      </t>
  </si>
  <si>
    <t>目录</t>
  </si>
  <si>
    <t>表  名</t>
  </si>
  <si>
    <t>备  注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</si>
  <si>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</si>
  <si>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</si>
  <si>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</si>
  <si>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</si>
  <si>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</si>
  <si>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</si>
  <si>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</si>
  <si>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</si>
  <si>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</si>
  <si>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</si>
  <si>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</si>
  <si>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</si>
  <si>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</si>
  <si>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</si>
  <si>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</si>
  <si>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</si>
  <si>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</si>
  <si>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</si>
  <si>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</si>
  <si>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</si>
  <si>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</si>
  <si>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</si>
  <si>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</si>
  <si>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</si>
  <si>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</si>
  <si>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</si>
  <si>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</si>
  <si>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</si>
  <si>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</si>
  <si>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</si>
  <si>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</si>
  <si>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</si>
  <si>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</si>
  <si>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</si>
  <si>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</si>
  <si>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</si>
  <si>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</si>
  <si>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</si>
  <si>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</si>
  <si>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</si>
  <si>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</si>
  <si>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</si>
  <si>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</si>
  <si>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</si>
  <si>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</si>
  <si>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</si>
  <si>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</si>
  <si>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</si>
  <si>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</si>
  <si>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</si>
  <si>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</si>
  <si>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</si>
  <si>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</si>
  <si>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</si>
  <si>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</si>
  <si>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</si>
  <si>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</si>
  <si>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</si>
  <si>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</si>
  <si>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</si>
  <si>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</si>
  <si>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</si>
  <si>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</si>
  <si>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</si>
  <si>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</si>
  <si>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</si>
  <si>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</si>
  <si>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</si>
  <si>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</si>
  <si>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</si>
  <si>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</si>
  <si>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</si>
  <si>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</si>
  <si>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</si>
  <si>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</si>
  <si>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</si>
  <si>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</si>
  <si>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</si>
  <si>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</si>
  <si>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</si>
  <si>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</si>
  <si>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</si>
  <si>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</si>
  <si>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</si>
  <si>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</si>
  <si>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</si>
  <si>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</si>
  <si>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</si>
  <si>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</si>
  <si>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</si>
  <si>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</si>
  <si>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</si>
  <si>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</si>
  <si>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</si>
  <si>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</si>
  <si>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</si>
  <si>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</si>
  <si>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</si>
  <si>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</si>
  <si>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</si>
  <si>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</si>
  <si>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</si>
  <si>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205-教育支出</t>
  </si>
  <si>
    <t>20501-教育管理事务</t>
  </si>
  <si>
    <t>2050101-行政运行</t>
  </si>
  <si>
    <t>20502-普通教育</t>
  </si>
  <si>
    <t>2050201-学前教育</t>
  </si>
  <si>
    <t>2050202-小学教育</t>
  </si>
  <si>
    <t>2050203-初中教育</t>
  </si>
  <si>
    <t>2050204-高中教育</t>
  </si>
  <si>
    <t>2050299-其他普通教育支出</t>
  </si>
  <si>
    <t>20503-职业教育</t>
  </si>
  <si>
    <t>2050302-中等职业教育</t>
  </si>
  <si>
    <t>208-社会保障和就业支出</t>
  </si>
  <si>
    <t>20805-行政事业单位养老支出</t>
  </si>
  <si>
    <t>2080501-行政单位离退休</t>
  </si>
  <si>
    <t>2080502-事业单位离退休</t>
  </si>
  <si>
    <t>2080505-机关事业单位基本养老保险缴费支出</t>
  </si>
  <si>
    <t>20808-抚恤</t>
  </si>
  <si>
    <t>2080899-其他优抚支出</t>
  </si>
  <si>
    <t>20899-其他社会保障和就业支出</t>
  </si>
  <si>
    <t>2089999-其他社会保障和就业支出</t>
  </si>
  <si>
    <t>210-卫生健康支出</t>
  </si>
  <si>
    <t>21011-行政事业单位医疗</t>
  </si>
  <si>
    <t>2101101-行政单位医疗</t>
  </si>
  <si>
    <t>2101102-事业单位医疗</t>
  </si>
  <si>
    <t>229-其他支出</t>
  </si>
  <si>
    <t>22960-彩票公益金安排的支出</t>
  </si>
  <si>
    <t>2296003-用于体育事业的彩票公益金支出</t>
  </si>
  <si>
    <t>2296004-用于教育事业的彩票公益金支出</t>
  </si>
  <si>
    <t>22904-其他政府性基金及对应专项债务收入安排的支出</t>
  </si>
  <si>
    <t>2290402-其他地方自行试点项目收益专项债券收入安排的支出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</si>
  <si>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</si>
  <si>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</si>
  <si>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</si>
  <si>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</si>
  <si>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</si>
  <si>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</si>
  <si>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</si>
  <si>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</si>
  <si>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</si>
  <si>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</si>
  <si>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</si>
  <si>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</si>
  <si>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</si>
  <si>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</si>
  <si>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</si>
  <si>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</si>
  <si>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</si>
  <si>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</si>
  <si>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</si>
  <si>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</si>
  <si>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</si>
  <si>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</si>
  <si>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</si>
  <si>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</si>
  <si>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</si>
  <si>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</si>
  <si>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</si>
  <si>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</si>
  <si>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</si>
  <si>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</si>
  <si>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</si>
  <si>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</si>
  <si>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</si>
  <si>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</si>
  <si>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</si>
  <si>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</si>
  <si>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</si>
  <si>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</si>
  <si>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</si>
  <si>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</si>
  <si>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</si>
  <si>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</si>
  <si>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</si>
  <si>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宁县教育局</t>
  </si>
  <si>
    <t>一般公共预算支出情况表</t>
  </si>
  <si>
    <t>科目编码</t>
  </si>
  <si>
    <t>科目名称</t>
  </si>
  <si>
    <t>205</t>
  </si>
  <si>
    <t>教育支出</t>
  </si>
  <si>
    <t>20501</t>
  </si>
  <si>
    <t>教育管理事务</t>
  </si>
  <si>
    <t>2050101</t>
  </si>
  <si>
    <t>行政运行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</si>
  <si>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</si>
  <si>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</si>
  <si>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</si>
  <si>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</si>
  <si>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</si>
  <si>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</si>
  <si>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</si>
  <si>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</si>
  <si>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</si>
  <si>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</si>
  <si>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2050299</t>
  </si>
  <si>
    <t>其他普通教育支出</t>
  </si>
  <si>
    <t>20503</t>
  </si>
  <si>
    <t>职业教育</t>
  </si>
  <si>
    <t>2050302</t>
  </si>
  <si>
    <t>中等职业教育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</si>
  <si>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</si>
  <si>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</si>
  <si>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</si>
  <si>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</si>
  <si>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</si>
  <si>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</si>
  <si>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</si>
  <si>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</si>
  <si>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</si>
  <si>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</si>
  <si>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</si>
  <si>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</si>
  <si>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2080899</t>
  </si>
  <si>
    <t>其他优抚支出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</si>
  <si>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</si>
  <si>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</si>
  <si>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</si>
  <si>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</si>
  <si>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</si>
  <si>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</si>
  <si>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</si>
  <si>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</si>
  <si>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</si>
  <si>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</si>
  <si>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</si>
  <si>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</si>
  <si>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</si>
  <si>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</si>
  <si>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</si>
  <si>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</si>
  <si>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</si>
  <si>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</si>
  <si>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</si>
  <si>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</si>
  <si>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</si>
  <si>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</si>
  <si>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</si>
  <si>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</si>
  <si>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30107</t>
  </si>
  <si>
    <t xml:space="preserve">  绩效工资</t>
  </si>
  <si>
    <t>30108</t>
  </si>
  <si>
    <t xml:space="preserve">  机关事业单位基本养老保险缴费</t>
  </si>
  <si>
    <t>30110</t>
  </si>
  <si>
    <t xml:space="preserve">  职工基本医疗保险缴费</t>
  </si>
  <si>
    <t>30112</t>
  </si>
  <si>
    <t xml:space="preserve">  其他社会保障缴费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</si>
  <si>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</si>
  <si>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</si>
  <si>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</si>
  <si>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</si>
  <si>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</si>
  <si>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</si>
  <si>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</si>
  <si>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</si>
  <si>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</si>
  <si>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</si>
  <si>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</si>
  <si>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</si>
  <si>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</si>
  <si>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</si>
  <si>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</si>
  <si>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</si>
  <si>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</si>
  <si>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</si>
  <si>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</si>
  <si>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</si>
  <si>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30213</t>
  </si>
  <si>
    <t xml:space="preserve">  维修（护）费</t>
  </si>
  <si>
    <t>30214</t>
  </si>
  <si>
    <t xml:space="preserve">  租赁费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</si>
  <si>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</si>
  <si>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</si>
  <si>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</si>
  <si>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</si>
  <si>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</si>
  <si>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</si>
  <si>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</si>
  <si>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</si>
  <si>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</si>
  <si>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</si>
  <si>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</si>
  <si>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</si>
  <si>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</si>
  <si>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</si>
  <si>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30239</t>
  </si>
  <si>
    <r>
      <rPr>
        <sz val="9"/>
        <color theme="1"/>
        <rFont val="宋体"/>
        <charset val="134"/>
      </rPr>
      <t xml:space="preserve">  其他交通费用</t>
    </r>
    <r>
      <rPr>
        <b/>
        <sz val="10"/>
        <color theme="1"/>
        <rFont val="宋体"/>
        <charset val="134"/>
      </rPr>
      <t>（车补）</t>
    </r>
  </si>
  <si>
    <t xml:space="preserve">  其他商品和服务支出</t>
  </si>
  <si>
    <t>305</t>
  </si>
  <si>
    <t>对个人和家庭的补助</t>
  </si>
  <si>
    <t>30501</t>
  </si>
  <si>
    <t xml:space="preserve">  离休费</t>
  </si>
  <si>
    <t>30502</t>
  </si>
  <si>
    <t xml:space="preserve">  退休费</t>
  </si>
  <si>
    <t>30505</t>
  </si>
  <si>
    <t xml:space="preserve">  生活补助</t>
  </si>
  <si>
    <t>310</t>
  </si>
  <si>
    <t>资本性支出</t>
  </si>
  <si>
    <t>31001</t>
  </si>
  <si>
    <t xml:space="preserve">  房屋建筑物构建</t>
  </si>
  <si>
    <t>31002</t>
  </si>
  <si>
    <t xml:space="preserve">  办公设备购置</t>
  </si>
  <si>
    <t>31005</t>
  </si>
  <si>
    <t xml:space="preserve">  基础设施建设</t>
  </si>
  <si>
    <t xml:space="preserve">  无形资产购置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</si>
  <si>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</si>
  <si>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</si>
  <si>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</si>
  <si>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</si>
  <si>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</si>
  <si>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</si>
  <si>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</si>
  <si>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</si>
  <si>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</si>
  <si>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</si>
  <si>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</si>
  <si>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</si>
  <si>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</si>
  <si>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r>
      <rPr>
        <sz val="9"/>
        <color indexed="8"/>
        <rFont val="宋体"/>
        <charset val="134"/>
      </rPr>
      <t xml:space="preserve">  其他交通费用</t>
    </r>
    <r>
      <rPr>
        <b/>
        <sz val="10"/>
        <color theme="1"/>
        <rFont val="宋体"/>
        <charset val="134"/>
      </rPr>
      <t>（车补）</t>
    </r>
  </si>
  <si>
    <t>政府性基金预算支出情况表</t>
  </si>
  <si>
    <t>项        目</t>
  </si>
  <si>
    <t>编码</t>
  </si>
  <si>
    <t>名称</t>
  </si>
  <si>
    <t>22960</t>
  </si>
  <si>
    <t>彩票公益金安排的支出</t>
  </si>
  <si>
    <t>2296003</t>
  </si>
  <si>
    <t>用于体育事业的彩票公益金支出（2021年省级体育彩票公益金：宁县全民健身中心建设项目）</t>
  </si>
  <si>
    <t>用于体育事业的彩票公益金支出（2024年省级体育彩票公益金（第一批）（宁县二中））</t>
  </si>
  <si>
    <t>2296004</t>
  </si>
  <si>
    <t>用于教育事业的彩票公益金支出（2024年中央专项彩票公益金支持乡村学校少年宫项目资金）</t>
  </si>
  <si>
    <t>用于教育事业的彩票公益金支出（市级彩票公益金）</t>
  </si>
  <si>
    <t>22904</t>
  </si>
  <si>
    <t>其他政府性基金及对应专项债务收入安排的支出</t>
  </si>
  <si>
    <t>2290402</t>
  </si>
  <si>
    <t>其他地方自行试点项目收益专项债券收入安排的支出（宁县职业教育中心建设项目）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</si>
  <si>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</si>
  <si>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</si>
  <si>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</si>
  <si>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</si>
  <si>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</si>
  <si>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</si>
  <si>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</si>
  <si>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</si>
  <si>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备注：无内容应公开空表并说明情况。</t>
  </si>
</sst>
</file>

<file path=xl/styles.xml><?xml version="1.0" encoding="utf-8"?>
<styleSheet xmlns="http://schemas.openxmlformats.org/spreadsheetml/2006/main">
  <numFmts count="10">
    <numFmt numFmtId="176" formatCode="yyyy/mm/dd"/>
    <numFmt numFmtId="177" formatCode="0.00_ "/>
    <numFmt numFmtId="178" formatCode="#0.00"/>
    <numFmt numFmtId="179" formatCode="0.00_);[Red]\(0.00\)"/>
    <numFmt numFmtId="180" formatCode="#,##0.00_ "/>
    <numFmt numFmtId="43" formatCode="_ * #,##0.00_ ;_ * \-#,##0.00_ ;_ * &quot;-&quot;??_ ;_ @_ "/>
    <numFmt numFmtId="181" formatCode="#,##0.00_ ;[Red]\-#,##0.00\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6">
    <font>
      <sz val="11"/>
      <color indexed="8"/>
      <name val="宋体"/>
      <charset val="1"/>
      <scheme val="minor"/>
    </font>
    <font>
      <sz val="16"/>
      <color indexed="8"/>
      <name val="仿宋_GB2312"/>
      <charset val="134"/>
    </font>
    <font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indexed="8"/>
      <name val="仿宋_GB2312"/>
      <charset val="134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Calibri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SimSun"/>
      <charset val="134"/>
    </font>
    <font>
      <sz val="19"/>
      <name val="SimSun"/>
      <charset val="134"/>
    </font>
    <font>
      <sz val="9"/>
      <color theme="1"/>
      <name val="宋体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0"/>
      <color theme="1"/>
      <name val="宋体"/>
      <charset val="134"/>
    </font>
    <font>
      <b/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36" fillId="18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53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9" fillId="29" borderId="10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51" fillId="33" borderId="10" applyNumberFormat="0" applyAlignment="0" applyProtection="0">
      <alignment vertical="center"/>
    </xf>
    <xf numFmtId="0" fontId="52" fillId="29" borderId="12" applyNumberFormat="0" applyAlignment="0" applyProtection="0">
      <alignment vertical="center"/>
    </xf>
    <xf numFmtId="0" fontId="48" fillId="28" borderId="9" applyNumberFormat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0" fillId="11" borderId="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11" fillId="0" borderId="0"/>
    <xf numFmtId="0" fontId="34" fillId="5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</cellStyleXfs>
  <cellXfs count="1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Fill="1" applyBorder="1" applyAlignment="1" applyProtection="1"/>
    <xf numFmtId="0" fontId="11" fillId="0" borderId="0" xfId="0" applyFont="1" applyFill="1" applyAlignment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180" fontId="15" fillId="0" borderId="1" xfId="0" applyNumberFormat="1" applyFont="1" applyFill="1" applyBorder="1" applyAlignment="1" applyProtection="1">
      <alignment horizontal="right" vertical="center" wrapText="1"/>
    </xf>
    <xf numFmtId="49" fontId="15" fillId="0" borderId="1" xfId="0" applyNumberFormat="1" applyFont="1" applyFill="1" applyBorder="1" applyAlignment="1" applyProtection="1">
      <alignment horizontal="left" vertical="center" wrapText="1"/>
    </xf>
    <xf numFmtId="180" fontId="15" fillId="0" borderId="1" xfId="0" applyNumberFormat="1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/>
    <xf numFmtId="49" fontId="17" fillId="0" borderId="1" xfId="0" applyNumberFormat="1" applyFont="1" applyFill="1" applyBorder="1" applyAlignment="1" applyProtection="1">
      <alignment horizontal="left" vertical="center" wrapText="1"/>
    </xf>
    <xf numFmtId="180" fontId="17" fillId="0" borderId="1" xfId="0" applyNumberFormat="1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 applyProtection="1">
      <alignment horizontal="left" vertical="center" wrapText="1"/>
    </xf>
    <xf numFmtId="49" fontId="19" fillId="0" borderId="1" xfId="0" applyNumberFormat="1" applyFont="1" applyFill="1" applyBorder="1" applyAlignment="1" applyProtection="1">
      <alignment horizontal="center" vertical="center"/>
    </xf>
    <xf numFmtId="4" fontId="2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19" fillId="0" borderId="1" xfId="0" applyNumberFormat="1" applyFont="1" applyFill="1" applyBorder="1" applyAlignment="1" applyProtection="1">
      <alignment horizontal="left" vertical="center"/>
    </xf>
    <xf numFmtId="49" fontId="14" fillId="0" borderId="1" xfId="0" applyNumberFormat="1" applyFont="1" applyFill="1" applyBorder="1" applyAlignment="1" applyProtection="1">
      <alignment horizontal="left" vertical="center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4" fontId="9" fillId="0" borderId="1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49" fontId="22" fillId="0" borderId="1" xfId="0" applyNumberFormat="1" applyFont="1" applyFill="1" applyBorder="1" applyAlignment="1" applyProtection="1">
      <alignment horizontal="left" vertical="center"/>
    </xf>
    <xf numFmtId="0" fontId="20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179" fontId="23" fillId="0" borderId="1" xfId="0" applyNumberFormat="1" applyFont="1" applyBorder="1" applyAlignment="1">
      <alignment horizontal="right" vertical="center" wrapText="1"/>
    </xf>
    <xf numFmtId="179" fontId="20" fillId="3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179" fontId="7" fillId="0" borderId="1" xfId="0" applyNumberFormat="1" applyFont="1" applyBorder="1" applyAlignment="1">
      <alignment horizontal="right" vertical="center" wrapText="1"/>
    </xf>
    <xf numFmtId="179" fontId="24" fillId="0" borderId="1" xfId="0" applyNumberFormat="1" applyFont="1" applyBorder="1" applyAlignment="1">
      <alignment horizontal="right" vertical="center"/>
    </xf>
    <xf numFmtId="179" fontId="25" fillId="0" borderId="1" xfId="0" applyNumberFormat="1" applyFont="1" applyBorder="1" applyAlignment="1">
      <alignment horizontal="right" vertical="center"/>
    </xf>
    <xf numFmtId="179" fontId="26" fillId="4" borderId="1" xfId="0" applyNumberFormat="1" applyFont="1" applyFill="1" applyBorder="1" applyAlignment="1">
      <alignment horizontal="right" vertical="center" shrinkToFit="1"/>
    </xf>
    <xf numFmtId="4" fontId="20" fillId="0" borderId="2" xfId="0" applyNumberFormat="1" applyFont="1" applyBorder="1" applyAlignment="1">
      <alignment horizontal="right" vertical="center" wrapText="1"/>
    </xf>
    <xf numFmtId="4" fontId="20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78" fontId="9" fillId="0" borderId="2" xfId="0" applyNumberFormat="1" applyFont="1" applyBorder="1" applyAlignment="1">
      <alignment horizontal="right" vertical="center" wrapText="1"/>
    </xf>
    <xf numFmtId="179" fontId="17" fillId="0" borderId="3" xfId="0" applyNumberFormat="1" applyFont="1" applyFill="1" applyBorder="1" applyAlignment="1" applyProtection="1">
      <alignment horizontal="right" vertical="center" shrinkToFit="1"/>
    </xf>
    <xf numFmtId="178" fontId="27" fillId="0" borderId="2" xfId="0" applyNumberFormat="1" applyFont="1" applyBorder="1" applyAlignment="1">
      <alignment horizontal="right" vertical="center" wrapText="1"/>
    </xf>
    <xf numFmtId="177" fontId="27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178" fontId="20" fillId="0" borderId="2" xfId="0" applyNumberFormat="1" applyFont="1" applyBorder="1" applyAlignment="1">
      <alignment vertical="center" wrapText="1"/>
    </xf>
    <xf numFmtId="178" fontId="20" fillId="0" borderId="2" xfId="0" applyNumberFormat="1" applyFont="1" applyBorder="1" applyAlignment="1">
      <alignment horizontal="right" vertical="center" wrapText="1"/>
    </xf>
    <xf numFmtId="0" fontId="24" fillId="0" borderId="0" xfId="0" applyFont="1">
      <alignment vertical="center"/>
    </xf>
    <xf numFmtId="0" fontId="7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14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181" fontId="14" fillId="0" borderId="1" xfId="0" applyNumberFormat="1" applyFont="1" applyFill="1" applyBorder="1" applyAlignment="1" applyProtection="1">
      <alignment horizontal="right" vertical="center"/>
    </xf>
    <xf numFmtId="0" fontId="14" fillId="0" borderId="1" xfId="46" applyFont="1" applyFill="1" applyBorder="1" applyAlignment="1" applyProtection="1">
      <alignment vertical="center"/>
    </xf>
    <xf numFmtId="181" fontId="28" fillId="0" borderId="1" xfId="0" applyNumberFormat="1" applyFont="1" applyFill="1" applyBorder="1" applyAlignment="1">
      <alignment horizontal="right" vertical="center"/>
    </xf>
    <xf numFmtId="0" fontId="19" fillId="0" borderId="1" xfId="46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/>
    <xf numFmtId="0" fontId="14" fillId="0" borderId="1" xfId="46" applyFont="1" applyBorder="1" applyAlignment="1" applyProtection="1">
      <alignment vertical="center"/>
    </xf>
    <xf numFmtId="0" fontId="19" fillId="0" borderId="1" xfId="46" applyFont="1" applyFill="1" applyBorder="1" applyAlignment="1" applyProtection="1">
      <alignment horizontal="center" vertical="center"/>
    </xf>
    <xf numFmtId="181" fontId="19" fillId="0" borderId="1" xfId="0" applyNumberFormat="1" applyFont="1" applyFill="1" applyBorder="1" applyAlignment="1" applyProtection="1">
      <alignment horizontal="right" vertical="center"/>
    </xf>
    <xf numFmtId="0" fontId="29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27" fillId="0" borderId="2" xfId="0" applyFont="1" applyBorder="1" applyAlignment="1">
      <alignment horizontal="right" vertical="center" wrapText="1"/>
    </xf>
    <xf numFmtId="179" fontId="27" fillId="0" borderId="2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4" fontId="23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vertical="center" wrapText="1"/>
    </xf>
    <xf numFmtId="0" fontId="33" fillId="0" borderId="0" xfId="0" applyFont="1" applyBorder="1" applyAlignment="1">
      <alignment horizontal="right" vertical="center" wrapText="1"/>
    </xf>
    <xf numFmtId="176" fontId="9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E7" sqref="E7"/>
    </sheetView>
  </sheetViews>
  <sheetFormatPr defaultColWidth="10" defaultRowHeight="14.25"/>
  <cols>
    <col min="1" max="1" width="5.5" customWidth="1"/>
    <col min="2" max="3" width="9.75" customWidth="1"/>
    <col min="4" max="4" width="13.5" customWidth="1"/>
    <col min="5" max="5" width="11.5" customWidth="1"/>
    <col min="6" max="6" width="9.75" customWidth="1"/>
    <col min="7" max="7" width="7.25" customWidth="1"/>
    <col min="8" max="10" width="9.75" customWidth="1"/>
  </cols>
  <sheetData>
    <row r="1" ht="40.5" customHeight="1" spans="1:10">
      <c r="A1" s="11"/>
      <c r="B1" s="11"/>
      <c r="C1" s="11"/>
      <c r="D1" s="11"/>
      <c r="E1" s="11"/>
      <c r="F1" s="11"/>
      <c r="G1" s="11"/>
      <c r="H1" s="11"/>
      <c r="I1" s="11"/>
      <c r="J1" s="11"/>
    </row>
    <row r="2" ht="40.5" customHeight="1" spans="1:10">
      <c r="A2" s="11"/>
      <c r="B2" s="11"/>
      <c r="C2" s="11"/>
      <c r="D2" s="11"/>
      <c r="E2" s="11"/>
      <c r="F2" s="11"/>
      <c r="G2" s="11"/>
      <c r="H2" s="11"/>
      <c r="I2" s="11"/>
      <c r="J2" s="11"/>
    </row>
    <row r="3" ht="30" customHeight="1" spans="1:10">
      <c r="A3" s="13"/>
      <c r="B3" s="13" t="s">
        <v>0</v>
      </c>
      <c r="C3" s="106">
        <v>208001</v>
      </c>
      <c r="D3" s="106"/>
      <c r="E3" s="13"/>
      <c r="F3" s="13"/>
      <c r="G3" s="13"/>
      <c r="H3" s="13"/>
      <c r="I3" s="13"/>
      <c r="J3" s="13"/>
    </row>
    <row r="4" ht="30" customHeight="1" spans="1:10">
      <c r="A4" s="13"/>
      <c r="B4" s="13" t="s">
        <v>1</v>
      </c>
      <c r="C4" s="13" t="s">
        <v>2</v>
      </c>
      <c r="D4" s="13"/>
      <c r="E4" s="13"/>
      <c r="F4" s="13"/>
      <c r="G4" s="13"/>
      <c r="H4" s="13"/>
      <c r="I4" s="13"/>
      <c r="J4" s="13"/>
    </row>
    <row r="5" ht="57" customHeight="1" spans="1:10">
      <c r="A5" s="11"/>
      <c r="B5" s="11"/>
      <c r="C5" s="11"/>
      <c r="D5" s="11"/>
      <c r="E5" s="11"/>
      <c r="F5" s="11"/>
      <c r="G5" s="11"/>
      <c r="H5" s="11"/>
      <c r="I5" s="11"/>
      <c r="J5" s="11"/>
    </row>
    <row r="6" ht="78.6" customHeight="1" spans="1:10">
      <c r="A6" s="11"/>
      <c r="B6" s="107" t="s">
        <v>3</v>
      </c>
      <c r="C6" s="107"/>
      <c r="D6" s="107"/>
      <c r="E6" s="107"/>
      <c r="F6" s="107"/>
      <c r="G6" s="107"/>
      <c r="H6" s="107"/>
      <c r="I6" s="107"/>
      <c r="J6" s="107"/>
    </row>
    <row r="7" ht="84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ht="84" customHeight="1" spans="1:10">
      <c r="A8" s="13"/>
      <c r="B8" s="13"/>
      <c r="C8" s="13"/>
      <c r="D8" s="13"/>
      <c r="E8" s="13"/>
      <c r="F8" s="13"/>
      <c r="G8" s="13"/>
      <c r="H8" s="13"/>
      <c r="I8" s="13"/>
      <c r="J8" s="13"/>
    </row>
    <row r="9" ht="84" customHeight="1" spans="1:10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ht="40.5" customHeight="1" spans="1:10">
      <c r="A10" s="13"/>
      <c r="B10" s="13" t="s">
        <v>4</v>
      </c>
      <c r="C10" s="13"/>
      <c r="F10" s="108" t="s">
        <v>5</v>
      </c>
      <c r="G10" s="110" t="s">
        <v>6</v>
      </c>
      <c r="H10" s="110"/>
      <c r="I10" s="13"/>
      <c r="J10" s="13"/>
    </row>
    <row r="11" ht="40.5" customHeight="1" spans="1:10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ht="40.5" customHeight="1" spans="1:10">
      <c r="A12" s="13"/>
      <c r="B12" s="108" t="s">
        <v>7</v>
      </c>
      <c r="C12" s="109" t="s">
        <v>8</v>
      </c>
      <c r="D12" s="13"/>
      <c r="E12" s="108" t="s">
        <v>9</v>
      </c>
      <c r="F12" s="11" t="s">
        <v>10</v>
      </c>
      <c r="G12" s="13"/>
      <c r="H12" s="108" t="s">
        <v>11</v>
      </c>
      <c r="I12" s="11" t="s">
        <v>12</v>
      </c>
      <c r="J12" s="13"/>
    </row>
    <row r="13" customHeight="1" spans="1:10">
      <c r="A13" s="11"/>
      <c r="B13" s="11"/>
      <c r="C13" s="11" t="s">
        <v>13</v>
      </c>
      <c r="D13" s="11"/>
      <c r="E13" s="11"/>
      <c r="F13" s="11"/>
      <c r="G13" s="11"/>
      <c r="H13" s="11"/>
      <c r="I13" s="11"/>
      <c r="J13" s="11"/>
    </row>
    <row r="14" customHeight="1" spans="1:10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customHeight="1" spans="1:10">
      <c r="A15" s="11"/>
      <c r="B15" s="11"/>
      <c r="C15" s="11"/>
      <c r="D15" s="11"/>
      <c r="E15" s="11"/>
      <c r="F15" s="11"/>
      <c r="G15" s="11"/>
      <c r="H15" s="11"/>
      <c r="I15" s="11"/>
      <c r="J15" s="11"/>
    </row>
  </sheetData>
  <mergeCells count="4">
    <mergeCell ref="C3:D3"/>
    <mergeCell ref="C4:E4"/>
    <mergeCell ref="B6:J6"/>
    <mergeCell ref="G10:H10"/>
  </mergeCells>
  <printOptions horizontalCentered="1"/>
  <pageMargins left="0.078740157480315" right="0.078740157480315" top="0.078740157480315" bottom="0.07874015748031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26" sqref="F26"/>
    </sheetView>
  </sheetViews>
  <sheetFormatPr defaultColWidth="10" defaultRowHeight="14.25" outlineLevelCol="7"/>
  <cols>
    <col min="1" max="1" width="32.375" customWidth="1"/>
    <col min="2" max="2" width="12.5" customWidth="1"/>
    <col min="3" max="6" width="15.25" customWidth="1"/>
    <col min="7" max="8" width="12.5" customWidth="1"/>
  </cols>
  <sheetData>
    <row r="1" customHeight="1" spans="1:8">
      <c r="A1" s="11"/>
      <c r="B1" s="11"/>
      <c r="C1" s="11"/>
      <c r="D1" s="11"/>
      <c r="E1" s="11"/>
      <c r="F1" s="11"/>
      <c r="G1" s="11"/>
      <c r="H1" s="11"/>
    </row>
    <row r="2" ht="39.95" customHeight="1" spans="1:8">
      <c r="A2" s="45" t="s">
        <v>322</v>
      </c>
      <c r="B2" s="45"/>
      <c r="C2" s="45"/>
      <c r="D2" s="45"/>
      <c r="E2" s="45"/>
      <c r="F2" s="45"/>
      <c r="G2" s="45"/>
      <c r="H2" s="45"/>
    </row>
    <row r="3" ht="22.7" customHeight="1" spans="1:8">
      <c r="A3" s="11"/>
      <c r="B3" s="11"/>
      <c r="C3" s="11"/>
      <c r="D3" s="11"/>
      <c r="E3" s="11"/>
      <c r="F3" s="11"/>
      <c r="G3" s="11"/>
      <c r="H3" s="49" t="s">
        <v>37</v>
      </c>
    </row>
    <row r="4" ht="22.7" customHeight="1" spans="1:8">
      <c r="A4" s="14" t="s">
        <v>188</v>
      </c>
      <c r="B4" s="14" t="s">
        <v>323</v>
      </c>
      <c r="C4" s="14"/>
      <c r="D4" s="14"/>
      <c r="E4" s="14"/>
      <c r="F4" s="14"/>
      <c r="G4" s="14" t="s">
        <v>324</v>
      </c>
      <c r="H4" s="14" t="s">
        <v>325</v>
      </c>
    </row>
    <row r="5" ht="22.7" customHeight="1" spans="1:8">
      <c r="A5" s="14"/>
      <c r="B5" s="14" t="s">
        <v>118</v>
      </c>
      <c r="C5" s="14" t="s">
        <v>326</v>
      </c>
      <c r="D5" s="14" t="s">
        <v>327</v>
      </c>
      <c r="E5" s="14" t="s">
        <v>328</v>
      </c>
      <c r="F5" s="14"/>
      <c r="G5" s="14"/>
      <c r="H5" s="14"/>
    </row>
    <row r="6" ht="22.7" customHeight="1" spans="1:8">
      <c r="A6" s="14"/>
      <c r="B6" s="14"/>
      <c r="C6" s="14"/>
      <c r="D6" s="14"/>
      <c r="E6" s="14" t="s">
        <v>329</v>
      </c>
      <c r="F6" s="14" t="s">
        <v>330</v>
      </c>
      <c r="G6" s="14"/>
      <c r="H6" s="14"/>
    </row>
    <row r="7" ht="22.7" customHeight="1" spans="1:8">
      <c r="A7" s="46" t="s">
        <v>118</v>
      </c>
      <c r="B7" s="44">
        <v>2500</v>
      </c>
      <c r="C7" s="47"/>
      <c r="D7" s="44">
        <v>2500</v>
      </c>
      <c r="E7" s="47"/>
      <c r="F7" s="47"/>
      <c r="G7" s="47"/>
      <c r="H7" s="44">
        <v>360000</v>
      </c>
    </row>
    <row r="8" ht="22.7" customHeight="1" spans="1:8">
      <c r="A8" s="46" t="s">
        <v>192</v>
      </c>
      <c r="B8" s="44">
        <v>2500</v>
      </c>
      <c r="C8" s="47"/>
      <c r="D8" s="44">
        <v>2500</v>
      </c>
      <c r="E8" s="47"/>
      <c r="F8" s="47"/>
      <c r="G8" s="47"/>
      <c r="H8" s="44">
        <v>360000</v>
      </c>
    </row>
    <row r="9" ht="22.7" customHeight="1" spans="1:8">
      <c r="A9" s="48"/>
      <c r="B9" s="15"/>
      <c r="C9" s="15"/>
      <c r="D9" s="15"/>
      <c r="E9" s="15"/>
      <c r="F9" s="15"/>
      <c r="G9" s="15"/>
      <c r="H9" s="15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rintOptions horizontalCentered="1"/>
  <pageMargins left="0.748031496062992" right="0.748031496062992" top="0.275590551181102" bottom="0.275590551181102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zoomScale="130" zoomScaleNormal="130" workbookViewId="0">
      <selection activeCell="G6" sqref="G6"/>
    </sheetView>
  </sheetViews>
  <sheetFormatPr defaultColWidth="10" defaultRowHeight="15" outlineLevelCol="6"/>
  <cols>
    <col min="1" max="1" width="6.375" customWidth="1"/>
    <col min="2" max="2" width="12" style="17" customWidth="1"/>
    <col min="3" max="3" width="22.25" style="17" customWidth="1"/>
    <col min="4" max="6" width="14.625" customWidth="1"/>
    <col min="7" max="7" width="9.75" customWidth="1"/>
  </cols>
  <sheetData>
    <row r="1" ht="32.25" customHeight="1" spans="1:7">
      <c r="A1" s="11"/>
      <c r="B1" s="30"/>
      <c r="C1" s="31"/>
      <c r="D1" s="11"/>
      <c r="E1" s="11"/>
      <c r="F1" s="11"/>
      <c r="G1" s="11"/>
    </row>
    <row r="2" ht="39.95" customHeight="1" spans="1:7">
      <c r="A2" s="12" t="s">
        <v>331</v>
      </c>
      <c r="B2" s="20"/>
      <c r="C2" s="20"/>
      <c r="D2" s="12"/>
      <c r="E2" s="12"/>
      <c r="F2" s="12"/>
      <c r="G2" s="11"/>
    </row>
    <row r="3" ht="22.7" customHeight="1" spans="1:7">
      <c r="A3" s="13"/>
      <c r="D3" s="13"/>
      <c r="E3" s="13"/>
      <c r="F3" s="13" t="s">
        <v>37</v>
      </c>
      <c r="G3" s="11"/>
    </row>
    <row r="4" ht="24" customHeight="1" spans="1:7">
      <c r="A4" s="32" t="s">
        <v>332</v>
      </c>
      <c r="B4" s="33" t="s">
        <v>333</v>
      </c>
      <c r="C4" s="34" t="s">
        <v>334</v>
      </c>
      <c r="D4" s="32" t="s">
        <v>118</v>
      </c>
      <c r="E4" s="32" t="s">
        <v>115</v>
      </c>
      <c r="F4" s="32" t="s">
        <v>116</v>
      </c>
      <c r="G4" s="11"/>
    </row>
    <row r="5" ht="24" customHeight="1" spans="1:7">
      <c r="A5" s="32"/>
      <c r="B5" s="35"/>
      <c r="C5" s="36" t="s">
        <v>118</v>
      </c>
      <c r="D5" s="37">
        <f>D6+D27</f>
        <v>21278865.6</v>
      </c>
      <c r="E5" s="37">
        <f>E6+E27</f>
        <v>21278865.6</v>
      </c>
      <c r="F5" s="42"/>
      <c r="G5" s="13"/>
    </row>
    <row r="6" ht="24" customHeight="1" spans="1:6">
      <c r="A6" s="38">
        <v>1</v>
      </c>
      <c r="B6" s="39" t="s">
        <v>264</v>
      </c>
      <c r="C6" s="39" t="s">
        <v>265</v>
      </c>
      <c r="D6" s="37">
        <f t="shared" ref="D6:D27" si="0">E6+F6</f>
        <v>19529665.6</v>
      </c>
      <c r="E6" s="37">
        <f>SUM(E7:E26)</f>
        <v>19529665.6</v>
      </c>
      <c r="F6" s="43"/>
    </row>
    <row r="7" ht="24" customHeight="1" spans="1:6">
      <c r="A7" s="38">
        <v>2</v>
      </c>
      <c r="B7" s="40" t="s">
        <v>266</v>
      </c>
      <c r="C7" s="40" t="s">
        <v>267</v>
      </c>
      <c r="D7" s="41">
        <f t="shared" si="0"/>
        <v>3522940</v>
      </c>
      <c r="E7" s="44">
        <v>3522940</v>
      </c>
      <c r="F7" s="43"/>
    </row>
    <row r="8" ht="24" customHeight="1" spans="1:6">
      <c r="A8" s="38">
        <v>3</v>
      </c>
      <c r="B8" s="40" t="s">
        <v>268</v>
      </c>
      <c r="C8" s="40" t="s">
        <v>269</v>
      </c>
      <c r="D8" s="41">
        <f t="shared" si="0"/>
        <v>427500</v>
      </c>
      <c r="E8" s="44">
        <v>427500</v>
      </c>
      <c r="F8" s="43"/>
    </row>
    <row r="9" ht="24" customHeight="1" spans="1:6">
      <c r="A9" s="38">
        <v>4</v>
      </c>
      <c r="B9" s="40" t="s">
        <v>270</v>
      </c>
      <c r="C9" s="40" t="s">
        <v>271</v>
      </c>
      <c r="D9" s="41">
        <f t="shared" si="0"/>
        <v>1000</v>
      </c>
      <c r="E9" s="44">
        <v>1000</v>
      </c>
      <c r="F9" s="43"/>
    </row>
    <row r="10" ht="24" customHeight="1" spans="1:6">
      <c r="A10" s="38">
        <v>5</v>
      </c>
      <c r="B10" s="40" t="s">
        <v>272</v>
      </c>
      <c r="C10" s="40" t="s">
        <v>273</v>
      </c>
      <c r="D10" s="41">
        <f t="shared" si="0"/>
        <v>187400</v>
      </c>
      <c r="E10" s="44">
        <v>187400</v>
      </c>
      <c r="F10" s="43"/>
    </row>
    <row r="11" ht="24" customHeight="1" spans="1:6">
      <c r="A11" s="38">
        <v>6</v>
      </c>
      <c r="B11" s="40" t="s">
        <v>274</v>
      </c>
      <c r="C11" s="40" t="s">
        <v>275</v>
      </c>
      <c r="D11" s="41">
        <f t="shared" si="0"/>
        <v>1150600</v>
      </c>
      <c r="E11" s="44">
        <v>1150600</v>
      </c>
      <c r="F11" s="43"/>
    </row>
    <row r="12" ht="24" customHeight="1" spans="1:6">
      <c r="A12" s="38">
        <v>7</v>
      </c>
      <c r="B12" s="40" t="s">
        <v>276</v>
      </c>
      <c r="C12" s="40" t="s">
        <v>277</v>
      </c>
      <c r="D12" s="41">
        <f t="shared" si="0"/>
        <v>326600</v>
      </c>
      <c r="E12" s="44">
        <v>326600</v>
      </c>
      <c r="F12" s="43"/>
    </row>
    <row r="13" ht="24" customHeight="1" spans="1:6">
      <c r="A13" s="38">
        <v>8</v>
      </c>
      <c r="B13" s="40" t="s">
        <v>278</v>
      </c>
      <c r="C13" s="40" t="s">
        <v>279</v>
      </c>
      <c r="D13" s="41">
        <f t="shared" si="0"/>
        <v>1585460</v>
      </c>
      <c r="E13" s="44">
        <v>1585460</v>
      </c>
      <c r="F13" s="43"/>
    </row>
    <row r="14" ht="24" customHeight="1" spans="1:6">
      <c r="A14" s="38">
        <v>9</v>
      </c>
      <c r="B14" s="40" t="s">
        <v>280</v>
      </c>
      <c r="C14" s="40" t="s">
        <v>281</v>
      </c>
      <c r="D14" s="41">
        <f t="shared" si="0"/>
        <v>30000</v>
      </c>
      <c r="E14" s="44">
        <v>30000</v>
      </c>
      <c r="F14" s="43"/>
    </row>
    <row r="15" ht="24" customHeight="1" spans="1:6">
      <c r="A15" s="38">
        <v>10</v>
      </c>
      <c r="B15" s="40" t="s">
        <v>282</v>
      </c>
      <c r="C15" s="40" t="s">
        <v>283</v>
      </c>
      <c r="D15" s="41">
        <f t="shared" si="0"/>
        <v>582600</v>
      </c>
      <c r="E15" s="44">
        <v>582600</v>
      </c>
      <c r="F15" s="43"/>
    </row>
    <row r="16" ht="24" customHeight="1" spans="1:6">
      <c r="A16" s="38">
        <v>11</v>
      </c>
      <c r="B16" s="40" t="s">
        <v>284</v>
      </c>
      <c r="C16" s="40" t="s">
        <v>285</v>
      </c>
      <c r="D16" s="41">
        <f t="shared" si="0"/>
        <v>1480000</v>
      </c>
      <c r="E16" s="44">
        <v>1480000</v>
      </c>
      <c r="F16" s="43"/>
    </row>
    <row r="17" ht="24" customHeight="1" spans="1:6">
      <c r="A17" s="38">
        <v>12</v>
      </c>
      <c r="B17" s="40" t="s">
        <v>286</v>
      </c>
      <c r="C17" s="40" t="s">
        <v>287</v>
      </c>
      <c r="D17" s="41">
        <f t="shared" si="0"/>
        <v>170000</v>
      </c>
      <c r="E17" s="44">
        <v>170000</v>
      </c>
      <c r="F17" s="43"/>
    </row>
    <row r="18" ht="24" customHeight="1" spans="1:6">
      <c r="A18" s="38">
        <v>13</v>
      </c>
      <c r="B18" s="40" t="s">
        <v>288</v>
      </c>
      <c r="C18" s="40" t="s">
        <v>289</v>
      </c>
      <c r="D18" s="41">
        <f t="shared" si="0"/>
        <v>360000</v>
      </c>
      <c r="E18" s="44">
        <v>360000</v>
      </c>
      <c r="F18" s="43"/>
    </row>
    <row r="19" ht="24" customHeight="1" spans="1:6">
      <c r="A19" s="38">
        <v>14</v>
      </c>
      <c r="B19" s="40" t="s">
        <v>290</v>
      </c>
      <c r="C19" s="40" t="s">
        <v>291</v>
      </c>
      <c r="D19" s="41">
        <f t="shared" si="0"/>
        <v>2500</v>
      </c>
      <c r="E19" s="44">
        <v>2500</v>
      </c>
      <c r="F19" s="43"/>
    </row>
    <row r="20" ht="24" customHeight="1" spans="1:6">
      <c r="A20" s="38">
        <v>15</v>
      </c>
      <c r="B20" s="40" t="s">
        <v>292</v>
      </c>
      <c r="C20" s="40" t="s">
        <v>293</v>
      </c>
      <c r="D20" s="41">
        <f t="shared" si="0"/>
        <v>112000</v>
      </c>
      <c r="E20" s="44">
        <v>112000</v>
      </c>
      <c r="F20" s="43"/>
    </row>
    <row r="21" ht="24" customHeight="1" spans="1:6">
      <c r="A21" s="38">
        <v>16</v>
      </c>
      <c r="B21" s="40" t="s">
        <v>294</v>
      </c>
      <c r="C21" s="40" t="s">
        <v>295</v>
      </c>
      <c r="D21" s="41">
        <f t="shared" si="0"/>
        <v>1123800</v>
      </c>
      <c r="E21" s="44">
        <v>1123800</v>
      </c>
      <c r="F21" s="43"/>
    </row>
    <row r="22" ht="24" customHeight="1" spans="1:6">
      <c r="A22" s="38">
        <v>17</v>
      </c>
      <c r="B22" s="40" t="s">
        <v>296</v>
      </c>
      <c r="C22" s="40" t="s">
        <v>297</v>
      </c>
      <c r="D22" s="41">
        <f t="shared" si="0"/>
        <v>180000</v>
      </c>
      <c r="E22" s="44">
        <v>180000</v>
      </c>
      <c r="F22" s="43"/>
    </row>
    <row r="23" ht="24" customHeight="1" spans="1:6">
      <c r="A23" s="38">
        <v>18</v>
      </c>
      <c r="B23" s="40" t="s">
        <v>298</v>
      </c>
      <c r="C23" s="40" t="s">
        <v>299</v>
      </c>
      <c r="D23" s="41">
        <f t="shared" si="0"/>
        <v>4540195.92</v>
      </c>
      <c r="E23" s="44">
        <v>4540195.92</v>
      </c>
      <c r="F23" s="43"/>
    </row>
    <row r="24" ht="24" customHeight="1" spans="1:6">
      <c r="A24" s="38">
        <v>19</v>
      </c>
      <c r="B24" s="40" t="s">
        <v>300</v>
      </c>
      <c r="C24" s="40" t="s">
        <v>301</v>
      </c>
      <c r="D24" s="41">
        <f t="shared" si="0"/>
        <v>3591869.68</v>
      </c>
      <c r="E24" s="44">
        <v>3591869.68</v>
      </c>
      <c r="F24" s="43"/>
    </row>
    <row r="25" ht="24" customHeight="1" spans="1:6">
      <c r="A25" s="38">
        <v>20</v>
      </c>
      <c r="B25" s="40" t="s">
        <v>302</v>
      </c>
      <c r="C25" s="40" t="s">
        <v>335</v>
      </c>
      <c r="D25" s="41">
        <f t="shared" si="0"/>
        <v>115200</v>
      </c>
      <c r="E25" s="44">
        <v>115200</v>
      </c>
      <c r="F25" s="43"/>
    </row>
    <row r="26" ht="24" customHeight="1" spans="1:6">
      <c r="A26" s="38">
        <v>21</v>
      </c>
      <c r="B26" s="40">
        <v>30299</v>
      </c>
      <c r="C26" s="40" t="s">
        <v>304</v>
      </c>
      <c r="D26" s="41">
        <f t="shared" si="0"/>
        <v>40000</v>
      </c>
      <c r="E26" s="44">
        <v>40000</v>
      </c>
      <c r="F26" s="43"/>
    </row>
    <row r="27" ht="24" customHeight="1" spans="1:6">
      <c r="A27" s="38">
        <v>22</v>
      </c>
      <c r="B27" s="39" t="s">
        <v>313</v>
      </c>
      <c r="C27" s="39" t="s">
        <v>314</v>
      </c>
      <c r="D27" s="37">
        <f t="shared" si="0"/>
        <v>1749200</v>
      </c>
      <c r="E27" s="37">
        <f>E28+E29+E30+E31</f>
        <v>1749200</v>
      </c>
      <c r="F27" s="43"/>
    </row>
    <row r="28" ht="24" customHeight="1" spans="1:6">
      <c r="A28" s="38">
        <v>23</v>
      </c>
      <c r="B28" s="40" t="s">
        <v>315</v>
      </c>
      <c r="C28" s="40" t="s">
        <v>316</v>
      </c>
      <c r="D28" s="41">
        <f t="shared" ref="D28:D31" si="1">E28+F28</f>
        <v>249200</v>
      </c>
      <c r="E28" s="44">
        <v>249200</v>
      </c>
      <c r="F28" s="43"/>
    </row>
    <row r="29" ht="24" customHeight="1" spans="1:6">
      <c r="A29" s="38">
        <v>24</v>
      </c>
      <c r="B29" s="40" t="s">
        <v>317</v>
      </c>
      <c r="C29" s="40" t="s">
        <v>318</v>
      </c>
      <c r="D29" s="41">
        <f t="shared" si="1"/>
        <v>800000</v>
      </c>
      <c r="E29" s="44">
        <v>800000</v>
      </c>
      <c r="F29" s="43"/>
    </row>
    <row r="30" ht="24" customHeight="1" spans="1:6">
      <c r="A30" s="38">
        <v>25</v>
      </c>
      <c r="B30" s="40" t="s">
        <v>319</v>
      </c>
      <c r="C30" s="40" t="s">
        <v>320</v>
      </c>
      <c r="D30" s="41">
        <f t="shared" si="1"/>
        <v>650000</v>
      </c>
      <c r="E30" s="44">
        <v>650000</v>
      </c>
      <c r="F30" s="43"/>
    </row>
    <row r="31" ht="24" customHeight="1" spans="1:6">
      <c r="A31" s="38">
        <v>26</v>
      </c>
      <c r="B31" s="40">
        <v>31022</v>
      </c>
      <c r="C31" s="40" t="s">
        <v>321</v>
      </c>
      <c r="D31" s="41">
        <f t="shared" si="1"/>
        <v>50000</v>
      </c>
      <c r="E31" s="44">
        <v>50000</v>
      </c>
      <c r="F31" s="43"/>
    </row>
  </sheetData>
  <mergeCells count="1">
    <mergeCell ref="A2:F2"/>
  </mergeCells>
  <printOptions horizontalCentered="1"/>
  <pageMargins left="0.748031496062992" right="0.748031496062992" top="0.275590551181102" bottom="0.275590551181102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showGridLines="0" showZeros="0" zoomScale="130" zoomScaleNormal="130" workbookViewId="0">
      <selection activeCell="F5" sqref="F5"/>
    </sheetView>
  </sheetViews>
  <sheetFormatPr defaultColWidth="7.875" defaultRowHeight="12.75" customHeight="1"/>
  <cols>
    <col min="1" max="1" width="14" style="17" customWidth="1"/>
    <col min="2" max="2" width="84.25" style="17" customWidth="1"/>
    <col min="3" max="3" width="29.375" style="17" customWidth="1"/>
    <col min="4" max="4" width="2.5" style="17" customWidth="1"/>
    <col min="5" max="16" width="8" style="17"/>
    <col min="17" max="16384" width="7.875" style="18"/>
  </cols>
  <sheetData>
    <row r="1" ht="15" customHeight="1" spans="1:16">
      <c r="A1" s="19"/>
      <c r="B1" s="19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ht="32.25" customHeight="1" spans="1:16">
      <c r="A2" s="20" t="s">
        <v>336</v>
      </c>
      <c r="B2" s="20"/>
      <c r="C2" s="20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ht="15" customHeight="1" spans="1:16">
      <c r="A3" s="18"/>
      <c r="B3" s="18"/>
      <c r="C3" s="21" t="s">
        <v>37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ht="25.5" customHeight="1" spans="1:16">
      <c r="A4" s="22" t="s">
        <v>337</v>
      </c>
      <c r="B4" s="22"/>
      <c r="C4" s="23" t="s">
        <v>41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ht="25.5" customHeight="1" spans="1:16">
      <c r="A5" s="22" t="s">
        <v>338</v>
      </c>
      <c r="B5" s="22" t="s">
        <v>339</v>
      </c>
      <c r="C5" s="23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ht="25.5" customHeight="1" spans="1:16">
      <c r="A6" s="22" t="s">
        <v>118</v>
      </c>
      <c r="B6" s="22"/>
      <c r="C6" s="24">
        <f>C7+C12</f>
        <v>119581278.89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ht="26.25" customHeight="1" spans="1:16">
      <c r="A7" s="25" t="s">
        <v>340</v>
      </c>
      <c r="B7" s="25" t="s">
        <v>341</v>
      </c>
      <c r="C7" s="26">
        <f>SUM(C8:C11)</f>
        <v>581278.89</v>
      </c>
      <c r="D7" s="27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ht="32.25" customHeight="1" spans="1:16">
      <c r="A8" s="28" t="s">
        <v>342</v>
      </c>
      <c r="B8" s="28" t="s">
        <v>343</v>
      </c>
      <c r="C8" s="29">
        <v>73455.89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ht="32.25" customHeight="1" spans="1:16">
      <c r="A9" s="28" t="s">
        <v>342</v>
      </c>
      <c r="B9" s="28" t="s">
        <v>344</v>
      </c>
      <c r="C9" s="29">
        <v>200000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ht="32.25" customHeight="1" spans="1:16">
      <c r="A10" s="28" t="s">
        <v>345</v>
      </c>
      <c r="B10" s="28" t="s">
        <v>346</v>
      </c>
      <c r="C10" s="29">
        <v>214623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ht="26.25" customHeight="1" spans="1:16">
      <c r="A11" s="28" t="s">
        <v>345</v>
      </c>
      <c r="B11" s="28" t="s">
        <v>347</v>
      </c>
      <c r="C11" s="29">
        <v>93200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ht="26.25" customHeight="1" spans="1:16">
      <c r="A12" s="25" t="s">
        <v>348</v>
      </c>
      <c r="B12" s="25" t="s">
        <v>349</v>
      </c>
      <c r="C12" s="26">
        <f>SUM(C13)</f>
        <v>119000000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ht="33.75" customHeight="1" spans="1:16">
      <c r="A13" s="28" t="s">
        <v>350</v>
      </c>
      <c r="B13" s="28" t="s">
        <v>351</v>
      </c>
      <c r="C13" s="29">
        <v>119000000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I2" sqref="I2"/>
    </sheetView>
  </sheetViews>
  <sheetFormatPr defaultColWidth="10" defaultRowHeight="14.25" outlineLevelRow="4" outlineLevelCol="4"/>
  <cols>
    <col min="1" max="1" width="13.875" customWidth="1"/>
    <col min="2" max="2" width="6" customWidth="1"/>
    <col min="3" max="3" width="20" customWidth="1"/>
    <col min="4" max="5" width="21.625" customWidth="1"/>
  </cols>
  <sheetData>
    <row r="1" ht="59.25" customHeight="1" spans="1:5">
      <c r="A1" s="11"/>
      <c r="B1" s="11"/>
      <c r="C1" s="11"/>
      <c r="D1" s="11"/>
      <c r="E1" s="11"/>
    </row>
    <row r="2" ht="39.95" customHeight="1" spans="1:5">
      <c r="A2" s="12" t="s">
        <v>352</v>
      </c>
      <c r="B2" s="12"/>
      <c r="C2" s="12"/>
      <c r="D2" s="12"/>
      <c r="E2" s="12"/>
    </row>
    <row r="3" ht="22.7" customHeight="1" spans="1:5">
      <c r="A3" s="13"/>
      <c r="B3" s="13"/>
      <c r="C3" s="13"/>
      <c r="D3" s="13"/>
      <c r="E3" s="16" t="s">
        <v>37</v>
      </c>
    </row>
    <row r="4" ht="22.7" customHeight="1" spans="1:5">
      <c r="A4" s="14" t="s">
        <v>188</v>
      </c>
      <c r="B4" s="14" t="s">
        <v>118</v>
      </c>
      <c r="C4" s="14" t="s">
        <v>353</v>
      </c>
      <c r="D4" s="14" t="s">
        <v>354</v>
      </c>
      <c r="E4" s="14" t="s">
        <v>355</v>
      </c>
    </row>
    <row r="5" ht="22.7" customHeight="1" spans="1:5">
      <c r="A5" s="14" t="s">
        <v>192</v>
      </c>
      <c r="B5" s="15">
        <v>0</v>
      </c>
      <c r="C5" s="15">
        <v>0</v>
      </c>
      <c r="D5" s="15">
        <v>0</v>
      </c>
      <c r="E5" s="15">
        <v>0</v>
      </c>
    </row>
  </sheetData>
  <mergeCells count="1">
    <mergeCell ref="A2:E2"/>
  </mergeCells>
  <printOptions horizontalCentered="1"/>
  <pageMargins left="0.748031496062992" right="0.748031496062992" top="0.275590551181102" bottom="0.275590551181102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selection activeCell="D11" sqref="D11"/>
    </sheetView>
  </sheetViews>
  <sheetFormatPr defaultColWidth="9" defaultRowHeight="14.25" outlineLevelCol="1"/>
  <cols>
    <col min="1" max="1" width="34.125" customWidth="1"/>
    <col min="2" max="2" width="46" customWidth="1"/>
  </cols>
  <sheetData>
    <row r="1" ht="63.75" customHeight="1" spans="1:2">
      <c r="A1" s="1" t="s">
        <v>356</v>
      </c>
      <c r="B1" s="1"/>
    </row>
    <row r="2" ht="25.5" customHeight="1" spans="1:1">
      <c r="A2" s="2" t="s">
        <v>357</v>
      </c>
    </row>
    <row r="3" ht="25.5" customHeight="1" spans="1:2">
      <c r="A3" s="3" t="s">
        <v>40</v>
      </c>
      <c r="B3" s="4" t="s">
        <v>41</v>
      </c>
    </row>
    <row r="4" ht="25.5" customHeight="1" spans="1:2">
      <c r="A4" s="3"/>
      <c r="B4" s="4"/>
    </row>
    <row r="5" ht="25.5" customHeight="1" spans="1:2">
      <c r="A5" s="5" t="s">
        <v>358</v>
      </c>
      <c r="B5" s="4">
        <v>1</v>
      </c>
    </row>
    <row r="6" ht="25.5" customHeight="1" spans="1:2">
      <c r="A6" s="6" t="s">
        <v>359</v>
      </c>
      <c r="B6" s="7">
        <v>0</v>
      </c>
    </row>
    <row r="7" ht="25.5" customHeight="1" spans="1:2">
      <c r="A7" s="8" t="s">
        <v>192</v>
      </c>
      <c r="B7" s="7">
        <v>0</v>
      </c>
    </row>
    <row r="8" ht="25.5" customHeight="1" spans="1:2">
      <c r="A8" s="9"/>
      <c r="B8" s="7"/>
    </row>
    <row r="9" ht="25.5" customHeight="1" spans="1:2">
      <c r="A9" s="9"/>
      <c r="B9" s="7"/>
    </row>
    <row r="10" ht="25.5" customHeight="1" spans="1:2">
      <c r="A10" s="9"/>
      <c r="B10" s="7"/>
    </row>
    <row r="11" ht="25.5" customHeight="1" spans="1:2">
      <c r="A11" s="9"/>
      <c r="B11" s="7"/>
    </row>
    <row r="12" ht="25.5" customHeight="1" spans="1:2">
      <c r="A12" s="9"/>
      <c r="B12" s="7"/>
    </row>
    <row r="13" ht="25.5" customHeight="1" spans="1:2">
      <c r="A13" s="9"/>
      <c r="B13" s="7"/>
    </row>
    <row r="14" ht="25.5" customHeight="1" spans="1:2">
      <c r="A14" s="9"/>
      <c r="B14" s="7"/>
    </row>
    <row r="15" ht="25.5" customHeight="1" spans="1:2">
      <c r="A15" s="9"/>
      <c r="B15" s="7"/>
    </row>
    <row r="16" ht="25.5" customHeight="1" spans="1:1">
      <c r="A16" s="10" t="s">
        <v>360</v>
      </c>
    </row>
  </sheetData>
  <mergeCells count="3">
    <mergeCell ref="A1:B1"/>
    <mergeCell ref="A3:A4"/>
    <mergeCell ref="B3:B4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B1" workbookViewId="0">
      <selection activeCell="G14" sqref="G14"/>
    </sheetView>
  </sheetViews>
  <sheetFormatPr defaultColWidth="10" defaultRowHeight="14.25" outlineLevelCol="2"/>
  <cols>
    <col min="1" max="1" width="5" customWidth="1"/>
    <col min="2" max="2" width="48.75" customWidth="1"/>
    <col min="3" max="3" width="25.625" customWidth="1"/>
  </cols>
  <sheetData>
    <row r="1" ht="50.25" customHeight="1" spans="1:2">
      <c r="A1" s="11"/>
      <c r="B1" s="11"/>
    </row>
    <row r="2" ht="48" customHeight="1" spans="1:3">
      <c r="A2" s="11"/>
      <c r="B2" s="101" t="s">
        <v>14</v>
      </c>
      <c r="C2" s="101"/>
    </row>
    <row r="3" ht="48" customHeight="1" spans="1:3">
      <c r="A3" s="102"/>
      <c r="B3" s="103" t="s">
        <v>15</v>
      </c>
      <c r="C3" s="103" t="s">
        <v>16</v>
      </c>
    </row>
    <row r="4" ht="48" customHeight="1" spans="1:3">
      <c r="A4" s="93"/>
      <c r="B4" s="104" t="s">
        <v>17</v>
      </c>
      <c r="C4" s="105" t="s">
        <v>18</v>
      </c>
    </row>
    <row r="5" ht="48" customHeight="1" spans="1:3">
      <c r="A5" s="93"/>
      <c r="B5" s="104" t="s">
        <v>19</v>
      </c>
      <c r="C5" s="105" t="s">
        <v>20</v>
      </c>
    </row>
    <row r="6" ht="48" customHeight="1" spans="1:3">
      <c r="A6" s="93"/>
      <c r="B6" s="104" t="s">
        <v>21</v>
      </c>
      <c r="C6" s="105" t="s">
        <v>22</v>
      </c>
    </row>
    <row r="7" ht="48" customHeight="1" spans="1:3">
      <c r="A7" s="93"/>
      <c r="B7" s="104" t="s">
        <v>23</v>
      </c>
      <c r="C7" s="105"/>
    </row>
    <row r="8" ht="48" customHeight="1" spans="1:3">
      <c r="A8" s="93"/>
      <c r="B8" s="104" t="s">
        <v>24</v>
      </c>
      <c r="C8" s="105" t="s">
        <v>25</v>
      </c>
    </row>
    <row r="9" ht="48" customHeight="1" spans="1:3">
      <c r="A9" s="93"/>
      <c r="B9" s="104" t="s">
        <v>26</v>
      </c>
      <c r="C9" s="105" t="s">
        <v>27</v>
      </c>
    </row>
    <row r="10" ht="48" customHeight="1" spans="1:3">
      <c r="A10" s="93"/>
      <c r="B10" s="104" t="s">
        <v>28</v>
      </c>
      <c r="C10" s="105" t="s">
        <v>29</v>
      </c>
    </row>
    <row r="11" ht="48" customHeight="1" spans="1:3">
      <c r="A11" s="93"/>
      <c r="B11" s="104" t="s">
        <v>30</v>
      </c>
      <c r="C11" s="105" t="s">
        <v>31</v>
      </c>
    </row>
    <row r="12" ht="48" customHeight="1" spans="1:3">
      <c r="A12" s="93"/>
      <c r="B12" s="104" t="s">
        <v>32</v>
      </c>
      <c r="C12" s="105"/>
    </row>
    <row r="13" ht="48" customHeight="1" spans="1:3">
      <c r="A13" s="11"/>
      <c r="B13" s="104" t="s">
        <v>33</v>
      </c>
      <c r="C13" s="105"/>
    </row>
    <row r="14" ht="48" customHeight="1" spans="1:3">
      <c r="A14" s="11"/>
      <c r="B14" s="104" t="s">
        <v>34</v>
      </c>
      <c r="C14" s="105" t="s">
        <v>18</v>
      </c>
    </row>
    <row r="15" ht="48" customHeight="1" spans="2:3">
      <c r="B15" s="104" t="s">
        <v>35</v>
      </c>
      <c r="C15" s="43"/>
    </row>
  </sheetData>
  <mergeCells count="1">
    <mergeCell ref="B2:C2"/>
  </mergeCells>
  <printOptions horizontalCentered="1"/>
  <pageMargins left="0.748031496062992" right="0.748031496062992" top="0.275590551181102" bottom="0.275590551181102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zoomScale="145" zoomScaleNormal="145" topLeftCell="A28" workbookViewId="0">
      <selection activeCell="D42" sqref="D42"/>
    </sheetView>
  </sheetViews>
  <sheetFormatPr defaultColWidth="10" defaultRowHeight="14.25" outlineLevelCol="3"/>
  <cols>
    <col min="1" max="1" width="29.5" customWidth="1"/>
    <col min="2" max="2" width="16.75" customWidth="1"/>
    <col min="3" max="3" width="26.375" customWidth="1"/>
    <col min="4" max="4" width="14.5" customWidth="1"/>
  </cols>
  <sheetData>
    <row r="1" ht="9.75" customHeight="1" spans="1:4">
      <c r="A1" s="11"/>
      <c r="B1" s="11"/>
      <c r="C1" s="11"/>
      <c r="D1" s="11"/>
    </row>
    <row r="2" ht="25.5" customHeight="1" spans="1:4">
      <c r="A2" s="12" t="s">
        <v>36</v>
      </c>
      <c r="B2" s="12"/>
      <c r="C2" s="12"/>
      <c r="D2" s="12"/>
    </row>
    <row r="3" ht="15" customHeight="1" spans="1:4">
      <c r="A3" s="93"/>
      <c r="B3" s="93"/>
      <c r="C3" s="93"/>
      <c r="D3" s="94" t="s">
        <v>37</v>
      </c>
    </row>
    <row r="4" ht="18.75" customHeight="1" spans="1:4">
      <c r="A4" s="46" t="s">
        <v>38</v>
      </c>
      <c r="B4" s="46"/>
      <c r="C4" s="46" t="s">
        <v>39</v>
      </c>
      <c r="D4" s="46"/>
    </row>
    <row r="5" ht="18.75" customHeight="1" spans="1:4">
      <c r="A5" s="46" t="s">
        <v>40</v>
      </c>
      <c r="B5" s="46" t="s">
        <v>41</v>
      </c>
      <c r="C5" s="46" t="s">
        <v>40</v>
      </c>
      <c r="D5" s="46" t="s">
        <v>41</v>
      </c>
    </row>
    <row r="6" ht="18.75" customHeight="1" spans="1:4">
      <c r="A6" s="95" t="s">
        <v>42</v>
      </c>
      <c r="B6" s="73">
        <v>806938484.943</v>
      </c>
      <c r="C6" s="95" t="s">
        <v>43</v>
      </c>
      <c r="D6" s="74"/>
    </row>
    <row r="7" ht="18.75" customHeight="1" spans="1:4">
      <c r="A7" s="95" t="s">
        <v>44</v>
      </c>
      <c r="C7" s="95" t="s">
        <v>45</v>
      </c>
      <c r="D7" s="96"/>
    </row>
    <row r="8" ht="18.75" customHeight="1" spans="1:4">
      <c r="A8" s="95" t="s">
        <v>46</v>
      </c>
      <c r="B8" s="97"/>
      <c r="C8" s="95" t="s">
        <v>47</v>
      </c>
      <c r="D8" s="96"/>
    </row>
    <row r="9" ht="18.75" customHeight="1" spans="1:4">
      <c r="A9" s="95" t="s">
        <v>48</v>
      </c>
      <c r="B9" s="73">
        <v>12640261.35</v>
      </c>
      <c r="C9" s="95" t="s">
        <v>49</v>
      </c>
      <c r="D9" s="96"/>
    </row>
    <row r="10" ht="18.75" customHeight="1" spans="1:4">
      <c r="A10" s="95" t="s">
        <v>50</v>
      </c>
      <c r="B10" s="73"/>
      <c r="C10" s="95" t="s">
        <v>51</v>
      </c>
      <c r="D10" s="75">
        <v>675784820.68</v>
      </c>
    </row>
    <row r="11" ht="18.75" customHeight="1" spans="1:4">
      <c r="A11" s="95" t="s">
        <v>52</v>
      </c>
      <c r="B11" s="97"/>
      <c r="C11" s="95" t="s">
        <v>53</v>
      </c>
      <c r="D11" s="75"/>
    </row>
    <row r="12" ht="18.75" customHeight="1" spans="1:4">
      <c r="A12" s="95" t="s">
        <v>54</v>
      </c>
      <c r="B12" s="97"/>
      <c r="C12" s="95" t="s">
        <v>55</v>
      </c>
      <c r="D12" s="75"/>
    </row>
    <row r="13" ht="18.75" customHeight="1" spans="1:4">
      <c r="A13" s="95" t="s">
        <v>56</v>
      </c>
      <c r="B13" s="74"/>
      <c r="C13" s="95" t="s">
        <v>57</v>
      </c>
      <c r="D13" s="75">
        <v>101825454.54</v>
      </c>
    </row>
    <row r="14" ht="18.75" customHeight="1" spans="1:4">
      <c r="A14" s="95" t="s">
        <v>58</v>
      </c>
      <c r="B14" s="74"/>
      <c r="C14" s="95" t="s">
        <v>59</v>
      </c>
      <c r="D14" s="75"/>
    </row>
    <row r="15" ht="18.75" customHeight="1" spans="1:4">
      <c r="A15" s="95"/>
      <c r="B15" s="98"/>
      <c r="C15" s="95" t="s">
        <v>60</v>
      </c>
      <c r="D15" s="75">
        <v>41968471.07</v>
      </c>
    </row>
    <row r="16" ht="18.75" customHeight="1" spans="1:4">
      <c r="A16" s="95"/>
      <c r="B16" s="98"/>
      <c r="C16" s="95" t="s">
        <v>61</v>
      </c>
      <c r="D16" s="96"/>
    </row>
    <row r="17" ht="18.75" customHeight="1" spans="1:4">
      <c r="A17" s="95"/>
      <c r="B17" s="98"/>
      <c r="C17" s="95" t="s">
        <v>62</v>
      </c>
      <c r="D17" s="96"/>
    </row>
    <row r="18" ht="18.75" customHeight="1" spans="1:4">
      <c r="A18" s="95"/>
      <c r="B18" s="98"/>
      <c r="C18" s="95" t="s">
        <v>63</v>
      </c>
      <c r="D18" s="96"/>
    </row>
    <row r="19" ht="18.75" customHeight="1" spans="1:4">
      <c r="A19" s="95"/>
      <c r="B19" s="98"/>
      <c r="C19" s="95" t="s">
        <v>64</v>
      </c>
      <c r="D19" s="96"/>
    </row>
    <row r="20" ht="18.75" customHeight="1" spans="1:4">
      <c r="A20" s="99"/>
      <c r="B20" s="100"/>
      <c r="C20" s="95" t="s">
        <v>65</v>
      </c>
      <c r="D20" s="96"/>
    </row>
    <row r="21" ht="18.75" customHeight="1" spans="1:4">
      <c r="A21" s="99"/>
      <c r="B21" s="100"/>
      <c r="C21" s="95" t="s">
        <v>66</v>
      </c>
      <c r="D21" s="96"/>
    </row>
    <row r="22" ht="18.75" customHeight="1" spans="1:4">
      <c r="A22" s="99"/>
      <c r="B22" s="100"/>
      <c r="C22" s="95" t="s">
        <v>67</v>
      </c>
      <c r="D22" s="96"/>
    </row>
    <row r="23" ht="18.75" customHeight="1" spans="1:4">
      <c r="A23" s="99"/>
      <c r="B23" s="100"/>
      <c r="C23" s="95" t="s">
        <v>68</v>
      </c>
      <c r="D23" s="96"/>
    </row>
    <row r="24" ht="18.75" customHeight="1" spans="1:4">
      <c r="A24" s="99"/>
      <c r="B24" s="100"/>
      <c r="C24" s="95" t="s">
        <v>69</v>
      </c>
      <c r="D24" s="96"/>
    </row>
    <row r="25" ht="18.75" customHeight="1" spans="1:4">
      <c r="A25" s="95"/>
      <c r="B25" s="98"/>
      <c r="C25" s="95" t="s">
        <v>70</v>
      </c>
      <c r="D25" s="96"/>
    </row>
    <row r="26" ht="18.75" customHeight="1" spans="1:4">
      <c r="A26" s="95"/>
      <c r="B26" s="98"/>
      <c r="C26" s="95" t="s">
        <v>71</v>
      </c>
      <c r="D26" s="96"/>
    </row>
    <row r="27" ht="18.75" customHeight="1" spans="1:4">
      <c r="A27" s="95"/>
      <c r="B27" s="98"/>
      <c r="C27" s="95" t="s">
        <v>72</v>
      </c>
      <c r="D27" s="96"/>
    </row>
    <row r="28" ht="18.75" customHeight="1" spans="1:4">
      <c r="A28" s="99"/>
      <c r="B28" s="100"/>
      <c r="C28" s="95" t="s">
        <v>73</v>
      </c>
      <c r="D28" s="96"/>
    </row>
    <row r="29" ht="18.75" customHeight="1" spans="1:4">
      <c r="A29" s="99"/>
      <c r="B29" s="100"/>
      <c r="C29" s="95" t="s">
        <v>74</v>
      </c>
      <c r="D29" s="96"/>
    </row>
    <row r="30" ht="18.75" customHeight="1" spans="1:4">
      <c r="A30" s="99"/>
      <c r="B30" s="100"/>
      <c r="C30" s="95" t="s">
        <v>75</v>
      </c>
      <c r="D30" s="73">
        <v>119581278.89</v>
      </c>
    </row>
    <row r="31" ht="18.75" customHeight="1" spans="1:4">
      <c r="A31" s="99"/>
      <c r="B31" s="100"/>
      <c r="C31" s="95" t="s">
        <v>76</v>
      </c>
      <c r="D31" s="96"/>
    </row>
    <row r="32" ht="18.75" customHeight="1" spans="1:4">
      <c r="A32" s="99"/>
      <c r="B32" s="100"/>
      <c r="C32" s="95" t="s">
        <v>77</v>
      </c>
      <c r="D32" s="96"/>
    </row>
    <row r="33" ht="18.75" customHeight="1" spans="1:4">
      <c r="A33" s="95"/>
      <c r="B33" s="95"/>
      <c r="C33" s="95" t="s">
        <v>78</v>
      </c>
      <c r="D33" s="96"/>
    </row>
    <row r="34" ht="18.75" customHeight="1" spans="1:4">
      <c r="A34" s="95"/>
      <c r="B34" s="95"/>
      <c r="C34" s="95" t="s">
        <v>79</v>
      </c>
      <c r="D34" s="96"/>
    </row>
    <row r="35" ht="18.75" customHeight="1" spans="1:4">
      <c r="A35" s="95"/>
      <c r="B35" s="95"/>
      <c r="C35" s="95" t="s">
        <v>80</v>
      </c>
      <c r="D35" s="96"/>
    </row>
    <row r="36" ht="18.75" customHeight="1" spans="1:4">
      <c r="A36" s="95"/>
      <c r="B36" s="95"/>
      <c r="C36" s="95"/>
      <c r="D36" s="95"/>
    </row>
    <row r="37" ht="18.75" customHeight="1" spans="1:4">
      <c r="A37" s="95"/>
      <c r="B37" s="95"/>
      <c r="C37" s="95"/>
      <c r="D37" s="95"/>
    </row>
    <row r="38" ht="18.75" customHeight="1" spans="1:4">
      <c r="A38" s="95"/>
      <c r="B38" s="95"/>
      <c r="C38" s="95"/>
      <c r="D38" s="95"/>
    </row>
    <row r="39" ht="18.75" customHeight="1" spans="1:4">
      <c r="A39" s="99" t="s">
        <v>81</v>
      </c>
      <c r="B39" s="100">
        <f>SUM(B6:B14)</f>
        <v>819578746.293</v>
      </c>
      <c r="C39" s="99" t="s">
        <v>82</v>
      </c>
      <c r="D39" s="100">
        <f>SUM(D6:D38)</f>
        <v>939160025.18</v>
      </c>
    </row>
    <row r="40" ht="18.75" customHeight="1" spans="1:4">
      <c r="A40" s="99" t="s">
        <v>83</v>
      </c>
      <c r="B40" s="100">
        <v>119581278.89</v>
      </c>
      <c r="C40" s="99" t="s">
        <v>84</v>
      </c>
      <c r="D40" s="100"/>
    </row>
    <row r="41" ht="18.75" customHeight="1" spans="1:4">
      <c r="A41" s="99" t="s">
        <v>85</v>
      </c>
      <c r="B41" s="98"/>
      <c r="C41" s="95"/>
      <c r="D41" s="98"/>
    </row>
    <row r="42" ht="18.75" customHeight="1" spans="1:4">
      <c r="A42" s="99" t="s">
        <v>86</v>
      </c>
      <c r="B42" s="100">
        <f>B39+B40</f>
        <v>939160025.183</v>
      </c>
      <c r="C42" s="99" t="s">
        <v>87</v>
      </c>
      <c r="D42" s="100">
        <f>D39+D40</f>
        <v>939160025.18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2"/>
  <sheetViews>
    <sheetView showZeros="0" zoomScale="115" zoomScaleNormal="115" topLeftCell="A13" workbookViewId="0">
      <selection activeCell="A11" sqref="A11"/>
    </sheetView>
  </sheetViews>
  <sheetFormatPr defaultColWidth="7.875" defaultRowHeight="12.75" customHeight="1" outlineLevelCol="1"/>
  <cols>
    <col min="1" max="1" width="46.625" style="17" customWidth="1"/>
    <col min="2" max="2" width="36.5" style="17" customWidth="1"/>
    <col min="3" max="16384" width="7.875" style="18"/>
  </cols>
  <sheetData>
    <row r="1" ht="14.25" customHeight="1" spans="1:1">
      <c r="A1" s="30"/>
    </row>
    <row r="2" ht="24.75" customHeight="1" spans="1:2">
      <c r="A2" s="20" t="s">
        <v>88</v>
      </c>
      <c r="B2" s="20"/>
    </row>
    <row r="3" ht="21" customHeight="1" spans="1:2">
      <c r="A3" s="83"/>
      <c r="B3" s="21" t="s">
        <v>37</v>
      </c>
    </row>
    <row r="4" ht="23.25" customHeight="1" spans="1:2">
      <c r="A4" s="34" t="s">
        <v>40</v>
      </c>
      <c r="B4" s="34" t="s">
        <v>41</v>
      </c>
    </row>
    <row r="5" ht="23.25" customHeight="1" spans="1:2">
      <c r="A5" s="84" t="s">
        <v>89</v>
      </c>
      <c r="B5" s="85">
        <f>B6+B7</f>
        <v>806938484.943</v>
      </c>
    </row>
    <row r="6" ht="23.25" customHeight="1" spans="1:2">
      <c r="A6" s="86" t="s">
        <v>90</v>
      </c>
      <c r="B6" s="73">
        <v>806938484.943</v>
      </c>
    </row>
    <row r="7" ht="23.25" customHeight="1" spans="1:2">
      <c r="A7" s="86" t="s">
        <v>91</v>
      </c>
      <c r="B7" s="87"/>
    </row>
    <row r="8" ht="23.25" customHeight="1" spans="1:2">
      <c r="A8" s="84" t="s">
        <v>92</v>
      </c>
      <c r="B8" s="87">
        <f>B9+B10</f>
        <v>0</v>
      </c>
    </row>
    <row r="9" ht="23.25" customHeight="1" spans="1:2">
      <c r="A9" s="86" t="s">
        <v>90</v>
      </c>
      <c r="B9" s="73"/>
    </row>
    <row r="10" ht="23.25" customHeight="1" spans="1:2">
      <c r="A10" s="86" t="s">
        <v>91</v>
      </c>
      <c r="B10" s="87"/>
    </row>
    <row r="11" ht="23.25" customHeight="1" spans="1:2">
      <c r="A11" s="84" t="s">
        <v>93</v>
      </c>
      <c r="B11" s="87"/>
    </row>
    <row r="12" ht="23.25" customHeight="1" spans="1:2">
      <c r="A12" s="86" t="s">
        <v>90</v>
      </c>
      <c r="B12" s="87"/>
    </row>
    <row r="13" ht="23.25" customHeight="1" spans="1:2">
      <c r="A13" s="86" t="s">
        <v>91</v>
      </c>
      <c r="B13" s="87"/>
    </row>
    <row r="14" ht="23.25" customHeight="1" spans="1:2">
      <c r="A14" s="88" t="s">
        <v>94</v>
      </c>
      <c r="B14" s="87">
        <f>SUM(B15:B16)</f>
        <v>12640261.35</v>
      </c>
    </row>
    <row r="15" ht="23.25" customHeight="1" spans="1:2">
      <c r="A15" s="86" t="s">
        <v>95</v>
      </c>
      <c r="B15" s="73">
        <v>12640261.35</v>
      </c>
    </row>
    <row r="16" ht="23.25" customHeight="1" spans="1:2">
      <c r="A16" s="86" t="s">
        <v>96</v>
      </c>
      <c r="B16" s="87"/>
    </row>
    <row r="17" ht="23.25" customHeight="1" spans="1:2">
      <c r="A17" s="86" t="s">
        <v>97</v>
      </c>
      <c r="B17" s="89"/>
    </row>
    <row r="18" ht="23.25" customHeight="1" spans="1:2">
      <c r="A18" s="88" t="s">
        <v>98</v>
      </c>
      <c r="B18" s="87"/>
    </row>
    <row r="19" ht="23.25" customHeight="1" spans="1:2">
      <c r="A19" s="88" t="s">
        <v>99</v>
      </c>
      <c r="B19" s="87"/>
    </row>
    <row r="20" ht="23.25" customHeight="1" spans="1:2">
      <c r="A20" s="88" t="s">
        <v>100</v>
      </c>
      <c r="B20" s="87"/>
    </row>
    <row r="21" ht="23.25" customHeight="1" spans="1:2">
      <c r="A21" s="88" t="s">
        <v>101</v>
      </c>
      <c r="B21" s="87"/>
    </row>
    <row r="22" ht="23.25" customHeight="1" spans="1:2">
      <c r="A22" s="88" t="s">
        <v>102</v>
      </c>
      <c r="B22" s="85">
        <f>B23+B26+B29+B30</f>
        <v>119581278.89</v>
      </c>
    </row>
    <row r="23" ht="23.25" customHeight="1" spans="1:2">
      <c r="A23" s="86" t="s">
        <v>103</v>
      </c>
      <c r="B23" s="85">
        <f>B24+B25</f>
        <v>119581278.89</v>
      </c>
    </row>
    <row r="24" ht="23.25" customHeight="1" spans="1:2">
      <c r="A24" s="86" t="s">
        <v>104</v>
      </c>
      <c r="B24" s="85">
        <v>119581278.89</v>
      </c>
    </row>
    <row r="25" ht="23.25" customHeight="1" spans="1:2">
      <c r="A25" s="86" t="s">
        <v>105</v>
      </c>
      <c r="B25" s="85"/>
    </row>
    <row r="26" ht="23.25" customHeight="1" spans="1:2">
      <c r="A26" s="86" t="s">
        <v>106</v>
      </c>
      <c r="B26" s="85">
        <f>B27+B28</f>
        <v>0</v>
      </c>
    </row>
    <row r="27" ht="23.25" customHeight="1" spans="1:2">
      <c r="A27" s="86" t="s">
        <v>107</v>
      </c>
      <c r="B27" s="85"/>
    </row>
    <row r="28" ht="23.25" customHeight="1" spans="1:2">
      <c r="A28" s="86" t="s">
        <v>108</v>
      </c>
      <c r="B28" s="85"/>
    </row>
    <row r="29" ht="23.25" customHeight="1" spans="1:2">
      <c r="A29" s="86" t="s">
        <v>109</v>
      </c>
      <c r="B29" s="85"/>
    </row>
    <row r="30" ht="23.25" customHeight="1" spans="1:2">
      <c r="A30" s="86" t="s">
        <v>110</v>
      </c>
      <c r="B30" s="85"/>
    </row>
    <row r="31" ht="23.25" customHeight="1" spans="1:2">
      <c r="A31" s="90"/>
      <c r="B31" s="85"/>
    </row>
    <row r="32" ht="23.25" customHeight="1" spans="1:2">
      <c r="A32" s="91" t="s">
        <v>111</v>
      </c>
      <c r="B32" s="92">
        <f>B5+B8+B14+B18+B19+B20+B21+B22</f>
        <v>939160025.183</v>
      </c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zoomScale="145" zoomScaleNormal="145" topLeftCell="A13" workbookViewId="0">
      <selection activeCell="A23" sqref="A23"/>
    </sheetView>
  </sheetViews>
  <sheetFormatPr defaultColWidth="10" defaultRowHeight="14.25" outlineLevelCol="4"/>
  <cols>
    <col min="1" max="1" width="36.25" customWidth="1"/>
    <col min="2" max="5" width="12.375" customWidth="1"/>
  </cols>
  <sheetData>
    <row r="1" customHeight="1" spans="1:5">
      <c r="A1" s="11"/>
      <c r="B1" s="11"/>
      <c r="C1" s="11"/>
      <c r="D1" s="11"/>
      <c r="E1" s="11"/>
    </row>
    <row r="2" ht="39.95" customHeight="1" spans="1:5">
      <c r="A2" s="12" t="s">
        <v>112</v>
      </c>
      <c r="B2" s="12"/>
      <c r="C2" s="12"/>
      <c r="D2" s="12"/>
      <c r="E2" s="12"/>
    </row>
    <row r="3" ht="22.7" customHeight="1" spans="1:5">
      <c r="A3" s="13"/>
      <c r="B3" s="13"/>
      <c r="C3" s="13"/>
      <c r="D3" s="13"/>
      <c r="E3" s="13" t="s">
        <v>37</v>
      </c>
    </row>
    <row r="4" s="80" customFormat="1" ht="21.75" customHeight="1" spans="1:5">
      <c r="A4" s="81" t="s">
        <v>113</v>
      </c>
      <c r="B4" s="81" t="s">
        <v>114</v>
      </c>
      <c r="C4" s="81" t="s">
        <v>115</v>
      </c>
      <c r="D4" s="81" t="s">
        <v>116</v>
      </c>
      <c r="E4" s="81" t="s">
        <v>117</v>
      </c>
    </row>
    <row r="5" s="80" customFormat="1" ht="21.75" customHeight="1" spans="1:5">
      <c r="A5" s="82" t="s">
        <v>118</v>
      </c>
      <c r="B5" s="61">
        <f>C5+D5+E5</f>
        <v>939160025.183</v>
      </c>
      <c r="C5" s="61">
        <f>C6+C17+C26+C30</f>
        <v>779884346.293</v>
      </c>
      <c r="D5" s="61">
        <f t="shared" ref="D5:E5" si="0">D6+D17+D26+D30</f>
        <v>39694400</v>
      </c>
      <c r="E5" s="61">
        <f t="shared" si="0"/>
        <v>119581278.89</v>
      </c>
    </row>
    <row r="6" s="80" customFormat="1" ht="21.75" customHeight="1" spans="1:5">
      <c r="A6" s="35" t="s">
        <v>119</v>
      </c>
      <c r="B6" s="61">
        <f t="shared" ref="B6:B35" si="1">C6+D6+E6</f>
        <v>675784820.685</v>
      </c>
      <c r="C6" s="61">
        <f>C7+C9+C15</f>
        <v>636090420.685</v>
      </c>
      <c r="D6" s="61">
        <f>D7+D9+D15</f>
        <v>39694400</v>
      </c>
      <c r="E6" s="61"/>
    </row>
    <row r="7" s="80" customFormat="1" ht="21.75" customHeight="1" spans="1:5">
      <c r="A7" s="35" t="s">
        <v>120</v>
      </c>
      <c r="B7" s="61">
        <f t="shared" si="1"/>
        <v>5714433.22</v>
      </c>
      <c r="C7" s="61">
        <f>C8</f>
        <v>5714433.22</v>
      </c>
      <c r="D7" s="61"/>
      <c r="E7" s="61"/>
    </row>
    <row r="8" s="80" customFormat="1" ht="21.75" customHeight="1" spans="1:5">
      <c r="A8" s="63" t="s">
        <v>121</v>
      </c>
      <c r="B8" s="61">
        <f t="shared" si="1"/>
        <v>5714433.22</v>
      </c>
      <c r="C8" s="64">
        <v>5714433.22</v>
      </c>
      <c r="D8" s="64"/>
      <c r="E8" s="64"/>
    </row>
    <row r="9" s="80" customFormat="1" ht="21.75" customHeight="1" spans="1:5">
      <c r="A9" s="35" t="s">
        <v>122</v>
      </c>
      <c r="B9" s="61">
        <f t="shared" si="1"/>
        <v>654701023.715</v>
      </c>
      <c r="C9" s="61">
        <f>C10+C11+C12+C13+C14</f>
        <v>616835023.715</v>
      </c>
      <c r="D9" s="61">
        <f>D10+D11+D12+D13+D14</f>
        <v>37866000</v>
      </c>
      <c r="E9" s="61"/>
    </row>
    <row r="10" s="80" customFormat="1" ht="21.75" customHeight="1" spans="1:5">
      <c r="A10" s="63" t="s">
        <v>123</v>
      </c>
      <c r="B10" s="61">
        <f t="shared" si="1"/>
        <v>20812204.4</v>
      </c>
      <c r="C10" s="65">
        <v>20812204.4</v>
      </c>
      <c r="D10" s="65"/>
      <c r="E10" s="65"/>
    </row>
    <row r="11" s="80" customFormat="1" ht="21.75" customHeight="1" spans="1:5">
      <c r="A11" s="63" t="s">
        <v>124</v>
      </c>
      <c r="B11" s="61">
        <f t="shared" si="1"/>
        <v>334061076.54</v>
      </c>
      <c r="C11" s="65">
        <v>334061076.54</v>
      </c>
      <c r="D11" s="65"/>
      <c r="E11" s="65"/>
    </row>
    <row r="12" s="80" customFormat="1" ht="21.75" customHeight="1" spans="1:5">
      <c r="A12" s="63" t="s">
        <v>125</v>
      </c>
      <c r="B12" s="61">
        <f t="shared" si="1"/>
        <v>145478730.855</v>
      </c>
      <c r="C12" s="65">
        <v>145478730.855</v>
      </c>
      <c r="D12" s="65"/>
      <c r="E12" s="65"/>
    </row>
    <row r="13" s="80" customFormat="1" ht="21.75" customHeight="1" spans="1:5">
      <c r="A13" s="63" t="s">
        <v>126</v>
      </c>
      <c r="B13" s="61">
        <f t="shared" si="1"/>
        <v>108801011.92</v>
      </c>
      <c r="C13" s="66">
        <v>106883011.92</v>
      </c>
      <c r="D13" s="65">
        <v>1918000</v>
      </c>
      <c r="E13" s="65"/>
    </row>
    <row r="14" s="80" customFormat="1" ht="21.75" customHeight="1" spans="1:5">
      <c r="A14" s="63" t="s">
        <v>127</v>
      </c>
      <c r="B14" s="61">
        <f t="shared" si="1"/>
        <v>45548000</v>
      </c>
      <c r="C14" s="65">
        <v>9600000</v>
      </c>
      <c r="D14" s="65">
        <v>35948000</v>
      </c>
      <c r="E14" s="65"/>
    </row>
    <row r="15" s="80" customFormat="1" ht="21.75" customHeight="1" spans="1:5">
      <c r="A15" s="35" t="s">
        <v>128</v>
      </c>
      <c r="B15" s="61">
        <f t="shared" si="1"/>
        <v>15369363.75</v>
      </c>
      <c r="C15" s="61">
        <f>C16</f>
        <v>13540963.75</v>
      </c>
      <c r="D15" s="61">
        <f>D16</f>
        <v>1828400</v>
      </c>
      <c r="E15" s="61"/>
    </row>
    <row r="16" s="80" customFormat="1" ht="21.75" customHeight="1" spans="1:5">
      <c r="A16" s="63" t="s">
        <v>129</v>
      </c>
      <c r="B16" s="61">
        <f t="shared" si="1"/>
        <v>15369363.75</v>
      </c>
      <c r="C16" s="65">
        <v>13540963.75</v>
      </c>
      <c r="D16" s="65">
        <v>1828400</v>
      </c>
      <c r="E16" s="65"/>
    </row>
    <row r="17" s="80" customFormat="1" ht="21.75" customHeight="1" spans="1:5">
      <c r="A17" s="35" t="s">
        <v>130</v>
      </c>
      <c r="B17" s="61">
        <f t="shared" si="1"/>
        <v>101825454.54</v>
      </c>
      <c r="C17" s="61">
        <f>C18+C22+C24</f>
        <v>101825454.54</v>
      </c>
      <c r="D17" s="61"/>
      <c r="E17" s="61"/>
    </row>
    <row r="18" s="80" customFormat="1" ht="21.75" customHeight="1" spans="1:5">
      <c r="A18" s="35" t="s">
        <v>131</v>
      </c>
      <c r="B18" s="61">
        <f t="shared" si="1"/>
        <v>94928253.78</v>
      </c>
      <c r="C18" s="61">
        <f>C19+C20+C21</f>
        <v>94928253.78</v>
      </c>
      <c r="D18" s="61"/>
      <c r="E18" s="61"/>
    </row>
    <row r="19" s="80" customFormat="1" ht="21.75" customHeight="1" spans="1:5">
      <c r="A19" s="63" t="s">
        <v>132</v>
      </c>
      <c r="B19" s="61">
        <f t="shared" si="1"/>
        <v>253618.8</v>
      </c>
      <c r="C19" s="65">
        <v>253618.8</v>
      </c>
      <c r="D19" s="65"/>
      <c r="E19" s="65"/>
    </row>
    <row r="20" s="80" customFormat="1" ht="21.75" customHeight="1" spans="1:5">
      <c r="A20" s="63" t="s">
        <v>133</v>
      </c>
      <c r="B20" s="61">
        <f t="shared" si="1"/>
        <v>5640397.15</v>
      </c>
      <c r="C20" s="65">
        <v>5640397.15</v>
      </c>
      <c r="D20" s="65"/>
      <c r="E20" s="65"/>
    </row>
    <row r="21" s="80" customFormat="1" ht="21.75" customHeight="1" spans="1:5">
      <c r="A21" s="63" t="s">
        <v>134</v>
      </c>
      <c r="B21" s="61">
        <f t="shared" si="1"/>
        <v>89034237.83</v>
      </c>
      <c r="C21" s="65">
        <v>89034237.83</v>
      </c>
      <c r="D21" s="65"/>
      <c r="E21" s="65"/>
    </row>
    <row r="22" s="80" customFormat="1" ht="21.75" customHeight="1" spans="1:5">
      <c r="A22" s="35" t="s">
        <v>135</v>
      </c>
      <c r="B22" s="61">
        <f t="shared" si="1"/>
        <v>1908972.6</v>
      </c>
      <c r="C22" s="61">
        <f>C23</f>
        <v>1908972.6</v>
      </c>
      <c r="D22" s="61"/>
      <c r="E22" s="61"/>
    </row>
    <row r="23" s="80" customFormat="1" ht="21.75" customHeight="1" spans="1:5">
      <c r="A23" s="63" t="s">
        <v>136</v>
      </c>
      <c r="B23" s="61">
        <f t="shared" si="1"/>
        <v>1908972.6</v>
      </c>
      <c r="C23" s="67">
        <v>1908972.6</v>
      </c>
      <c r="D23" s="65"/>
      <c r="E23" s="65"/>
    </row>
    <row r="24" s="80" customFormat="1" ht="21.75" customHeight="1" spans="1:5">
      <c r="A24" s="35" t="s">
        <v>137</v>
      </c>
      <c r="B24" s="61">
        <f t="shared" si="1"/>
        <v>4988228.16</v>
      </c>
      <c r="C24" s="61">
        <f>C25</f>
        <v>4988228.16</v>
      </c>
      <c r="D24" s="61"/>
      <c r="E24" s="61"/>
    </row>
    <row r="25" s="80" customFormat="1" ht="21.75" customHeight="1" spans="1:5">
      <c r="A25" s="63" t="s">
        <v>138</v>
      </c>
      <c r="B25" s="61">
        <f t="shared" si="1"/>
        <v>4988228.16</v>
      </c>
      <c r="C25" s="65">
        <v>4988228.16</v>
      </c>
      <c r="D25" s="65"/>
      <c r="E25" s="65"/>
    </row>
    <row r="26" s="80" customFormat="1" ht="21.75" customHeight="1" spans="1:5">
      <c r="A26" s="35" t="s">
        <v>139</v>
      </c>
      <c r="B26" s="61">
        <f t="shared" si="1"/>
        <v>41968471.068</v>
      </c>
      <c r="C26" s="61">
        <f>C27</f>
        <v>41968471.068</v>
      </c>
      <c r="D26" s="61"/>
      <c r="E26" s="61"/>
    </row>
    <row r="27" s="80" customFormat="1" ht="21.75" customHeight="1" spans="1:5">
      <c r="A27" s="35" t="s">
        <v>140</v>
      </c>
      <c r="B27" s="61">
        <f t="shared" si="1"/>
        <v>41968471.068</v>
      </c>
      <c r="C27" s="61">
        <f>C28+C29</f>
        <v>41968471.068</v>
      </c>
      <c r="D27" s="61"/>
      <c r="E27" s="61"/>
    </row>
    <row r="28" s="80" customFormat="1" ht="21.75" customHeight="1" spans="1:5">
      <c r="A28" s="63" t="s">
        <v>141</v>
      </c>
      <c r="B28" s="61">
        <f t="shared" si="1"/>
        <v>384436.73</v>
      </c>
      <c r="C28" s="65">
        <v>384436.73</v>
      </c>
      <c r="D28" s="65"/>
      <c r="E28" s="65"/>
    </row>
    <row r="29" s="80" customFormat="1" ht="21.75" customHeight="1" spans="1:5">
      <c r="A29" s="63" t="s">
        <v>142</v>
      </c>
      <c r="B29" s="61">
        <f t="shared" si="1"/>
        <v>41584034.338</v>
      </c>
      <c r="C29" s="65">
        <v>41584034.338</v>
      </c>
      <c r="D29" s="65"/>
      <c r="E29" s="65"/>
    </row>
    <row r="30" s="80" customFormat="1" ht="21.75" customHeight="1" spans="1:5">
      <c r="A30" s="35" t="s">
        <v>143</v>
      </c>
      <c r="B30" s="61">
        <f t="shared" si="1"/>
        <v>119581278.89</v>
      </c>
      <c r="C30" s="61"/>
      <c r="D30" s="61"/>
      <c r="E30" s="61">
        <f>E31+E34</f>
        <v>119581278.89</v>
      </c>
    </row>
    <row r="31" s="80" customFormat="1" ht="21.75" customHeight="1" spans="1:5">
      <c r="A31" s="35" t="s">
        <v>144</v>
      </c>
      <c r="B31" s="61">
        <f t="shared" si="1"/>
        <v>581278.89</v>
      </c>
      <c r="C31" s="61"/>
      <c r="D31" s="61"/>
      <c r="E31" s="61">
        <f>E32+E33</f>
        <v>581278.89</v>
      </c>
    </row>
    <row r="32" s="80" customFormat="1" ht="21.75" customHeight="1" spans="1:5">
      <c r="A32" s="63" t="s">
        <v>145</v>
      </c>
      <c r="B32" s="61">
        <f t="shared" si="1"/>
        <v>273455.89</v>
      </c>
      <c r="C32" s="65"/>
      <c r="D32" s="65"/>
      <c r="E32" s="65">
        <v>273455.89</v>
      </c>
    </row>
    <row r="33" s="80" customFormat="1" ht="21.75" customHeight="1" spans="1:5">
      <c r="A33" s="63" t="s">
        <v>146</v>
      </c>
      <c r="B33" s="61">
        <f t="shared" si="1"/>
        <v>307823</v>
      </c>
      <c r="C33" s="65"/>
      <c r="D33" s="65"/>
      <c r="E33" s="65">
        <v>307823</v>
      </c>
    </row>
    <row r="34" s="80" customFormat="1" ht="30.75" customHeight="1" spans="1:5">
      <c r="A34" s="35" t="s">
        <v>147</v>
      </c>
      <c r="B34" s="61">
        <f t="shared" si="1"/>
        <v>119000000</v>
      </c>
      <c r="C34" s="61"/>
      <c r="D34" s="61"/>
      <c r="E34" s="61">
        <f>E35</f>
        <v>119000000</v>
      </c>
    </row>
    <row r="35" s="80" customFormat="1" ht="30.75" customHeight="1" spans="1:5">
      <c r="A35" s="63" t="s">
        <v>148</v>
      </c>
      <c r="B35" s="61">
        <f t="shared" si="1"/>
        <v>119000000</v>
      </c>
      <c r="C35" s="65"/>
      <c r="D35" s="65"/>
      <c r="E35" s="65">
        <v>119000000</v>
      </c>
    </row>
  </sheetData>
  <mergeCells count="1">
    <mergeCell ref="A2:E2"/>
  </mergeCells>
  <printOptions horizontalCentered="1"/>
  <pageMargins left="0.748031496062992" right="0.748031496062992" top="0.275590551181102" bottom="0.275590551181102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zoomScale="115" zoomScaleNormal="115" workbookViewId="0">
      <selection activeCell="D31" sqref="D31"/>
    </sheetView>
  </sheetViews>
  <sheetFormatPr defaultColWidth="10" defaultRowHeight="14.25" outlineLevelCol="3"/>
  <cols>
    <col min="1" max="1" width="24.625" customWidth="1"/>
    <col min="2" max="2" width="13.875" customWidth="1"/>
    <col min="3" max="3" width="33.75" customWidth="1"/>
    <col min="4" max="4" width="14.5" customWidth="1"/>
    <col min="5" max="5" width="9.75" customWidth="1"/>
  </cols>
  <sheetData>
    <row r="1" customHeight="1" spans="1:4">
      <c r="A1" s="11"/>
      <c r="B1" s="11"/>
      <c r="C1" s="11"/>
      <c r="D1" s="11"/>
    </row>
    <row r="2" ht="39.95" customHeight="1" spans="1:4">
      <c r="A2" s="12" t="s">
        <v>149</v>
      </c>
      <c r="B2" s="12"/>
      <c r="C2" s="12"/>
      <c r="D2" s="12"/>
    </row>
    <row r="3" ht="22.7" customHeight="1" spans="1:4">
      <c r="A3" s="13"/>
      <c r="B3" s="13"/>
      <c r="C3" s="55" t="s">
        <v>37</v>
      </c>
      <c r="D3" s="55"/>
    </row>
    <row r="4" ht="21" customHeight="1" spans="1:4">
      <c r="A4" s="46" t="s">
        <v>38</v>
      </c>
      <c r="B4" s="46"/>
      <c r="C4" s="46" t="s">
        <v>39</v>
      </c>
      <c r="D4" s="46"/>
    </row>
    <row r="5" ht="21" customHeight="1" spans="1:4">
      <c r="A5" s="46" t="s">
        <v>40</v>
      </c>
      <c r="B5" s="46" t="s">
        <v>41</v>
      </c>
      <c r="C5" s="46" t="s">
        <v>40</v>
      </c>
      <c r="D5" s="46" t="s">
        <v>118</v>
      </c>
    </row>
    <row r="6" ht="21" customHeight="1" spans="1:4">
      <c r="A6" s="48" t="s">
        <v>150</v>
      </c>
      <c r="B6" s="72">
        <f>SUM(B7:B9)</f>
        <v>926519763.833</v>
      </c>
      <c r="C6" s="48" t="s">
        <v>151</v>
      </c>
      <c r="D6" s="72">
        <f>SUM(D7:D36)</f>
        <v>926519763.833</v>
      </c>
    </row>
    <row r="7" ht="21" customHeight="1" spans="1:4">
      <c r="A7" s="48" t="s">
        <v>152</v>
      </c>
      <c r="B7" s="73">
        <v>806938484.943</v>
      </c>
      <c r="C7" s="48" t="s">
        <v>153</v>
      </c>
      <c r="D7" s="74"/>
    </row>
    <row r="8" ht="21" customHeight="1" spans="1:4">
      <c r="A8" s="48" t="s">
        <v>154</v>
      </c>
      <c r="B8" s="75">
        <v>119581278.89</v>
      </c>
      <c r="C8" s="48" t="s">
        <v>155</v>
      </c>
      <c r="D8" s="74"/>
    </row>
    <row r="9" ht="21" customHeight="1" spans="1:4">
      <c r="A9" s="48" t="s">
        <v>156</v>
      </c>
      <c r="B9" s="74"/>
      <c r="C9" s="48" t="s">
        <v>157</v>
      </c>
      <c r="D9" s="74"/>
    </row>
    <row r="10" ht="21" customHeight="1" spans="1:4">
      <c r="A10" s="48"/>
      <c r="B10" s="76"/>
      <c r="C10" s="48" t="s">
        <v>158</v>
      </c>
      <c r="D10" s="74"/>
    </row>
    <row r="11" ht="21" customHeight="1" spans="1:4">
      <c r="A11" s="48"/>
      <c r="B11" s="76"/>
      <c r="C11" s="48" t="s">
        <v>159</v>
      </c>
      <c r="D11" s="74">
        <v>663144559.333</v>
      </c>
    </row>
    <row r="12" ht="21" customHeight="1" spans="1:4">
      <c r="A12" s="48"/>
      <c r="B12" s="76"/>
      <c r="C12" s="48" t="s">
        <v>160</v>
      </c>
      <c r="D12" s="74"/>
    </row>
    <row r="13" ht="21" customHeight="1" spans="1:4">
      <c r="A13" s="77"/>
      <c r="B13" s="69"/>
      <c r="C13" s="48" t="s">
        <v>161</v>
      </c>
      <c r="D13" s="74"/>
    </row>
    <row r="14" ht="21" customHeight="1" spans="1:4">
      <c r="A14" s="48"/>
      <c r="B14" s="76"/>
      <c r="C14" s="48" t="s">
        <v>162</v>
      </c>
      <c r="D14" s="75">
        <v>101825454.54</v>
      </c>
    </row>
    <row r="15" ht="21" customHeight="1" spans="1:4">
      <c r="A15" s="48"/>
      <c r="B15" s="76"/>
      <c r="C15" s="48" t="s">
        <v>163</v>
      </c>
      <c r="D15" s="74"/>
    </row>
    <row r="16" ht="21" customHeight="1" spans="1:4">
      <c r="A16" s="48"/>
      <c r="B16" s="76"/>
      <c r="C16" s="48" t="s">
        <v>164</v>
      </c>
      <c r="D16" s="75">
        <v>41968471.07</v>
      </c>
    </row>
    <row r="17" ht="21" customHeight="1" spans="1:4">
      <c r="A17" s="48"/>
      <c r="B17" s="76"/>
      <c r="C17" s="48" t="s">
        <v>165</v>
      </c>
      <c r="D17" s="74"/>
    </row>
    <row r="18" ht="21" customHeight="1" spans="1:4">
      <c r="A18" s="48"/>
      <c r="B18" s="76"/>
      <c r="C18" s="48" t="s">
        <v>166</v>
      </c>
      <c r="D18" s="74"/>
    </row>
    <row r="19" ht="21" customHeight="1" spans="1:4">
      <c r="A19" s="48"/>
      <c r="B19" s="48"/>
      <c r="C19" s="48" t="s">
        <v>167</v>
      </c>
      <c r="D19" s="74"/>
    </row>
    <row r="20" ht="21" customHeight="1" spans="1:4">
      <c r="A20" s="48"/>
      <c r="B20" s="48"/>
      <c r="C20" s="48" t="s">
        <v>168</v>
      </c>
      <c r="D20" s="74"/>
    </row>
    <row r="21" ht="21" customHeight="1" spans="1:4">
      <c r="A21" s="48"/>
      <c r="B21" s="48"/>
      <c r="C21" s="48" t="s">
        <v>169</v>
      </c>
      <c r="D21" s="74"/>
    </row>
    <row r="22" ht="21" customHeight="1" spans="1:4">
      <c r="A22" s="48"/>
      <c r="B22" s="48"/>
      <c r="C22" s="48" t="s">
        <v>170</v>
      </c>
      <c r="D22" s="74"/>
    </row>
    <row r="23" ht="21" customHeight="1" spans="1:4">
      <c r="A23" s="48"/>
      <c r="B23" s="48"/>
      <c r="C23" s="48" t="s">
        <v>171</v>
      </c>
      <c r="D23" s="74"/>
    </row>
    <row r="24" ht="21" customHeight="1" spans="1:4">
      <c r="A24" s="48"/>
      <c r="B24" s="48"/>
      <c r="C24" s="48" t="s">
        <v>172</v>
      </c>
      <c r="D24" s="74"/>
    </row>
    <row r="25" ht="21" customHeight="1" spans="1:4">
      <c r="A25" s="48"/>
      <c r="B25" s="48"/>
      <c r="C25" s="48" t="s">
        <v>173</v>
      </c>
      <c r="D25" s="74"/>
    </row>
    <row r="26" ht="21" customHeight="1" spans="1:4">
      <c r="A26" s="48"/>
      <c r="B26" s="48"/>
      <c r="C26" s="48" t="s">
        <v>174</v>
      </c>
      <c r="D26" s="74"/>
    </row>
    <row r="27" ht="21" customHeight="1" spans="1:4">
      <c r="A27" s="48"/>
      <c r="B27" s="48"/>
      <c r="C27" s="48" t="s">
        <v>175</v>
      </c>
      <c r="D27" s="74"/>
    </row>
    <row r="28" ht="21" customHeight="1" spans="1:4">
      <c r="A28" s="48"/>
      <c r="B28" s="48"/>
      <c r="C28" s="48" t="s">
        <v>176</v>
      </c>
      <c r="D28" s="74"/>
    </row>
    <row r="29" ht="21" customHeight="1" spans="1:4">
      <c r="A29" s="48"/>
      <c r="B29" s="48"/>
      <c r="C29" s="48" t="s">
        <v>177</v>
      </c>
      <c r="D29" s="74"/>
    </row>
    <row r="30" ht="21" customHeight="1" spans="1:4">
      <c r="A30" s="48"/>
      <c r="B30" s="48"/>
      <c r="C30" s="48" t="s">
        <v>178</v>
      </c>
      <c r="D30" s="74"/>
    </row>
    <row r="31" ht="21" customHeight="1" spans="1:4">
      <c r="A31" s="48"/>
      <c r="B31" s="48"/>
      <c r="C31" s="48" t="s">
        <v>179</v>
      </c>
      <c r="D31" s="75">
        <v>119581278.89</v>
      </c>
    </row>
    <row r="32" ht="21" customHeight="1" spans="1:4">
      <c r="A32" s="48"/>
      <c r="B32" s="48"/>
      <c r="C32" s="48" t="s">
        <v>180</v>
      </c>
      <c r="D32" s="74"/>
    </row>
    <row r="33" ht="21" customHeight="1" spans="1:4">
      <c r="A33" s="48"/>
      <c r="B33" s="48"/>
      <c r="C33" s="48" t="s">
        <v>181</v>
      </c>
      <c r="D33" s="74"/>
    </row>
    <row r="34" ht="21" customHeight="1" spans="1:4">
      <c r="A34" s="48"/>
      <c r="B34" s="48"/>
      <c r="C34" s="48" t="s">
        <v>182</v>
      </c>
      <c r="D34" s="74"/>
    </row>
    <row r="35" ht="21" customHeight="1" spans="1:4">
      <c r="A35" s="48"/>
      <c r="B35" s="48"/>
      <c r="C35" s="48" t="s">
        <v>183</v>
      </c>
      <c r="D35" s="74"/>
    </row>
    <row r="36" ht="21" customHeight="1" spans="1:4">
      <c r="A36" s="48"/>
      <c r="B36" s="48"/>
      <c r="C36" s="48" t="s">
        <v>184</v>
      </c>
      <c r="D36" s="72"/>
    </row>
    <row r="37" ht="21" customHeight="1" spans="1:4">
      <c r="A37" s="46" t="s">
        <v>185</v>
      </c>
      <c r="B37" s="78">
        <f>B6</f>
        <v>926519763.833</v>
      </c>
      <c r="C37" s="46" t="s">
        <v>186</v>
      </c>
      <c r="D37" s="79">
        <f>D6</f>
        <v>926519763.833</v>
      </c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F24" sqref="F23:F24"/>
    </sheetView>
  </sheetViews>
  <sheetFormatPr defaultColWidth="10" defaultRowHeight="14.25" outlineLevelRow="7"/>
  <cols>
    <col min="1" max="1" width="9.875" customWidth="1"/>
    <col min="2" max="2" width="14.875" customWidth="1"/>
    <col min="3" max="3" width="15.625" customWidth="1"/>
    <col min="4" max="4" width="15.125" customWidth="1"/>
    <col min="5" max="5" width="14.5" customWidth="1"/>
    <col min="6" max="6" width="15.625" customWidth="1"/>
    <col min="7" max="7" width="8.5" customWidth="1"/>
    <col min="8" max="8" width="15" customWidth="1"/>
    <col min="9" max="9" width="5.625" customWidth="1"/>
    <col min="10" max="11" width="8.625" customWidth="1"/>
  </cols>
  <sheetData>
    <row r="1" customHeight="1" spans="1:1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ht="39.95" customHeight="1" spans="1:11">
      <c r="A2" s="12" t="s">
        <v>187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22.7" customHeight="1" spans="1:11">
      <c r="A3" s="13"/>
      <c r="B3" s="13"/>
      <c r="C3" s="13"/>
      <c r="D3" s="13"/>
      <c r="E3" s="13"/>
      <c r="F3" s="13"/>
      <c r="G3" s="13"/>
      <c r="H3" s="13"/>
      <c r="I3" s="13"/>
      <c r="J3" s="55" t="s">
        <v>37</v>
      </c>
      <c r="K3" s="55"/>
    </row>
    <row r="4" ht="22.7" customHeight="1" spans="1:11">
      <c r="A4" s="46" t="s">
        <v>188</v>
      </c>
      <c r="B4" s="46" t="s">
        <v>118</v>
      </c>
      <c r="C4" s="46" t="s">
        <v>189</v>
      </c>
      <c r="D4" s="46"/>
      <c r="E4" s="46"/>
      <c r="F4" s="46" t="s">
        <v>190</v>
      </c>
      <c r="G4" s="46"/>
      <c r="H4" s="46"/>
      <c r="I4" s="46" t="s">
        <v>191</v>
      </c>
      <c r="J4" s="46"/>
      <c r="K4" s="46"/>
    </row>
    <row r="5" ht="22.7" customHeight="1" spans="1:11">
      <c r="A5" s="46"/>
      <c r="B5" s="46"/>
      <c r="C5" s="14" t="s">
        <v>118</v>
      </c>
      <c r="D5" s="14" t="s">
        <v>115</v>
      </c>
      <c r="E5" s="14" t="s">
        <v>116</v>
      </c>
      <c r="F5" s="14" t="s">
        <v>118</v>
      </c>
      <c r="G5" s="14" t="s">
        <v>115</v>
      </c>
      <c r="H5" s="14" t="s">
        <v>116</v>
      </c>
      <c r="I5" s="14" t="s">
        <v>118</v>
      </c>
      <c r="J5" s="14" t="s">
        <v>115</v>
      </c>
      <c r="K5" s="14" t="s">
        <v>116</v>
      </c>
    </row>
    <row r="6" ht="22.7" customHeight="1" spans="1:11">
      <c r="A6" s="46" t="s">
        <v>118</v>
      </c>
      <c r="B6" s="68">
        <f>B7</f>
        <v>926519763.833</v>
      </c>
      <c r="C6" s="68">
        <f t="shared" ref="C6:F6" si="0">C7</f>
        <v>806938484.943</v>
      </c>
      <c r="D6" s="68">
        <f t="shared" si="0"/>
        <v>767244084.943</v>
      </c>
      <c r="E6" s="68">
        <f t="shared" si="0"/>
        <v>39694400</v>
      </c>
      <c r="F6" s="68">
        <f t="shared" si="0"/>
        <v>119581278.89</v>
      </c>
      <c r="G6" s="68">
        <f t="shared" ref="G6:H6" si="1">G7</f>
        <v>0</v>
      </c>
      <c r="H6" s="68">
        <f t="shared" si="1"/>
        <v>119581278.89</v>
      </c>
      <c r="I6" s="68"/>
      <c r="J6" s="68"/>
      <c r="K6" s="68"/>
    </row>
    <row r="7" ht="22.7" customHeight="1" spans="1:11">
      <c r="A7" s="46" t="s">
        <v>192</v>
      </c>
      <c r="B7" s="68">
        <f>C7+F7+I7</f>
        <v>926519763.833</v>
      </c>
      <c r="C7" s="68">
        <f>D7+E7</f>
        <v>806938484.943</v>
      </c>
      <c r="D7" s="69">
        <v>767244084.943</v>
      </c>
      <c r="E7" s="69">
        <v>39694400</v>
      </c>
      <c r="F7" s="69">
        <f>G7+H7</f>
        <v>119581278.89</v>
      </c>
      <c r="G7" s="69">
        <v>0</v>
      </c>
      <c r="H7" s="69">
        <v>119581278.89</v>
      </c>
      <c r="I7" s="69"/>
      <c r="J7" s="69"/>
      <c r="K7" s="69"/>
    </row>
    <row r="8" ht="22.7" customHeight="1" spans="1:11">
      <c r="A8" s="70"/>
      <c r="B8" s="71"/>
      <c r="C8" s="71"/>
      <c r="D8" s="69"/>
      <c r="E8" s="69"/>
      <c r="F8" s="69"/>
      <c r="G8" s="69"/>
      <c r="H8" s="69"/>
      <c r="I8" s="69"/>
      <c r="J8" s="69"/>
      <c r="K8" s="69"/>
    </row>
  </sheetData>
  <mergeCells count="7">
    <mergeCell ref="A2:K2"/>
    <mergeCell ref="J3:K3"/>
    <mergeCell ref="C4:E4"/>
    <mergeCell ref="F4:H4"/>
    <mergeCell ref="I4:K4"/>
    <mergeCell ref="A4:A5"/>
    <mergeCell ref="B4:B5"/>
  </mergeCells>
  <printOptions horizontalCentered="1"/>
  <pageMargins left="0.748031496062992" right="0.748031496062992" top="0.275590551181102" bottom="0.275590551181102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zoomScale="145" zoomScaleNormal="145" topLeftCell="A15" workbookViewId="0">
      <selection activeCell="C24" sqref="C24"/>
    </sheetView>
  </sheetViews>
  <sheetFormatPr defaultColWidth="10" defaultRowHeight="14.25" outlineLevelCol="4"/>
  <cols>
    <col min="1" max="1" width="8.75" customWidth="1"/>
    <col min="2" max="2" width="21.875" customWidth="1"/>
    <col min="3" max="5" width="16.25" customWidth="1"/>
  </cols>
  <sheetData>
    <row r="1" customHeight="1" spans="1:1">
      <c r="A1" s="56"/>
    </row>
    <row r="2" ht="36.95" customHeight="1" spans="1:5">
      <c r="A2" s="12" t="s">
        <v>193</v>
      </c>
      <c r="B2" s="12"/>
      <c r="C2" s="12"/>
      <c r="D2" s="12"/>
      <c r="E2" s="12"/>
    </row>
    <row r="3" ht="21.95" customHeight="1" spans="1:5">
      <c r="A3" s="13"/>
      <c r="B3" s="13"/>
      <c r="C3" s="55" t="s">
        <v>37</v>
      </c>
      <c r="D3" s="55"/>
      <c r="E3" s="55"/>
    </row>
    <row r="4" ht="26.25" customHeight="1" spans="1:5">
      <c r="A4" s="51" t="s">
        <v>113</v>
      </c>
      <c r="B4" s="51"/>
      <c r="C4" s="51" t="s">
        <v>189</v>
      </c>
      <c r="D4" s="51"/>
      <c r="E4" s="51"/>
    </row>
    <row r="5" ht="26.25" customHeight="1" spans="1:5">
      <c r="A5" s="57" t="s">
        <v>194</v>
      </c>
      <c r="B5" s="57" t="s">
        <v>195</v>
      </c>
      <c r="C5" s="58" t="s">
        <v>118</v>
      </c>
      <c r="D5" s="57" t="s">
        <v>115</v>
      </c>
      <c r="E5" s="57" t="s">
        <v>116</v>
      </c>
    </row>
    <row r="6" ht="26.25" customHeight="1" spans="1:5">
      <c r="A6" s="59"/>
      <c r="B6" s="60" t="s">
        <v>118</v>
      </c>
      <c r="C6" s="61">
        <f>D6+E6</f>
        <v>806938484.943</v>
      </c>
      <c r="D6" s="62">
        <f>D7+D18+D27</f>
        <v>767244084.943</v>
      </c>
      <c r="E6" s="62">
        <f>E7+E18+E27</f>
        <v>39694400</v>
      </c>
    </row>
    <row r="7" ht="26.25" customHeight="1" spans="1:5">
      <c r="A7" s="35" t="s">
        <v>196</v>
      </c>
      <c r="B7" s="35" t="s">
        <v>197</v>
      </c>
      <c r="C7" s="61">
        <f>D7+E7</f>
        <v>663144559.335</v>
      </c>
      <c r="D7" s="61">
        <f>D8+D10+D16</f>
        <v>623450159.335</v>
      </c>
      <c r="E7" s="61">
        <f>E8+E10+E16</f>
        <v>39694400</v>
      </c>
    </row>
    <row r="8" ht="26.25" customHeight="1" spans="1:5">
      <c r="A8" s="35" t="s">
        <v>198</v>
      </c>
      <c r="B8" s="35" t="s">
        <v>199</v>
      </c>
      <c r="C8" s="61">
        <f t="shared" ref="C8:C30" si="0">D8+E8</f>
        <v>5714433.22</v>
      </c>
      <c r="D8" s="61">
        <f>D9</f>
        <v>5714433.22</v>
      </c>
      <c r="E8" s="61"/>
    </row>
    <row r="9" ht="26.25" customHeight="1" spans="1:5">
      <c r="A9" s="63" t="s">
        <v>200</v>
      </c>
      <c r="B9" s="63" t="s">
        <v>201</v>
      </c>
      <c r="C9" s="64">
        <f t="shared" si="0"/>
        <v>5714433.22</v>
      </c>
      <c r="D9" s="64">
        <v>5714433.22</v>
      </c>
      <c r="E9" s="64"/>
    </row>
    <row r="10" ht="26.25" customHeight="1" spans="1:5">
      <c r="A10" s="35" t="s">
        <v>202</v>
      </c>
      <c r="B10" s="35" t="s">
        <v>203</v>
      </c>
      <c r="C10" s="61">
        <f t="shared" si="0"/>
        <v>642607762.365</v>
      </c>
      <c r="D10" s="61">
        <f>D11+D12+D13+D14+D15</f>
        <v>604741762.365</v>
      </c>
      <c r="E10" s="61">
        <f>E11+E12+E13+E14+E15</f>
        <v>37866000</v>
      </c>
    </row>
    <row r="11" ht="26.25" customHeight="1" spans="1:5">
      <c r="A11" s="63" t="s">
        <v>204</v>
      </c>
      <c r="B11" s="63" t="s">
        <v>205</v>
      </c>
      <c r="C11" s="64">
        <f t="shared" si="0"/>
        <v>19618714.4</v>
      </c>
      <c r="D11" s="65">
        <v>19618714.4</v>
      </c>
      <c r="E11" s="65"/>
    </row>
    <row r="12" ht="26.25" customHeight="1" spans="1:5">
      <c r="A12" s="63" t="s">
        <v>206</v>
      </c>
      <c r="B12" s="63" t="s">
        <v>207</v>
      </c>
      <c r="C12" s="64">
        <f t="shared" si="0"/>
        <v>334061076.54</v>
      </c>
      <c r="D12" s="65">
        <v>334061076.54</v>
      </c>
      <c r="E12" s="65"/>
    </row>
    <row r="13" ht="26.25" customHeight="1" spans="1:5">
      <c r="A13" s="63" t="s">
        <v>208</v>
      </c>
      <c r="B13" s="63" t="s">
        <v>209</v>
      </c>
      <c r="C13" s="64">
        <f t="shared" si="0"/>
        <v>145478730.855</v>
      </c>
      <c r="D13" s="65">
        <v>145478730.855</v>
      </c>
      <c r="E13" s="65"/>
    </row>
    <row r="14" ht="26.25" customHeight="1" spans="1:5">
      <c r="A14" s="63" t="s">
        <v>210</v>
      </c>
      <c r="B14" s="63" t="s">
        <v>211</v>
      </c>
      <c r="C14" s="64">
        <f t="shared" si="0"/>
        <v>97901240.57</v>
      </c>
      <c r="D14" s="66">
        <v>95983240.57</v>
      </c>
      <c r="E14" s="65">
        <v>1918000</v>
      </c>
    </row>
    <row r="15" ht="26.25" customHeight="1" spans="1:5">
      <c r="A15" s="63" t="s">
        <v>212</v>
      </c>
      <c r="B15" s="63" t="s">
        <v>213</v>
      </c>
      <c r="C15" s="64">
        <f t="shared" si="0"/>
        <v>45548000</v>
      </c>
      <c r="D15" s="65">
        <v>9600000</v>
      </c>
      <c r="E15" s="65">
        <v>35948000</v>
      </c>
    </row>
    <row r="16" ht="26.25" customHeight="1" spans="1:5">
      <c r="A16" s="35" t="s">
        <v>214</v>
      </c>
      <c r="B16" s="35" t="s">
        <v>215</v>
      </c>
      <c r="C16" s="61">
        <f t="shared" si="0"/>
        <v>14822363.75</v>
      </c>
      <c r="D16" s="61">
        <f>D17</f>
        <v>12993963.75</v>
      </c>
      <c r="E16" s="61">
        <f>E17</f>
        <v>1828400</v>
      </c>
    </row>
    <row r="17" ht="26.25" customHeight="1" spans="1:5">
      <c r="A17" s="63" t="s">
        <v>216</v>
      </c>
      <c r="B17" s="63" t="s">
        <v>217</v>
      </c>
      <c r="C17" s="64">
        <f t="shared" si="0"/>
        <v>14822363.75</v>
      </c>
      <c r="D17" s="65">
        <v>12993963.75</v>
      </c>
      <c r="E17" s="65">
        <v>1828400</v>
      </c>
    </row>
    <row r="18" ht="26.25" customHeight="1" spans="1:5">
      <c r="A18" s="35" t="s">
        <v>218</v>
      </c>
      <c r="B18" s="35" t="s">
        <v>219</v>
      </c>
      <c r="C18" s="61">
        <f t="shared" si="0"/>
        <v>101825454.54</v>
      </c>
      <c r="D18" s="61">
        <f>D19+D23+D25</f>
        <v>101825454.54</v>
      </c>
      <c r="E18" s="61"/>
    </row>
    <row r="19" ht="26.25" customHeight="1" spans="1:5">
      <c r="A19" s="35" t="s">
        <v>220</v>
      </c>
      <c r="B19" s="35" t="s">
        <v>221</v>
      </c>
      <c r="C19" s="61">
        <f t="shared" si="0"/>
        <v>94928253.78</v>
      </c>
      <c r="D19" s="61">
        <f>D20+D21+D22</f>
        <v>94928253.78</v>
      </c>
      <c r="E19" s="61"/>
    </row>
    <row r="20" ht="26.25" customHeight="1" spans="1:5">
      <c r="A20" s="63" t="s">
        <v>222</v>
      </c>
      <c r="B20" s="63" t="s">
        <v>223</v>
      </c>
      <c r="C20" s="64">
        <f t="shared" si="0"/>
        <v>253618.8</v>
      </c>
      <c r="D20" s="65">
        <v>253618.8</v>
      </c>
      <c r="E20" s="65"/>
    </row>
    <row r="21" ht="26.25" customHeight="1" spans="1:5">
      <c r="A21" s="63" t="s">
        <v>224</v>
      </c>
      <c r="B21" s="63" t="s">
        <v>225</v>
      </c>
      <c r="C21" s="64">
        <f t="shared" si="0"/>
        <v>5640397.15</v>
      </c>
      <c r="D21" s="65">
        <v>5640397.15</v>
      </c>
      <c r="E21" s="65"/>
    </row>
    <row r="22" ht="26.25" customHeight="1" spans="1:5">
      <c r="A22" s="63" t="s">
        <v>226</v>
      </c>
      <c r="B22" s="63" t="s">
        <v>227</v>
      </c>
      <c r="C22" s="64">
        <f t="shared" si="0"/>
        <v>89034237.83</v>
      </c>
      <c r="D22" s="65">
        <v>89034237.83</v>
      </c>
      <c r="E22" s="65"/>
    </row>
    <row r="23" ht="26.25" customHeight="1" spans="1:5">
      <c r="A23" s="35" t="s">
        <v>228</v>
      </c>
      <c r="B23" s="35" t="s">
        <v>229</v>
      </c>
      <c r="C23" s="61">
        <f t="shared" si="0"/>
        <v>1908972.6</v>
      </c>
      <c r="D23" s="61">
        <f>D24</f>
        <v>1908972.6</v>
      </c>
      <c r="E23" s="61"/>
    </row>
    <row r="24" ht="26.25" customHeight="1" spans="1:5">
      <c r="A24" s="63" t="s">
        <v>230</v>
      </c>
      <c r="B24" s="63" t="s">
        <v>231</v>
      </c>
      <c r="C24" s="64">
        <f t="shared" si="0"/>
        <v>1908972.6</v>
      </c>
      <c r="D24" s="67">
        <v>1908972.6</v>
      </c>
      <c r="E24" s="65"/>
    </row>
    <row r="25" ht="26.25" customHeight="1" spans="1:5">
      <c r="A25" s="35" t="s">
        <v>232</v>
      </c>
      <c r="B25" s="35" t="s">
        <v>233</v>
      </c>
      <c r="C25" s="61">
        <f t="shared" si="0"/>
        <v>4988228.16</v>
      </c>
      <c r="D25" s="61">
        <f>D26</f>
        <v>4988228.16</v>
      </c>
      <c r="E25" s="61"/>
    </row>
    <row r="26" ht="26.25" customHeight="1" spans="1:5">
      <c r="A26" s="63" t="s">
        <v>234</v>
      </c>
      <c r="B26" s="63" t="s">
        <v>233</v>
      </c>
      <c r="C26" s="64">
        <f t="shared" si="0"/>
        <v>4988228.16</v>
      </c>
      <c r="D26" s="65">
        <v>4988228.16</v>
      </c>
      <c r="E26" s="65"/>
    </row>
    <row r="27" ht="26.25" customHeight="1" spans="1:5">
      <c r="A27" s="35" t="s">
        <v>235</v>
      </c>
      <c r="B27" s="35" t="s">
        <v>236</v>
      </c>
      <c r="C27" s="61">
        <f t="shared" si="0"/>
        <v>41968471.068</v>
      </c>
      <c r="D27" s="61">
        <f>D28</f>
        <v>41968471.068</v>
      </c>
      <c r="E27" s="61"/>
    </row>
    <row r="28" ht="26.25" customHeight="1" spans="1:5">
      <c r="A28" s="35" t="s">
        <v>237</v>
      </c>
      <c r="B28" s="35" t="s">
        <v>238</v>
      </c>
      <c r="C28" s="61">
        <f t="shared" si="0"/>
        <v>41968471.068</v>
      </c>
      <c r="D28" s="61">
        <f>D29+D30</f>
        <v>41968471.068</v>
      </c>
      <c r="E28" s="61"/>
    </row>
    <row r="29" ht="26.25" customHeight="1" spans="1:5">
      <c r="A29" s="63" t="s">
        <v>239</v>
      </c>
      <c r="B29" s="63" t="s">
        <v>240</v>
      </c>
      <c r="C29" s="64">
        <f t="shared" si="0"/>
        <v>384436.73</v>
      </c>
      <c r="D29" s="65">
        <v>384436.73</v>
      </c>
      <c r="E29" s="65"/>
    </row>
    <row r="30" ht="26.25" customHeight="1" spans="1:5">
      <c r="A30" s="63" t="s">
        <v>241</v>
      </c>
      <c r="B30" s="63" t="s">
        <v>242</v>
      </c>
      <c r="C30" s="64">
        <f t="shared" si="0"/>
        <v>41584034.338</v>
      </c>
      <c r="D30" s="65">
        <v>41584034.338</v>
      </c>
      <c r="E30" s="65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zoomScale="160" zoomScaleNormal="160" workbookViewId="0">
      <selection activeCell="E6" sqref="E6"/>
    </sheetView>
  </sheetViews>
  <sheetFormatPr defaultColWidth="10" defaultRowHeight="14.25" outlineLevelCol="4"/>
  <cols>
    <col min="1" max="1" width="10" customWidth="1"/>
    <col min="2" max="2" width="27.125" customWidth="1"/>
    <col min="3" max="5" width="16.625" customWidth="1"/>
  </cols>
  <sheetData>
    <row r="1" ht="12.75" customHeight="1" spans="1:5">
      <c r="A1" s="11"/>
      <c r="B1" s="11"/>
      <c r="C1" s="11"/>
      <c r="D1" s="11"/>
      <c r="E1" s="11"/>
    </row>
    <row r="2" ht="30.75" customHeight="1" spans="1:5">
      <c r="A2" s="12" t="s">
        <v>243</v>
      </c>
      <c r="B2" s="12"/>
      <c r="C2" s="12"/>
      <c r="D2" s="12"/>
      <c r="E2" s="12"/>
    </row>
    <row r="3" ht="22.7" customHeight="1" spans="1:5">
      <c r="A3" s="50"/>
      <c r="B3" s="50"/>
      <c r="C3" s="13"/>
      <c r="D3" s="13"/>
      <c r="E3" s="55" t="s">
        <v>37</v>
      </c>
    </row>
    <row r="4" ht="17.25" customHeight="1" spans="1:5">
      <c r="A4" s="51" t="s">
        <v>244</v>
      </c>
      <c r="B4" s="51"/>
      <c r="C4" s="51" t="s">
        <v>245</v>
      </c>
      <c r="D4" s="51"/>
      <c r="E4" s="51"/>
    </row>
    <row r="5" ht="17.25" customHeight="1" spans="1:5">
      <c r="A5" s="51" t="s">
        <v>194</v>
      </c>
      <c r="B5" s="51" t="s">
        <v>195</v>
      </c>
      <c r="C5" s="51" t="s">
        <v>118</v>
      </c>
      <c r="D5" s="51" t="s">
        <v>246</v>
      </c>
      <c r="E5" s="51" t="s">
        <v>247</v>
      </c>
    </row>
    <row r="6" ht="17.25" customHeight="1" spans="1:5">
      <c r="A6" s="51"/>
      <c r="B6" s="52" t="s">
        <v>118</v>
      </c>
      <c r="C6" s="37">
        <f>D6+E6</f>
        <v>767244084.943</v>
      </c>
      <c r="D6" s="37">
        <f>D7+D15+D36+D40</f>
        <v>745965219.343</v>
      </c>
      <c r="E6" s="37">
        <f>E7+E15+E36+E40</f>
        <v>21278865.6</v>
      </c>
    </row>
    <row r="7" ht="17.25" customHeight="1" spans="1:5">
      <c r="A7" s="39" t="s">
        <v>248</v>
      </c>
      <c r="B7" s="39" t="s">
        <v>249</v>
      </c>
      <c r="C7" s="37">
        <f t="shared" ref="C7:C44" si="0">D7+E7</f>
        <v>738162230.793</v>
      </c>
      <c r="D7" s="53">
        <f>SUM(D8:D14)</f>
        <v>738162230.793</v>
      </c>
      <c r="E7" s="53"/>
    </row>
    <row r="8" ht="17.25" customHeight="1" spans="1:5">
      <c r="A8" s="40" t="s">
        <v>250</v>
      </c>
      <c r="B8" s="40" t="s">
        <v>251</v>
      </c>
      <c r="C8" s="41">
        <f t="shared" si="0"/>
        <v>272349443.4</v>
      </c>
      <c r="D8" s="44">
        <v>272349443.4</v>
      </c>
      <c r="E8" s="44"/>
    </row>
    <row r="9" ht="17.25" customHeight="1" spans="1:5">
      <c r="A9" s="40" t="s">
        <v>252</v>
      </c>
      <c r="B9" s="40" t="s">
        <v>253</v>
      </c>
      <c r="C9" s="41">
        <f t="shared" si="0"/>
        <v>74216117.935</v>
      </c>
      <c r="D9" s="44">
        <v>74216117.935</v>
      </c>
      <c r="E9" s="44"/>
    </row>
    <row r="10" ht="17.25" customHeight="1" spans="1:5">
      <c r="A10" s="40" t="s">
        <v>254</v>
      </c>
      <c r="B10" s="40" t="s">
        <v>255</v>
      </c>
      <c r="C10" s="41">
        <f t="shared" si="0"/>
        <v>102486828</v>
      </c>
      <c r="D10" s="44">
        <v>102486828</v>
      </c>
      <c r="E10" s="44"/>
    </row>
    <row r="11" ht="17.25" customHeight="1" spans="1:5">
      <c r="A11" s="40" t="s">
        <v>256</v>
      </c>
      <c r="B11" s="40" t="s">
        <v>257</v>
      </c>
      <c r="C11" s="41">
        <f t="shared" si="0"/>
        <v>153118904.4</v>
      </c>
      <c r="D11" s="44">
        <v>153118904.4</v>
      </c>
      <c r="E11" s="44"/>
    </row>
    <row r="12" ht="17.25" customHeight="1" spans="1:5">
      <c r="A12" s="40" t="s">
        <v>258</v>
      </c>
      <c r="B12" s="40" t="s">
        <v>259</v>
      </c>
      <c r="C12" s="41">
        <f t="shared" si="0"/>
        <v>89034237.83</v>
      </c>
      <c r="D12" s="44">
        <v>89034237.83</v>
      </c>
      <c r="E12" s="44"/>
    </row>
    <row r="13" ht="17.25" customHeight="1" spans="1:5">
      <c r="A13" s="40" t="s">
        <v>260</v>
      </c>
      <c r="B13" s="40" t="s">
        <v>261</v>
      </c>
      <c r="C13" s="41">
        <f t="shared" si="0"/>
        <v>41968471.068</v>
      </c>
      <c r="D13" s="44">
        <v>41968471.068</v>
      </c>
      <c r="E13" s="44"/>
    </row>
    <row r="14" ht="17.25" customHeight="1" spans="1:5">
      <c r="A14" s="40" t="s">
        <v>262</v>
      </c>
      <c r="B14" s="40" t="s">
        <v>263</v>
      </c>
      <c r="C14" s="41">
        <f t="shared" si="0"/>
        <v>4988228.16</v>
      </c>
      <c r="D14" s="44">
        <v>4988228.16</v>
      </c>
      <c r="E14" s="44"/>
    </row>
    <row r="15" ht="17.25" customHeight="1" spans="1:5">
      <c r="A15" s="39" t="s">
        <v>264</v>
      </c>
      <c r="B15" s="39" t="s">
        <v>265</v>
      </c>
      <c r="C15" s="37">
        <f t="shared" si="0"/>
        <v>19529665.6</v>
      </c>
      <c r="D15" s="43"/>
      <c r="E15" s="53">
        <f>SUM(E16:E35)</f>
        <v>19529665.6</v>
      </c>
    </row>
    <row r="16" ht="17.25" customHeight="1" spans="1:5">
      <c r="A16" s="40" t="s">
        <v>266</v>
      </c>
      <c r="B16" s="40" t="s">
        <v>267</v>
      </c>
      <c r="C16" s="41">
        <f t="shared" si="0"/>
        <v>3522940</v>
      </c>
      <c r="D16" s="43"/>
      <c r="E16" s="44">
        <v>3522940</v>
      </c>
    </row>
    <row r="17" ht="17.25" customHeight="1" spans="1:5">
      <c r="A17" s="40" t="s">
        <v>268</v>
      </c>
      <c r="B17" s="40" t="s">
        <v>269</v>
      </c>
      <c r="C17" s="41">
        <f t="shared" si="0"/>
        <v>427500</v>
      </c>
      <c r="D17" s="43"/>
      <c r="E17" s="44">
        <v>427500</v>
      </c>
    </row>
    <row r="18" ht="17.25" customHeight="1" spans="1:5">
      <c r="A18" s="40" t="s">
        <v>270</v>
      </c>
      <c r="B18" s="40" t="s">
        <v>271</v>
      </c>
      <c r="C18" s="41">
        <f t="shared" si="0"/>
        <v>1000</v>
      </c>
      <c r="D18" s="43"/>
      <c r="E18" s="44">
        <v>1000</v>
      </c>
    </row>
    <row r="19" ht="17.25" customHeight="1" spans="1:5">
      <c r="A19" s="40" t="s">
        <v>272</v>
      </c>
      <c r="B19" s="40" t="s">
        <v>273</v>
      </c>
      <c r="C19" s="41">
        <f t="shared" si="0"/>
        <v>187400</v>
      </c>
      <c r="D19" s="43"/>
      <c r="E19" s="44">
        <v>187400</v>
      </c>
    </row>
    <row r="20" ht="17.25" customHeight="1" spans="1:5">
      <c r="A20" s="40" t="s">
        <v>274</v>
      </c>
      <c r="B20" s="40" t="s">
        <v>275</v>
      </c>
      <c r="C20" s="41">
        <f t="shared" si="0"/>
        <v>1150600</v>
      </c>
      <c r="D20" s="43"/>
      <c r="E20" s="44">
        <v>1150600</v>
      </c>
    </row>
    <row r="21" ht="17.25" customHeight="1" spans="1:5">
      <c r="A21" s="40" t="s">
        <v>276</v>
      </c>
      <c r="B21" s="40" t="s">
        <v>277</v>
      </c>
      <c r="C21" s="41">
        <f t="shared" si="0"/>
        <v>326600</v>
      </c>
      <c r="D21" s="43"/>
      <c r="E21" s="44">
        <v>326600</v>
      </c>
    </row>
    <row r="22" ht="17.25" customHeight="1" spans="1:5">
      <c r="A22" s="40" t="s">
        <v>278</v>
      </c>
      <c r="B22" s="40" t="s">
        <v>279</v>
      </c>
      <c r="C22" s="41">
        <f t="shared" si="0"/>
        <v>1585460</v>
      </c>
      <c r="D22" s="43"/>
      <c r="E22" s="44">
        <v>1585460</v>
      </c>
    </row>
    <row r="23" ht="17.25" customHeight="1" spans="1:5">
      <c r="A23" s="40" t="s">
        <v>280</v>
      </c>
      <c r="B23" s="40" t="s">
        <v>281</v>
      </c>
      <c r="C23" s="41">
        <f t="shared" si="0"/>
        <v>30000</v>
      </c>
      <c r="D23" s="43"/>
      <c r="E23" s="44">
        <v>30000</v>
      </c>
    </row>
    <row r="24" ht="17.25" customHeight="1" spans="1:5">
      <c r="A24" s="40" t="s">
        <v>282</v>
      </c>
      <c r="B24" s="40" t="s">
        <v>283</v>
      </c>
      <c r="C24" s="41">
        <f t="shared" si="0"/>
        <v>582600</v>
      </c>
      <c r="D24" s="43"/>
      <c r="E24" s="44">
        <v>582600</v>
      </c>
    </row>
    <row r="25" ht="17.25" customHeight="1" spans="1:5">
      <c r="A25" s="40" t="s">
        <v>284</v>
      </c>
      <c r="B25" s="40" t="s">
        <v>285</v>
      </c>
      <c r="C25" s="41">
        <f t="shared" si="0"/>
        <v>1480000</v>
      </c>
      <c r="D25" s="43"/>
      <c r="E25" s="44">
        <v>1480000</v>
      </c>
    </row>
    <row r="26" ht="17.25" customHeight="1" spans="1:5">
      <c r="A26" s="40" t="s">
        <v>286</v>
      </c>
      <c r="B26" s="40" t="s">
        <v>287</v>
      </c>
      <c r="C26" s="41">
        <f t="shared" si="0"/>
        <v>170000</v>
      </c>
      <c r="D26" s="43"/>
      <c r="E26" s="44">
        <v>170000</v>
      </c>
    </row>
    <row r="27" ht="17.25" customHeight="1" spans="1:5">
      <c r="A27" s="40" t="s">
        <v>288</v>
      </c>
      <c r="B27" s="40" t="s">
        <v>289</v>
      </c>
      <c r="C27" s="41">
        <f t="shared" si="0"/>
        <v>360000</v>
      </c>
      <c r="D27" s="43"/>
      <c r="E27" s="44">
        <v>360000</v>
      </c>
    </row>
    <row r="28" ht="17.25" customHeight="1" spans="1:5">
      <c r="A28" s="40" t="s">
        <v>290</v>
      </c>
      <c r="B28" s="40" t="s">
        <v>291</v>
      </c>
      <c r="C28" s="41">
        <f t="shared" si="0"/>
        <v>2500</v>
      </c>
      <c r="D28" s="43"/>
      <c r="E28" s="44">
        <v>2500</v>
      </c>
    </row>
    <row r="29" ht="17.25" customHeight="1" spans="1:5">
      <c r="A29" s="40" t="s">
        <v>292</v>
      </c>
      <c r="B29" s="40" t="s">
        <v>293</v>
      </c>
      <c r="C29" s="41">
        <f t="shared" si="0"/>
        <v>112000</v>
      </c>
      <c r="D29" s="43"/>
      <c r="E29" s="44">
        <v>112000</v>
      </c>
    </row>
    <row r="30" ht="17.25" customHeight="1" spans="1:5">
      <c r="A30" s="40" t="s">
        <v>294</v>
      </c>
      <c r="B30" s="40" t="s">
        <v>295</v>
      </c>
      <c r="C30" s="41">
        <f t="shared" si="0"/>
        <v>1123800</v>
      </c>
      <c r="D30" s="43"/>
      <c r="E30" s="44">
        <v>1123800</v>
      </c>
    </row>
    <row r="31" ht="17.25" customHeight="1" spans="1:5">
      <c r="A31" s="40" t="s">
        <v>296</v>
      </c>
      <c r="B31" s="40" t="s">
        <v>297</v>
      </c>
      <c r="C31" s="41">
        <f t="shared" si="0"/>
        <v>180000</v>
      </c>
      <c r="D31" s="43"/>
      <c r="E31" s="44">
        <v>180000</v>
      </c>
    </row>
    <row r="32" ht="17.25" customHeight="1" spans="1:5">
      <c r="A32" s="40" t="s">
        <v>298</v>
      </c>
      <c r="B32" s="40" t="s">
        <v>299</v>
      </c>
      <c r="C32" s="41">
        <f t="shared" si="0"/>
        <v>4540195.92</v>
      </c>
      <c r="D32" s="43"/>
      <c r="E32" s="44">
        <v>4540195.92</v>
      </c>
    </row>
    <row r="33" ht="17.25" customHeight="1" spans="1:5">
      <c r="A33" s="40" t="s">
        <v>300</v>
      </c>
      <c r="B33" s="40" t="s">
        <v>301</v>
      </c>
      <c r="C33" s="41">
        <f t="shared" si="0"/>
        <v>3591869.68</v>
      </c>
      <c r="D33" s="43"/>
      <c r="E33" s="44">
        <v>3591869.68</v>
      </c>
    </row>
    <row r="34" ht="17.25" customHeight="1" spans="1:5">
      <c r="A34" s="40" t="s">
        <v>302</v>
      </c>
      <c r="B34" s="54" t="s">
        <v>303</v>
      </c>
      <c r="C34" s="41">
        <f t="shared" si="0"/>
        <v>115200</v>
      </c>
      <c r="D34" s="43"/>
      <c r="E34" s="44">
        <v>115200</v>
      </c>
    </row>
    <row r="35" ht="17.25" customHeight="1" spans="1:5">
      <c r="A35" s="40">
        <v>30299</v>
      </c>
      <c r="B35" s="40" t="s">
        <v>304</v>
      </c>
      <c r="C35" s="41">
        <f t="shared" si="0"/>
        <v>40000</v>
      </c>
      <c r="D35" s="43"/>
      <c r="E35" s="44">
        <v>40000</v>
      </c>
    </row>
    <row r="36" ht="17.25" customHeight="1" spans="1:5">
      <c r="A36" s="39" t="s">
        <v>305</v>
      </c>
      <c r="B36" s="39" t="s">
        <v>306</v>
      </c>
      <c r="C36" s="37">
        <f t="shared" si="0"/>
        <v>7802988.55</v>
      </c>
      <c r="D36" s="53">
        <f>SUM(D37:D39)</f>
        <v>7802988.55</v>
      </c>
      <c r="E36" s="53"/>
    </row>
    <row r="37" ht="17.25" customHeight="1" spans="1:5">
      <c r="A37" s="40" t="s">
        <v>307</v>
      </c>
      <c r="B37" s="40" t="s">
        <v>308</v>
      </c>
      <c r="C37" s="41">
        <f t="shared" si="0"/>
        <v>134349.15</v>
      </c>
      <c r="D37" s="44">
        <v>134349.15</v>
      </c>
      <c r="E37" s="44"/>
    </row>
    <row r="38" ht="17.25" customHeight="1" spans="1:5">
      <c r="A38" s="40" t="s">
        <v>309</v>
      </c>
      <c r="B38" s="40" t="s">
        <v>310</v>
      </c>
      <c r="C38" s="41">
        <f t="shared" si="0"/>
        <v>5759666.8</v>
      </c>
      <c r="D38" s="44">
        <v>5759666.8</v>
      </c>
      <c r="E38" s="44"/>
    </row>
    <row r="39" ht="17.25" customHeight="1" spans="1:5">
      <c r="A39" s="40" t="s">
        <v>311</v>
      </c>
      <c r="B39" s="40" t="s">
        <v>312</v>
      </c>
      <c r="C39" s="41">
        <f t="shared" si="0"/>
        <v>1908972.6</v>
      </c>
      <c r="D39" s="44">
        <v>1908972.6</v>
      </c>
      <c r="E39" s="44"/>
    </row>
    <row r="40" ht="17.25" customHeight="1" spans="1:5">
      <c r="A40" s="39" t="s">
        <v>313</v>
      </c>
      <c r="B40" s="39" t="s">
        <v>314</v>
      </c>
      <c r="C40" s="37">
        <f t="shared" si="0"/>
        <v>1749200</v>
      </c>
      <c r="D40" s="43"/>
      <c r="E40" s="53">
        <f>SUM(E41:E44)</f>
        <v>1749200</v>
      </c>
    </row>
    <row r="41" ht="17.25" customHeight="1" spans="1:5">
      <c r="A41" s="40" t="s">
        <v>315</v>
      </c>
      <c r="B41" s="40" t="s">
        <v>316</v>
      </c>
      <c r="C41" s="41">
        <f t="shared" si="0"/>
        <v>249200</v>
      </c>
      <c r="D41" s="43"/>
      <c r="E41" s="44">
        <v>249200</v>
      </c>
    </row>
    <row r="42" ht="17.25" customHeight="1" spans="1:5">
      <c r="A42" s="40" t="s">
        <v>317</v>
      </c>
      <c r="B42" s="40" t="s">
        <v>318</v>
      </c>
      <c r="C42" s="41">
        <f t="shared" si="0"/>
        <v>800000</v>
      </c>
      <c r="D42" s="43"/>
      <c r="E42" s="44">
        <v>800000</v>
      </c>
    </row>
    <row r="43" ht="17.25" customHeight="1" spans="1:5">
      <c r="A43" s="40" t="s">
        <v>319</v>
      </c>
      <c r="B43" s="40" t="s">
        <v>320</v>
      </c>
      <c r="C43" s="41">
        <f t="shared" si="0"/>
        <v>650000</v>
      </c>
      <c r="D43" s="43"/>
      <c r="E43" s="44">
        <v>650000</v>
      </c>
    </row>
    <row r="44" ht="17.25" customHeight="1" spans="1:5">
      <c r="A44" s="40">
        <v>31022</v>
      </c>
      <c r="B44" s="40" t="s">
        <v>321</v>
      </c>
      <c r="C44" s="41">
        <f t="shared" si="0"/>
        <v>50000</v>
      </c>
      <c r="D44" s="43"/>
      <c r="E44" s="44">
        <v>50000</v>
      </c>
    </row>
  </sheetData>
  <mergeCells count="4">
    <mergeCell ref="A2:E2"/>
    <mergeCell ref="A3:B3"/>
    <mergeCell ref="A4:B4"/>
    <mergeCell ref="C4:E4"/>
  </mergeCells>
  <printOptions horizontalCentered="1"/>
  <pageMargins left="0.748031496062992" right="0.748031496062992" top="0.275590551181102" bottom="0.275590551181102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jyj</cp:lastModifiedBy>
  <dcterms:created xsi:type="dcterms:W3CDTF">2023-01-31T16:53:00Z</dcterms:created>
  <cp:lastPrinted>2025-02-10T16:07:00Z</cp:lastPrinted>
  <dcterms:modified xsi:type="dcterms:W3CDTF">2025-02-11T11:13:02Z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BC57110C7996199E28C0AA67CF5FD8FB</vt:lpwstr>
  </property>
</Properties>
</file>