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2375" activeTab="12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表10!$A$1:$C$10</definedName>
    <definedName name="_xlnm.Print_Area" localSheetId="3">表2!$A$1:$B$32</definedName>
    <definedName name="_xlnm.Print_Titles" localSheetId="11">表10!$1:$5</definedName>
    <definedName name="_xlnm.Print_Titles" localSheetId="3">表2!$1:$4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4"/>
  <c r="D5" i="11"/>
  <c r="E5"/>
  <c r="D10" i="8" l="1"/>
  <c r="E10"/>
  <c r="D16"/>
  <c r="D24"/>
  <c r="C9" i="5"/>
  <c r="D9"/>
  <c r="C15"/>
  <c r="C23"/>
  <c r="E25"/>
  <c r="G6" i="7"/>
  <c r="H6"/>
  <c r="F7"/>
  <c r="F6" s="1"/>
  <c r="C7" i="14"/>
  <c r="E6" i="11"/>
  <c r="D6" s="1"/>
  <c r="D14"/>
  <c r="D13"/>
  <c r="D12"/>
  <c r="D11"/>
  <c r="D10"/>
  <c r="D9"/>
  <c r="D8"/>
  <c r="D7"/>
  <c r="C8" i="9"/>
  <c r="C9"/>
  <c r="C10"/>
  <c r="C11"/>
  <c r="C12"/>
  <c r="C13"/>
  <c r="C14"/>
  <c r="C16"/>
  <c r="C17"/>
  <c r="C18"/>
  <c r="C19"/>
  <c r="C20"/>
  <c r="C21"/>
  <c r="C22"/>
  <c r="C23"/>
  <c r="C25"/>
  <c r="C26"/>
  <c r="D24"/>
  <c r="C24" s="1"/>
  <c r="E15"/>
  <c r="D7"/>
  <c r="C9" i="8"/>
  <c r="C11"/>
  <c r="C12"/>
  <c r="C14"/>
  <c r="C17"/>
  <c r="C18"/>
  <c r="C20"/>
  <c r="C22"/>
  <c r="C25"/>
  <c r="D23"/>
  <c r="C23" s="1"/>
  <c r="D21"/>
  <c r="C21" s="1"/>
  <c r="D19"/>
  <c r="C19" s="1"/>
  <c r="C16"/>
  <c r="E13"/>
  <c r="D8"/>
  <c r="C8" s="1"/>
  <c r="D6" i="7"/>
  <c r="E6"/>
  <c r="C7"/>
  <c r="C6" s="1"/>
  <c r="D6" i="6"/>
  <c r="D37" s="1"/>
  <c r="B8" i="5"/>
  <c r="B10"/>
  <c r="B11"/>
  <c r="B13"/>
  <c r="B16"/>
  <c r="B17"/>
  <c r="B19"/>
  <c r="B21"/>
  <c r="B24"/>
  <c r="B27"/>
  <c r="B28"/>
  <c r="D12"/>
  <c r="C7"/>
  <c r="B7" s="1"/>
  <c r="B15"/>
  <c r="C18"/>
  <c r="B18" s="1"/>
  <c r="C20"/>
  <c r="B20" s="1"/>
  <c r="C22"/>
  <c r="B22" s="1"/>
  <c r="E26"/>
  <c r="B26" s="1"/>
  <c r="B8" i="15"/>
  <c r="B6" i="6"/>
  <c r="B37" s="1"/>
  <c r="B26" i="15"/>
  <c r="B23"/>
  <c r="B14"/>
  <c r="B5"/>
  <c r="D39" i="3"/>
  <c r="D42" s="1"/>
  <c r="B39"/>
  <c r="B42" s="1"/>
  <c r="C15" i="9" l="1"/>
  <c r="E6"/>
  <c r="C7"/>
  <c r="D6"/>
  <c r="C6" s="1"/>
  <c r="D6" i="5"/>
  <c r="D5" s="1"/>
  <c r="B7" i="7"/>
  <c r="B6" s="1"/>
  <c r="C13" i="8"/>
  <c r="E7"/>
  <c r="E6" s="1"/>
  <c r="C10"/>
  <c r="D15"/>
  <c r="C15" s="1"/>
  <c r="C24"/>
  <c r="D7"/>
  <c r="B12" i="5"/>
  <c r="B23"/>
  <c r="C14"/>
  <c r="B14" s="1"/>
  <c r="C6"/>
  <c r="B6" s="1"/>
  <c r="B9"/>
  <c r="B22" i="15"/>
  <c r="B32" s="1"/>
  <c r="C7" i="8" l="1"/>
  <c r="D6"/>
  <c r="C6" s="1"/>
  <c r="C5" i="5"/>
  <c r="B25"/>
  <c r="E5"/>
  <c r="B5" l="1"/>
</calcChain>
</file>

<file path=xl/sharedStrings.xml><?xml version="1.0" encoding="utf-8"?>
<sst xmlns="http://schemas.openxmlformats.org/spreadsheetml/2006/main" count="386" uniqueCount="307">
  <si>
    <t>单位代码：</t>
  </si>
  <si>
    <t>单位名称：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</si>
  <si>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</si>
  <si>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</si>
  <si>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</si>
  <si>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</si>
  <si>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</si>
  <si>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</si>
  <si>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</si>
  <si>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</si>
  <si>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
</t>
  </si>
  <si>
    <t xml:space="preserve">财务预算口径
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</si>
  <si>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</si>
  <si>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</si>
  <si>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</si>
  <si>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</si>
  <si>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</si>
  <si>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</si>
  <si>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</si>
  <si>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</si>
  <si>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</si>
  <si>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</si>
  <si>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</si>
  <si>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</si>
  <si>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（12）国有资本经营预算支出情况表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</si>
  <si>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</si>
  <si>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</si>
  <si>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</si>
  <si>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</si>
  <si>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</si>
  <si>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</si>
  <si>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</si>
  <si>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</si>
  <si>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</si>
  <si>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</si>
  <si>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</si>
  <si>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</si>
  <si>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</si>
  <si>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</si>
  <si>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</si>
  <si>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</si>
  <si>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</si>
  <si>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</si>
  <si>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</si>
  <si>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</si>
  <si>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</si>
  <si>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</si>
  <si>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</si>
  <si>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</si>
  <si>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</si>
  <si>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</si>
  <si>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</si>
  <si>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</si>
  <si>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</si>
  <si>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</si>
  <si>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</si>
  <si>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</si>
  <si>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</si>
  <si>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</si>
  <si>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</si>
  <si>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</si>
  <si>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</si>
  <si>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</si>
  <si>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</si>
  <si>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</si>
  <si>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</si>
  <si>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</si>
  <si>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</si>
  <si>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</si>
  <si>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</si>
  <si>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</si>
  <si>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</si>
  <si>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</si>
  <si>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</si>
  <si>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</si>
  <si>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</si>
  <si>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</si>
  <si>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</si>
  <si>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</si>
  <si>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</si>
  <si>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</si>
  <si>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</si>
  <si>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</si>
  <si>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</si>
  <si>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</si>
  <si>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</si>
  <si>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</si>
  <si>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</si>
  <si>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</si>
  <si>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</si>
  <si>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</si>
  <si>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</si>
  <si>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</si>
  <si>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</si>
  <si>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</si>
  <si>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</si>
  <si>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</si>
  <si>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</si>
  <si>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</si>
  <si>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</si>
  <si>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</si>
  <si>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</si>
  <si>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</si>
  <si>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</si>
  <si>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</si>
  <si>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</si>
  <si>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</si>
  <si>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</si>
  <si>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</si>
  <si>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</si>
  <si>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</si>
  <si>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</si>
  <si>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</si>
  <si>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</si>
  <si>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</si>
  <si>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</si>
  <si>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</si>
  <si>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</si>
  <si>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</si>
  <si>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</si>
  <si>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</si>
  <si>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</si>
  <si>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</si>
  <si>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</si>
  <si>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</si>
  <si>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</si>
  <si>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</si>
  <si>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</si>
  <si>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</si>
  <si>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</si>
  <si>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</si>
  <si>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</si>
  <si>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</si>
  <si>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</si>
  <si>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</si>
  <si>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</si>
  <si>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</si>
  <si>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</si>
  <si>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</si>
  <si>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</si>
  <si>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</si>
  <si>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</si>
  <si>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</si>
  <si>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</si>
  <si>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</si>
  <si>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</si>
  <si>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</si>
  <si>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</si>
  <si>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</si>
  <si>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</si>
  <si>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</si>
  <si>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</si>
  <si>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</si>
  <si>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</si>
  <si>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</si>
  <si>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</si>
  <si>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</si>
  <si>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</si>
  <si>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</si>
  <si>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</si>
  <si>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</si>
  <si>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</si>
  <si>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</si>
  <si>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</si>
  <si>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</si>
  <si>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</si>
  <si>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</si>
  <si>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</si>
  <si>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</si>
  <si>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</si>
  <si>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项        目</t>
  </si>
  <si>
    <t>编码</t>
  </si>
  <si>
    <t>名称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</si>
  <si>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</si>
  <si>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</si>
  <si>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</si>
  <si>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</si>
  <si>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</si>
  <si>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</si>
  <si>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</si>
  <si>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备注：无内容应公开空表并说明情况。</t>
  </si>
  <si>
    <t>谭来绪</t>
  </si>
  <si>
    <t>马新宁</t>
  </si>
  <si>
    <t>刘金城</t>
    <phoneticPr fontId="29" type="noConversion"/>
  </si>
  <si>
    <t>205</t>
    <phoneticPr fontId="29" type="noConversion"/>
  </si>
  <si>
    <t>20502</t>
    <phoneticPr fontId="29" type="noConversion"/>
  </si>
  <si>
    <t>2050204</t>
    <phoneticPr fontId="29" type="noConversion"/>
  </si>
  <si>
    <t>2050299</t>
    <phoneticPr fontId="29" type="noConversion"/>
  </si>
  <si>
    <t>20805</t>
    <phoneticPr fontId="29" type="noConversion"/>
  </si>
  <si>
    <t>机关事业单位基本养老保险缴费支出</t>
    <phoneticPr fontId="29" type="noConversion"/>
  </si>
  <si>
    <t>抚恤</t>
    <phoneticPr fontId="29" type="noConversion"/>
  </si>
  <si>
    <t>2080899</t>
    <phoneticPr fontId="29" type="noConversion"/>
  </si>
  <si>
    <t>其他优抚支出</t>
    <phoneticPr fontId="29" type="noConversion"/>
  </si>
  <si>
    <t>2089999</t>
    <phoneticPr fontId="29" type="noConversion"/>
  </si>
  <si>
    <t>210</t>
    <phoneticPr fontId="29" type="noConversion"/>
  </si>
  <si>
    <t>21011</t>
    <phoneticPr fontId="29" type="noConversion"/>
  </si>
  <si>
    <t>2101101</t>
    <phoneticPr fontId="29" type="noConversion"/>
  </si>
  <si>
    <t>备  注</t>
    <phoneticPr fontId="29" type="noConversion"/>
  </si>
  <si>
    <t>205-教育支出</t>
    <phoneticPr fontId="29" type="noConversion"/>
  </si>
  <si>
    <t>20501-教育管理事务</t>
    <phoneticPr fontId="29" type="noConversion"/>
  </si>
  <si>
    <t>2050101-行政运行</t>
    <phoneticPr fontId="29" type="noConversion"/>
  </si>
  <si>
    <t>20502-普通教育</t>
    <phoneticPr fontId="29" type="noConversion"/>
  </si>
  <si>
    <t>2050204-高中教育</t>
    <phoneticPr fontId="29" type="noConversion"/>
  </si>
  <si>
    <t>2050299-其他普通教育支出</t>
    <phoneticPr fontId="29" type="noConversion"/>
  </si>
  <si>
    <t>20503-职业教育</t>
    <phoneticPr fontId="29" type="noConversion"/>
  </si>
  <si>
    <t>2050302-中等职业教育</t>
    <phoneticPr fontId="29" type="noConversion"/>
  </si>
  <si>
    <t>208-社会保障和就业支出</t>
    <phoneticPr fontId="29" type="noConversion"/>
  </si>
  <si>
    <t>20805-行政事业单位养老支出</t>
    <phoneticPr fontId="29" type="noConversion"/>
  </si>
  <si>
    <t>2080501-行政单位离退休</t>
    <phoneticPr fontId="29" type="noConversion"/>
  </si>
  <si>
    <t>20808-抚恤</t>
    <phoneticPr fontId="29" type="noConversion"/>
  </si>
  <si>
    <t>2080899-其他优抚支出</t>
    <phoneticPr fontId="29" type="noConversion"/>
  </si>
  <si>
    <t>20899-其他社会保障和就业支出</t>
    <phoneticPr fontId="29" type="noConversion"/>
  </si>
  <si>
    <t>2089999-其他社会保障和就业支出</t>
    <phoneticPr fontId="29" type="noConversion"/>
  </si>
  <si>
    <t>210-卫生健康支出</t>
    <phoneticPr fontId="29" type="noConversion"/>
  </si>
  <si>
    <t>21011-行政事业单位医疗</t>
    <phoneticPr fontId="29" type="noConversion"/>
  </si>
  <si>
    <t>2101101-行政单位医疗</t>
    <phoneticPr fontId="29" type="noConversion"/>
  </si>
  <si>
    <t>22960-彩票公益金安排的支出</t>
    <phoneticPr fontId="29" type="noConversion"/>
  </si>
  <si>
    <t>2296004-用于教育事业的彩票公益金支出</t>
    <phoneticPr fontId="29" type="noConversion"/>
  </si>
  <si>
    <t>宁县教育局</t>
    <phoneticPr fontId="29" type="noConversion"/>
  </si>
  <si>
    <t>教育管理事务</t>
    <phoneticPr fontId="29" type="noConversion"/>
  </si>
  <si>
    <t>教育支出</t>
    <phoneticPr fontId="29" type="noConversion"/>
  </si>
  <si>
    <t>20501</t>
    <phoneticPr fontId="29" type="noConversion"/>
  </si>
  <si>
    <t>行政运行</t>
    <phoneticPr fontId="29" type="noConversion"/>
  </si>
  <si>
    <t>普通教育</t>
    <phoneticPr fontId="29" type="noConversion"/>
  </si>
  <si>
    <t>高中教育</t>
    <phoneticPr fontId="29" type="noConversion"/>
  </si>
  <si>
    <t>其他普通教育支出</t>
    <phoneticPr fontId="29" type="noConversion"/>
  </si>
  <si>
    <t>职业教育</t>
    <phoneticPr fontId="29" type="noConversion"/>
  </si>
  <si>
    <t>中等职业教育</t>
    <phoneticPr fontId="29" type="noConversion"/>
  </si>
  <si>
    <t>社会保障和就业支出</t>
    <phoneticPr fontId="29" type="noConversion"/>
  </si>
  <si>
    <t>行政事业单位养老支出</t>
    <phoneticPr fontId="29" type="noConversion"/>
  </si>
  <si>
    <t>行政单位离退休</t>
    <phoneticPr fontId="29" type="noConversion"/>
  </si>
  <si>
    <t>其他社会保障和就业支出</t>
    <phoneticPr fontId="29" type="noConversion"/>
  </si>
  <si>
    <t>卫生健康支出</t>
    <phoneticPr fontId="29" type="noConversion"/>
  </si>
  <si>
    <t>行政事业单位医疗</t>
    <phoneticPr fontId="29" type="noConversion"/>
  </si>
  <si>
    <t>行政单位医疗</t>
    <phoneticPr fontId="29" type="noConversion"/>
  </si>
  <si>
    <t>2050101</t>
    <phoneticPr fontId="29" type="noConversion"/>
  </si>
  <si>
    <t>20503</t>
    <phoneticPr fontId="29" type="noConversion"/>
  </si>
  <si>
    <t>2050302</t>
    <phoneticPr fontId="29" type="noConversion"/>
  </si>
  <si>
    <t>208</t>
    <phoneticPr fontId="29" type="noConversion"/>
  </si>
  <si>
    <t>2080501</t>
    <phoneticPr fontId="29" type="noConversion"/>
  </si>
  <si>
    <t>20808</t>
    <phoneticPr fontId="29" type="noConversion"/>
  </si>
  <si>
    <t>20899</t>
    <phoneticPr fontId="29" type="noConversion"/>
  </si>
  <si>
    <t>30102</t>
  </si>
  <si>
    <t>30103</t>
  </si>
  <si>
    <t xml:space="preserve">  津贴补贴</t>
    <phoneticPr fontId="22" type="noConversion"/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</si>
  <si>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</si>
  <si>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</si>
  <si>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</si>
  <si>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</si>
  <si>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</si>
  <si>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>30107</t>
    <phoneticPr fontId="29" type="noConversion"/>
  </si>
  <si>
    <t>30108</t>
    <phoneticPr fontId="29" type="noConversion"/>
  </si>
  <si>
    <t>30110</t>
    <phoneticPr fontId="29" type="noConversion"/>
  </si>
  <si>
    <t>30112</t>
    <phoneticPr fontId="29" type="noConversion"/>
  </si>
  <si>
    <t xml:space="preserve">  基本工资</t>
    <phoneticPr fontId="29" type="noConversion"/>
  </si>
  <si>
    <t>302</t>
    <phoneticPr fontId="29" type="noConversion"/>
  </si>
  <si>
    <t>商品和服务支出</t>
    <phoneticPr fontId="29" type="noConversion"/>
  </si>
  <si>
    <t>30201</t>
    <phoneticPr fontId="29" type="noConversion"/>
  </si>
  <si>
    <t>30202</t>
    <phoneticPr fontId="29" type="noConversion"/>
  </si>
  <si>
    <t>30207</t>
    <phoneticPr fontId="29" type="noConversion"/>
  </si>
  <si>
    <t>30211</t>
    <phoneticPr fontId="29" type="noConversion"/>
  </si>
  <si>
    <t>30217</t>
    <phoneticPr fontId="29" type="noConversion"/>
  </si>
  <si>
    <t>30228</t>
    <phoneticPr fontId="29" type="noConversion"/>
  </si>
  <si>
    <t>30229</t>
    <phoneticPr fontId="29" type="noConversion"/>
  </si>
  <si>
    <t>30239</t>
    <phoneticPr fontId="29" type="noConversion"/>
  </si>
  <si>
    <t>305</t>
    <phoneticPr fontId="29" type="noConversion"/>
  </si>
  <si>
    <t>30502</t>
    <phoneticPr fontId="29" type="noConversion"/>
  </si>
  <si>
    <t>30505</t>
    <phoneticPr fontId="29" type="noConversion"/>
  </si>
  <si>
    <t xml:space="preserve">  办公费</t>
    <phoneticPr fontId="29" type="noConversion"/>
  </si>
  <si>
    <t xml:space="preserve">  印刷费</t>
    <phoneticPr fontId="29" type="noConversion"/>
  </si>
  <si>
    <t xml:space="preserve">  邮电费</t>
    <phoneticPr fontId="29" type="noConversion"/>
  </si>
  <si>
    <t xml:space="preserve">  差旅费</t>
    <phoneticPr fontId="29" type="noConversion"/>
  </si>
  <si>
    <t xml:space="preserve">  公务接待费</t>
    <phoneticPr fontId="29" type="noConversion"/>
  </si>
  <si>
    <t xml:space="preserve">  工会经费</t>
    <phoneticPr fontId="29" type="noConversion"/>
  </si>
  <si>
    <t xml:space="preserve">  福利费</t>
    <phoneticPr fontId="29" type="noConversion"/>
  </si>
  <si>
    <r>
      <t xml:space="preserve">  其他交通费用</t>
    </r>
    <r>
      <rPr>
        <b/>
        <sz val="10"/>
        <color theme="1"/>
        <rFont val="宋体"/>
        <family val="3"/>
        <charset val="134"/>
      </rPr>
      <t>（车补）</t>
    </r>
    <phoneticPr fontId="29" type="noConversion"/>
  </si>
  <si>
    <t>对个人和家庭的补助</t>
    <phoneticPr fontId="29" type="noConversion"/>
  </si>
  <si>
    <t xml:space="preserve">  退休费</t>
    <phoneticPr fontId="29" type="noConversion"/>
  </si>
  <si>
    <t xml:space="preserve">  生活补助</t>
    <phoneticPr fontId="29" type="noConversion"/>
  </si>
  <si>
    <t>宁县教育局</t>
    <phoneticPr fontId="29" type="noConversion"/>
  </si>
  <si>
    <t>22960</t>
    <phoneticPr fontId="29" type="noConversion"/>
  </si>
  <si>
    <t>彩票公益金安排的支出</t>
    <phoneticPr fontId="29" type="noConversion"/>
  </si>
  <si>
    <t>2296003</t>
    <phoneticPr fontId="29" type="noConversion"/>
  </si>
  <si>
    <t>用于体育事业的彩票公益金支出（2021年省级体育彩票公益金：宁县全民健身中心建设项目）</t>
    <phoneticPr fontId="29" type="noConversion"/>
  </si>
  <si>
    <t>2296004</t>
    <phoneticPr fontId="29" type="noConversion"/>
  </si>
  <si>
    <t>用于教育事业的彩票公益金支出（2024年中央专项彩票公益金支持乡村学校少年宫项目资金）</t>
    <phoneticPr fontId="29" type="noConversion"/>
  </si>
  <si>
    <t>用于教育事业的彩票公益金支出（市级彩票公益金）</t>
    <phoneticPr fontId="29" type="noConversion"/>
  </si>
  <si>
    <t>四、教育专户核算</t>
    <phoneticPr fontId="29" type="noConversion"/>
  </si>
  <si>
    <t>（十）卫生健康支出</t>
    <phoneticPr fontId="29" type="noConversion"/>
  </si>
  <si>
    <t>政府性基金预算支出情况表</t>
    <phoneticPr fontId="29" type="noConversion"/>
  </si>
  <si>
    <t>229-其他支出</t>
    <phoneticPr fontId="29" type="noConversion"/>
  </si>
  <si>
    <t>2296003-用于体育事业的彩票公益金支出</t>
    <phoneticPr fontId="29" type="noConversion"/>
  </si>
  <si>
    <t>宁县教育局</t>
    <phoneticPr fontId="29" type="noConversion"/>
  </si>
  <si>
    <t>2024.2.17</t>
    <phoneticPr fontId="29" type="noConversion"/>
  </si>
  <si>
    <t>2080505-机关事业单位基本养老保险缴费支出</t>
    <phoneticPr fontId="29" type="noConversion"/>
  </si>
  <si>
    <t>2080505</t>
    <phoneticPr fontId="29" type="noConversion"/>
  </si>
  <si>
    <t xml:space="preserve">  办公费</t>
    <phoneticPr fontId="29" type="noConversion"/>
  </si>
  <si>
    <t xml:space="preserve">  差旅费</t>
    <phoneticPr fontId="29" type="noConversion"/>
  </si>
  <si>
    <t>单位预算公开表</t>
    <phoneticPr fontId="29" type="noConversion"/>
  </si>
  <si>
    <t>（１）单位收支总体情况表</t>
  </si>
  <si>
    <t>（２）单位收入总体情况表</t>
  </si>
  <si>
    <t>（３）单位支出总体情况表</t>
  </si>
  <si>
    <t>（１１）单位管理转移支付表</t>
  </si>
  <si>
    <t>单位收支总体情况表</t>
    <phoneticPr fontId="29" type="noConversion"/>
  </si>
  <si>
    <t>单位收入总体情况表</t>
    <phoneticPr fontId="29" type="noConversion"/>
  </si>
  <si>
    <t>单位支出总体情况表</t>
    <phoneticPr fontId="29" type="noConversion"/>
  </si>
  <si>
    <t>单位管理转移支付表</t>
    <phoneticPr fontId="29" type="noConversion"/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</si>
</sst>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#0.00"/>
    <numFmt numFmtId="178" formatCode="#,##0.00_ ;[Red]\-#,##0.00\ "/>
    <numFmt numFmtId="179" formatCode="yyyy\-mm\-dd"/>
    <numFmt numFmtId="180" formatCode="0.00_);[Red]\(0.00\)"/>
    <numFmt numFmtId="181" formatCode="0.00_ "/>
  </numFmts>
  <fonts count="36">
    <font>
      <sz val="11"/>
      <color indexed="8"/>
      <name val="宋体"/>
      <charset val="1"/>
      <scheme val="minor"/>
    </font>
    <font>
      <sz val="16"/>
      <color indexed="8"/>
      <name val="仿宋_GB2312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family val="1"/>
    </font>
    <font>
      <sz val="9"/>
      <name val="宋体"/>
      <family val="3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24">
    <xf numFmtId="0" fontId="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7" fontId="21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7" fontId="20" fillId="0" borderId="2" xfId="0" applyNumberFormat="1" applyFont="1" applyBorder="1" applyAlignment="1">
      <alignment vertical="center" wrapText="1"/>
    </xf>
    <xf numFmtId="177" fontId="20" fillId="0" borderId="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1" applyFont="1" applyFill="1" applyBorder="1" applyAlignment="1" applyProtection="1">
      <alignment vertical="center"/>
    </xf>
    <xf numFmtId="178" fontId="22" fillId="0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 applyProtection="1">
      <alignment vertical="center"/>
    </xf>
    <xf numFmtId="0" fontId="14" fillId="0" borderId="1" xfId="1" applyFont="1" applyBorder="1" applyAlignment="1" applyProtection="1">
      <alignment vertical="center"/>
    </xf>
    <xf numFmtId="0" fontId="18" fillId="0" borderId="1" xfId="1" applyFont="1" applyFill="1" applyBorder="1" applyAlignment="1" applyProtection="1">
      <alignment horizontal="center" vertical="center"/>
    </xf>
    <xf numFmtId="178" fontId="18" fillId="0" borderId="1" xfId="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21" fillId="0" borderId="0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right" vertical="center" wrapText="1"/>
    </xf>
    <xf numFmtId="180" fontId="16" fillId="0" borderId="4" xfId="0" applyNumberFormat="1" applyFont="1" applyFill="1" applyBorder="1" applyAlignment="1" applyProtection="1">
      <alignment horizontal="right" vertical="center" shrinkToFit="1"/>
    </xf>
    <xf numFmtId="180" fontId="21" fillId="0" borderId="2" xfId="0" applyNumberFormat="1" applyFont="1" applyBorder="1" applyAlignment="1">
      <alignment horizontal="right" vertical="center" wrapText="1"/>
    </xf>
    <xf numFmtId="181" fontId="21" fillId="0" borderId="2" xfId="0" applyNumberFormat="1" applyFont="1" applyBorder="1" applyAlignment="1">
      <alignment horizontal="right" vertical="center" wrapText="1"/>
    </xf>
    <xf numFmtId="0" fontId="11" fillId="0" borderId="1" xfId="0" applyFont="1" applyFill="1" applyBorder="1" applyAlignment="1" applyProtection="1"/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24" fillId="0" borderId="1" xfId="0" applyFont="1" applyBorder="1" applyAlignment="1">
      <alignment vertical="center" wrapText="1"/>
    </xf>
    <xf numFmtId="180" fontId="24" fillId="0" borderId="1" xfId="0" applyNumberFormat="1" applyFont="1" applyBorder="1" applyAlignment="1">
      <alignment horizontal="right" vertical="center" wrapText="1"/>
    </xf>
    <xf numFmtId="180" fontId="7" fillId="0" borderId="1" xfId="0" applyNumberFormat="1" applyFont="1" applyBorder="1" applyAlignment="1">
      <alignment horizontal="right" vertical="center" wrapText="1"/>
    </xf>
    <xf numFmtId="180" fontId="31" fillId="0" borderId="1" xfId="0" applyNumberFormat="1" applyFont="1" applyBorder="1" applyAlignment="1">
      <alignment horizontal="right" vertical="center"/>
    </xf>
    <xf numFmtId="180" fontId="29" fillId="4" borderId="1" xfId="0" applyNumberFormat="1" applyFont="1" applyFill="1" applyBorder="1" applyAlignment="1">
      <alignment horizontal="right" vertical="center" shrinkToFit="1"/>
    </xf>
    <xf numFmtId="180" fontId="32" fillId="0" borderId="1" xfId="0" applyNumberFormat="1" applyFont="1" applyBorder="1" applyAlignment="1">
      <alignment horizontal="right" vertical="center"/>
    </xf>
    <xf numFmtId="180" fontId="20" fillId="3" borderId="1" xfId="0" applyNumberFormat="1" applyFont="1" applyFill="1" applyBorder="1" applyAlignment="1">
      <alignment vertical="center" wrapText="1"/>
    </xf>
    <xf numFmtId="49" fontId="33" fillId="0" borderId="1" xfId="0" applyNumberFormat="1" applyFont="1" applyFill="1" applyBorder="1" applyAlignment="1" applyProtection="1">
      <alignment horizontal="left" vertical="center"/>
    </xf>
    <xf numFmtId="4" fontId="9" fillId="0" borderId="1" xfId="0" applyNumberFormat="1" applyFont="1" applyBorder="1" applyAlignment="1">
      <alignment vertical="center" wrapText="1"/>
    </xf>
    <xf numFmtId="176" fontId="15" fillId="0" borderId="1" xfId="0" applyNumberFormat="1" applyFont="1" applyFill="1" applyBorder="1" applyAlignment="1" applyProtection="1">
      <alignment horizontal="right" vertical="center"/>
    </xf>
    <xf numFmtId="176" fontId="15" fillId="0" borderId="1" xfId="0" applyNumberFormat="1" applyFont="1" applyFill="1" applyBorder="1" applyAlignment="1" applyProtection="1">
      <alignment horizontal="right"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/>
    <xf numFmtId="49" fontId="16" fillId="0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179" fontId="9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N5" sqref="N5"/>
    </sheetView>
  </sheetViews>
  <sheetFormatPr defaultColWidth="10" defaultRowHeight="13.5"/>
  <cols>
    <col min="1" max="1" width="5.5" customWidth="1"/>
    <col min="2" max="3" width="9.75" customWidth="1"/>
    <col min="4" max="4" width="13.5" customWidth="1"/>
    <col min="5" max="5" width="11.5" customWidth="1"/>
    <col min="6" max="6" width="9.75" customWidth="1"/>
    <col min="7" max="7" width="7.25" customWidth="1"/>
    <col min="8" max="10" width="9.75" customWidth="1"/>
  </cols>
  <sheetData>
    <row r="1" spans="1:10" ht="40.5" customHeight="1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40.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" customHeight="1">
      <c r="A3" s="8"/>
      <c r="B3" s="8" t="s">
        <v>0</v>
      </c>
      <c r="C3" s="105">
        <v>208001</v>
      </c>
      <c r="D3" s="105"/>
      <c r="E3" s="8"/>
      <c r="F3" s="8"/>
      <c r="G3" s="8"/>
      <c r="H3" s="8"/>
      <c r="I3" s="8"/>
      <c r="J3" s="8"/>
    </row>
    <row r="4" spans="1:10" ht="30" customHeight="1">
      <c r="A4" s="8"/>
      <c r="B4" s="8" t="s">
        <v>1</v>
      </c>
      <c r="C4" s="106" t="s">
        <v>292</v>
      </c>
      <c r="D4" s="106"/>
      <c r="E4" s="106"/>
      <c r="F4" s="8"/>
      <c r="G4" s="8"/>
      <c r="H4" s="8"/>
      <c r="I4" s="8"/>
      <c r="J4" s="8"/>
    </row>
    <row r="5" spans="1:10" ht="57" customHeight="1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78.599999999999994" customHeight="1">
      <c r="A6" s="7"/>
      <c r="B6" s="107" t="s">
        <v>298</v>
      </c>
      <c r="C6" s="107"/>
      <c r="D6" s="107"/>
      <c r="E6" s="107"/>
      <c r="F6" s="107"/>
      <c r="G6" s="107"/>
      <c r="H6" s="107"/>
      <c r="I6" s="107"/>
      <c r="J6" s="107"/>
    </row>
    <row r="7" spans="1:10" ht="84" customHeigh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84" customHeight="1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84" customHeight="1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40.5" customHeight="1">
      <c r="A10" s="8"/>
      <c r="B10" s="8" t="s">
        <v>2</v>
      </c>
      <c r="C10" s="8"/>
      <c r="F10" s="76" t="s">
        <v>3</v>
      </c>
      <c r="G10" s="108" t="s">
        <v>293</v>
      </c>
      <c r="H10" s="108"/>
      <c r="I10" s="8"/>
      <c r="J10" s="8"/>
    </row>
    <row r="11" spans="1:10" ht="40.5" customHeight="1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40.5" customHeight="1">
      <c r="A12" s="8"/>
      <c r="B12" s="76" t="s">
        <v>4</v>
      </c>
      <c r="C12" s="77" t="s">
        <v>181</v>
      </c>
      <c r="D12" s="8"/>
      <c r="E12" s="76" t="s">
        <v>5</v>
      </c>
      <c r="F12" s="7" t="s">
        <v>182</v>
      </c>
      <c r="G12" s="8"/>
      <c r="H12" s="76" t="s">
        <v>6</v>
      </c>
      <c r="I12" s="7" t="s">
        <v>183</v>
      </c>
      <c r="J12" s="8"/>
    </row>
    <row r="13" spans="1:10" ht="14.25" customHeight="1">
      <c r="A13" s="7"/>
      <c r="B13" s="7"/>
      <c r="C13" s="7" t="s">
        <v>7</v>
      </c>
      <c r="D13" s="7"/>
      <c r="E13" s="7"/>
      <c r="F13" s="7"/>
      <c r="G13" s="7"/>
      <c r="H13" s="7"/>
      <c r="I13" s="7"/>
      <c r="J13" s="7"/>
    </row>
    <row r="14" spans="1:10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</sheetData>
  <mergeCells count="4">
    <mergeCell ref="C3:D3"/>
    <mergeCell ref="C4:E4"/>
    <mergeCell ref="B6:J6"/>
    <mergeCell ref="G10:H10"/>
  </mergeCells>
  <phoneticPr fontId="29" type="noConversion"/>
  <printOptions horizontalCentered="1"/>
  <pageMargins left="7.874015748031496E-2" right="7.874015748031496E-2" top="7.874015748031496E-2" bottom="7.874015748031496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K7" sqref="K7"/>
    </sheetView>
  </sheetViews>
  <sheetFormatPr defaultColWidth="10" defaultRowHeight="13.5"/>
  <cols>
    <col min="1" max="1" width="32.375" customWidth="1"/>
    <col min="2" max="2" width="12.5" customWidth="1"/>
    <col min="3" max="6" width="15.25" customWidth="1"/>
    <col min="7" max="8" width="12.5" customWidth="1"/>
  </cols>
  <sheetData>
    <row r="1" spans="1:8" ht="14.25" customHeight="1">
      <c r="A1" s="7"/>
      <c r="B1" s="7"/>
      <c r="C1" s="7"/>
      <c r="D1" s="7"/>
      <c r="E1" s="7"/>
      <c r="F1" s="7"/>
      <c r="G1" s="7"/>
      <c r="H1" s="7"/>
    </row>
    <row r="2" spans="1:8" ht="39.950000000000003" customHeight="1">
      <c r="A2" s="117" t="s">
        <v>157</v>
      </c>
      <c r="B2" s="117"/>
      <c r="C2" s="117"/>
      <c r="D2" s="117"/>
      <c r="E2" s="117"/>
      <c r="F2" s="117"/>
      <c r="G2" s="117"/>
      <c r="H2" s="117"/>
    </row>
    <row r="3" spans="1:8" ht="22.7" customHeight="1">
      <c r="A3" s="7"/>
      <c r="B3" s="7"/>
      <c r="C3" s="7"/>
      <c r="D3" s="7"/>
      <c r="E3" s="7"/>
      <c r="F3" s="7"/>
      <c r="G3" s="7"/>
      <c r="H3" s="31" t="s">
        <v>25</v>
      </c>
    </row>
    <row r="4" spans="1:8" ht="22.7" customHeight="1">
      <c r="A4" s="118" t="s">
        <v>142</v>
      </c>
      <c r="B4" s="118" t="s">
        <v>158</v>
      </c>
      <c r="C4" s="118"/>
      <c r="D4" s="118"/>
      <c r="E4" s="118"/>
      <c r="F4" s="118"/>
      <c r="G4" s="118" t="s">
        <v>159</v>
      </c>
      <c r="H4" s="118" t="s">
        <v>160</v>
      </c>
    </row>
    <row r="5" spans="1:8" ht="22.7" customHeight="1">
      <c r="A5" s="118"/>
      <c r="B5" s="118" t="s">
        <v>103</v>
      </c>
      <c r="C5" s="118" t="s">
        <v>161</v>
      </c>
      <c r="D5" s="118" t="s">
        <v>162</v>
      </c>
      <c r="E5" s="118" t="s">
        <v>163</v>
      </c>
      <c r="F5" s="118"/>
      <c r="G5" s="118"/>
      <c r="H5" s="118"/>
    </row>
    <row r="6" spans="1:8" ht="22.7" customHeight="1">
      <c r="A6" s="118"/>
      <c r="B6" s="118"/>
      <c r="C6" s="118"/>
      <c r="D6" s="118"/>
      <c r="E6" s="10" t="s">
        <v>164</v>
      </c>
      <c r="F6" s="10" t="s">
        <v>165</v>
      </c>
      <c r="G6" s="118"/>
      <c r="H6" s="118"/>
    </row>
    <row r="7" spans="1:8" ht="22.7" customHeight="1">
      <c r="A7" s="82" t="s">
        <v>103</v>
      </c>
      <c r="B7" s="39">
        <v>2500</v>
      </c>
      <c r="C7" s="33"/>
      <c r="D7" s="39">
        <v>2500</v>
      </c>
      <c r="E7" s="33"/>
      <c r="F7" s="33"/>
      <c r="G7" s="33"/>
      <c r="H7" s="39"/>
    </row>
    <row r="8" spans="1:8" ht="22.7" customHeight="1">
      <c r="A8" s="82" t="s">
        <v>279</v>
      </c>
      <c r="B8" s="39">
        <v>2500</v>
      </c>
      <c r="C8" s="33"/>
      <c r="D8" s="39">
        <v>2500</v>
      </c>
      <c r="E8" s="33"/>
      <c r="F8" s="33"/>
      <c r="G8" s="33"/>
      <c r="H8" s="39"/>
    </row>
    <row r="9" spans="1:8" ht="22.7" customHeight="1">
      <c r="A9" s="11"/>
      <c r="B9" s="12"/>
      <c r="C9" s="12"/>
      <c r="D9" s="12"/>
      <c r="E9" s="12"/>
      <c r="F9" s="12"/>
      <c r="G9" s="12"/>
      <c r="H9" s="12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4"/>
  <sheetViews>
    <sheetView zoomScale="130" zoomScaleNormal="130" workbookViewId="0">
      <selection activeCell="I7" sqref="I7"/>
    </sheetView>
  </sheetViews>
  <sheetFormatPr defaultColWidth="10" defaultRowHeight="15"/>
  <cols>
    <col min="1" max="1" width="6.375" customWidth="1"/>
    <col min="2" max="2" width="12" style="14" customWidth="1"/>
    <col min="3" max="3" width="22.25" style="14" customWidth="1"/>
    <col min="4" max="6" width="14.625" customWidth="1"/>
    <col min="7" max="7" width="9.75" customWidth="1"/>
  </cols>
  <sheetData>
    <row r="1" spans="1:7" ht="32.25" customHeight="1">
      <c r="A1" s="7"/>
      <c r="B1" s="18"/>
      <c r="C1" s="19"/>
      <c r="D1" s="7"/>
      <c r="E1" s="7"/>
      <c r="F1" s="7"/>
      <c r="G1" s="7"/>
    </row>
    <row r="2" spans="1:7" ht="39.950000000000003" customHeight="1">
      <c r="A2" s="110" t="s">
        <v>166</v>
      </c>
      <c r="B2" s="113"/>
      <c r="C2" s="113"/>
      <c r="D2" s="110"/>
      <c r="E2" s="110"/>
      <c r="F2" s="110"/>
      <c r="G2" s="7"/>
    </row>
    <row r="3" spans="1:7" ht="22.7" customHeight="1">
      <c r="A3" s="8"/>
      <c r="D3" s="8"/>
      <c r="E3" s="8"/>
      <c r="F3" s="8" t="s">
        <v>25</v>
      </c>
      <c r="G3" s="7"/>
    </row>
    <row r="4" spans="1:7" ht="41.25" customHeight="1">
      <c r="A4" s="20" t="s">
        <v>167</v>
      </c>
      <c r="B4" s="21" t="s">
        <v>168</v>
      </c>
      <c r="C4" s="22" t="s">
        <v>169</v>
      </c>
      <c r="D4" s="20" t="s">
        <v>103</v>
      </c>
      <c r="E4" s="20" t="s">
        <v>100</v>
      </c>
      <c r="F4" s="20" t="s">
        <v>101</v>
      </c>
      <c r="G4" s="7"/>
    </row>
    <row r="5" spans="1:7" ht="41.25" customHeight="1">
      <c r="A5" s="20"/>
      <c r="B5" s="23"/>
      <c r="C5" s="24" t="s">
        <v>103</v>
      </c>
      <c r="D5" s="37">
        <f t="shared" ref="D5:D14" si="0">E5+F5</f>
        <v>409904.3</v>
      </c>
      <c r="E5" s="37">
        <f>E6</f>
        <v>409904.3</v>
      </c>
      <c r="F5" s="25"/>
      <c r="G5" s="8"/>
    </row>
    <row r="6" spans="1:7" ht="41.25" customHeight="1">
      <c r="A6" s="26">
        <v>1</v>
      </c>
      <c r="B6" s="27" t="s">
        <v>255</v>
      </c>
      <c r="C6" s="27" t="s">
        <v>256</v>
      </c>
      <c r="D6" s="37">
        <f t="shared" si="0"/>
        <v>409904.3</v>
      </c>
      <c r="E6" s="37">
        <f>SUM(E7:E14)</f>
        <v>409904.3</v>
      </c>
      <c r="F6" s="28"/>
    </row>
    <row r="7" spans="1:7" ht="41.25" customHeight="1">
      <c r="A7" s="26">
        <v>2</v>
      </c>
      <c r="B7" s="30" t="s">
        <v>257</v>
      </c>
      <c r="C7" s="95" t="s">
        <v>296</v>
      </c>
      <c r="D7" s="96">
        <f t="shared" si="0"/>
        <v>55000</v>
      </c>
      <c r="E7" s="39">
        <v>55000</v>
      </c>
      <c r="F7" s="28"/>
    </row>
    <row r="8" spans="1:7" ht="41.25" customHeight="1">
      <c r="A8" s="26">
        <v>3</v>
      </c>
      <c r="B8" s="30" t="s">
        <v>258</v>
      </c>
      <c r="C8" s="95" t="s">
        <v>269</v>
      </c>
      <c r="D8" s="96">
        <f t="shared" si="0"/>
        <v>47500</v>
      </c>
      <c r="E8" s="39">
        <v>47500</v>
      </c>
      <c r="F8" s="75"/>
    </row>
    <row r="9" spans="1:7" ht="41.25" customHeight="1">
      <c r="A9" s="26">
        <v>4</v>
      </c>
      <c r="B9" s="30" t="s">
        <v>259</v>
      </c>
      <c r="C9" s="95" t="s">
        <v>270</v>
      </c>
      <c r="D9" s="96">
        <f t="shared" si="0"/>
        <v>25000</v>
      </c>
      <c r="E9" s="39">
        <v>25000</v>
      </c>
      <c r="F9" s="75"/>
    </row>
    <row r="10" spans="1:7" ht="41.25" customHeight="1">
      <c r="A10" s="26">
        <v>5</v>
      </c>
      <c r="B10" s="30" t="s">
        <v>260</v>
      </c>
      <c r="C10" s="95" t="s">
        <v>297</v>
      </c>
      <c r="D10" s="96">
        <f t="shared" si="0"/>
        <v>100000</v>
      </c>
      <c r="E10" s="39">
        <v>100000</v>
      </c>
      <c r="F10" s="75"/>
    </row>
    <row r="11" spans="1:7" ht="41.25" customHeight="1">
      <c r="A11" s="26">
        <v>6</v>
      </c>
      <c r="B11" s="30" t="s">
        <v>261</v>
      </c>
      <c r="C11" s="95" t="s">
        <v>272</v>
      </c>
      <c r="D11" s="96">
        <f t="shared" si="0"/>
        <v>2500</v>
      </c>
      <c r="E11" s="39">
        <v>2500</v>
      </c>
      <c r="F11" s="75"/>
    </row>
    <row r="12" spans="1:7" ht="41.25" customHeight="1">
      <c r="A12" s="26">
        <v>7</v>
      </c>
      <c r="B12" s="30" t="s">
        <v>262</v>
      </c>
      <c r="C12" s="30" t="s">
        <v>273</v>
      </c>
      <c r="D12" s="96">
        <f t="shared" si="0"/>
        <v>40648.1</v>
      </c>
      <c r="E12" s="39">
        <v>40648.1</v>
      </c>
      <c r="F12" s="75"/>
    </row>
    <row r="13" spans="1:7" ht="41.25" customHeight="1">
      <c r="A13" s="26">
        <v>8</v>
      </c>
      <c r="B13" s="30" t="s">
        <v>263</v>
      </c>
      <c r="C13" s="30" t="s">
        <v>274</v>
      </c>
      <c r="D13" s="96">
        <f t="shared" si="0"/>
        <v>38456.199999999997</v>
      </c>
      <c r="E13" s="39">
        <v>38456.199999999997</v>
      </c>
      <c r="F13" s="75"/>
    </row>
    <row r="14" spans="1:7" ht="41.25" customHeight="1">
      <c r="A14" s="26">
        <v>9</v>
      </c>
      <c r="B14" s="30" t="s">
        <v>264</v>
      </c>
      <c r="C14" s="30" t="s">
        <v>275</v>
      </c>
      <c r="D14" s="96">
        <f t="shared" si="0"/>
        <v>100800</v>
      </c>
      <c r="E14" s="39">
        <v>100800</v>
      </c>
      <c r="F14" s="75"/>
    </row>
  </sheetData>
  <mergeCells count="1">
    <mergeCell ref="A2:F2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"/>
  <sheetViews>
    <sheetView showGridLines="0" showZeros="0" zoomScale="130" zoomScaleNormal="130" workbookViewId="0">
      <selection activeCell="B23" sqref="B23"/>
    </sheetView>
  </sheetViews>
  <sheetFormatPr defaultColWidth="7.875" defaultRowHeight="12.75" customHeight="1"/>
  <cols>
    <col min="1" max="1" width="14" style="14" customWidth="1"/>
    <col min="2" max="2" width="84.25" style="14" customWidth="1"/>
    <col min="3" max="3" width="29.375" style="14" customWidth="1"/>
    <col min="4" max="4" width="2.5" style="14" customWidth="1"/>
    <col min="5" max="16" width="8" style="14"/>
    <col min="17" max="16384" width="7.875" style="13"/>
  </cols>
  <sheetData>
    <row r="1" spans="1:16" ht="15" customHeight="1">
      <c r="A1" s="15"/>
      <c r="B1" s="15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2.25" customHeight="1">
      <c r="A2" s="113" t="s">
        <v>289</v>
      </c>
      <c r="B2" s="113"/>
      <c r="C2" s="1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" customHeight="1">
      <c r="A3" s="13"/>
      <c r="B3" s="13"/>
      <c r="C3" s="16" t="s">
        <v>25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5.5" customHeight="1">
      <c r="A4" s="119" t="s">
        <v>170</v>
      </c>
      <c r="B4" s="119"/>
      <c r="C4" s="120" t="s">
        <v>29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25.5" customHeight="1">
      <c r="A5" s="85" t="s">
        <v>171</v>
      </c>
      <c r="B5" s="85" t="s">
        <v>172</v>
      </c>
      <c r="C5" s="12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25.5" customHeight="1">
      <c r="A6" s="85" t="s">
        <v>103</v>
      </c>
      <c r="B6" s="85"/>
      <c r="C6" s="98">
        <f>C7</f>
        <v>381278.89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6.25" customHeight="1">
      <c r="A7" s="99" t="s">
        <v>280</v>
      </c>
      <c r="B7" s="99" t="s">
        <v>281</v>
      </c>
      <c r="C7" s="97">
        <f>SUM(C8:C10)</f>
        <v>381278.89</v>
      </c>
      <c r="D7" s="100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32.25" customHeight="1">
      <c r="A8" s="101" t="s">
        <v>282</v>
      </c>
      <c r="B8" s="101" t="s">
        <v>283</v>
      </c>
      <c r="C8" s="17">
        <v>73455.89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32.25" customHeight="1">
      <c r="A9" s="101" t="s">
        <v>284</v>
      </c>
      <c r="B9" s="101" t="s">
        <v>285</v>
      </c>
      <c r="C9" s="17">
        <v>214623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26.25" customHeight="1">
      <c r="A10" s="101" t="s">
        <v>284</v>
      </c>
      <c r="B10" s="101" t="s">
        <v>286</v>
      </c>
      <c r="C10" s="17">
        <v>93200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</sheetData>
  <sheetProtection formatCells="0" formatColumns="0" formatRows="0"/>
  <mergeCells count="3">
    <mergeCell ref="A2:C2"/>
    <mergeCell ref="A4:B4"/>
    <mergeCell ref="C4:C5"/>
  </mergeCells>
  <phoneticPr fontId="29" type="noConversion"/>
  <printOptions horizontalCentered="1"/>
  <pageMargins left="0.78740157480314965" right="0.39370078740157483" top="1.1811023622047245" bottom="0.78740157480314965" header="0" footer="0.39370078740157483"/>
  <pageSetup paperSize="9" fitToHeight="100" orientation="landscape" horizontalDpi="300" verticalDpi="300" r:id="rId1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activeCell="I18" sqref="I18"/>
    </sheetView>
  </sheetViews>
  <sheetFormatPr defaultColWidth="10" defaultRowHeight="13.5"/>
  <cols>
    <col min="1" max="1" width="13.875" customWidth="1"/>
    <col min="2" max="2" width="6" customWidth="1"/>
    <col min="3" max="3" width="20" customWidth="1"/>
    <col min="4" max="5" width="21.625" customWidth="1"/>
  </cols>
  <sheetData>
    <row r="1" spans="1:5" ht="59.25" customHeight="1">
      <c r="A1" s="7"/>
      <c r="B1" s="7"/>
      <c r="C1" s="7"/>
      <c r="D1" s="7"/>
      <c r="E1" s="7"/>
    </row>
    <row r="2" spans="1:5" ht="39.950000000000003" customHeight="1">
      <c r="A2" s="110" t="s">
        <v>306</v>
      </c>
      <c r="B2" s="110"/>
      <c r="C2" s="110"/>
      <c r="D2" s="110"/>
      <c r="E2" s="110"/>
    </row>
    <row r="3" spans="1:5" ht="22.7" customHeight="1">
      <c r="A3" s="8"/>
      <c r="B3" s="8"/>
      <c r="C3" s="8"/>
      <c r="D3" s="8"/>
      <c r="E3" s="9" t="s">
        <v>25</v>
      </c>
    </row>
    <row r="4" spans="1:5" ht="22.7" customHeight="1">
      <c r="A4" s="10" t="s">
        <v>142</v>
      </c>
      <c r="B4" s="10" t="s">
        <v>103</v>
      </c>
      <c r="C4" s="10" t="s">
        <v>173</v>
      </c>
      <c r="D4" s="10" t="s">
        <v>174</v>
      </c>
      <c r="E4" s="10" t="s">
        <v>175</v>
      </c>
    </row>
    <row r="5" spans="1:5" ht="22.7" customHeight="1">
      <c r="A5" s="84" t="s">
        <v>279</v>
      </c>
      <c r="B5" s="12">
        <v>0</v>
      </c>
      <c r="C5" s="12">
        <v>0</v>
      </c>
      <c r="D5" s="12">
        <v>0</v>
      </c>
      <c r="E5" s="12">
        <v>0</v>
      </c>
    </row>
  </sheetData>
  <mergeCells count="1">
    <mergeCell ref="A2:E2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26" sqref="A26"/>
    </sheetView>
  </sheetViews>
  <sheetFormatPr defaultColWidth="9" defaultRowHeight="13.5"/>
  <cols>
    <col min="1" max="1" width="34.125" customWidth="1"/>
    <col min="2" max="2" width="46" customWidth="1"/>
  </cols>
  <sheetData>
    <row r="1" spans="1:2" ht="63.75" customHeight="1">
      <c r="A1" s="121" t="s">
        <v>176</v>
      </c>
      <c r="B1" s="121"/>
    </row>
    <row r="2" spans="1:2" ht="25.5" customHeight="1">
      <c r="A2" s="1" t="s">
        <v>177</v>
      </c>
    </row>
    <row r="3" spans="1:2" ht="25.5" customHeight="1">
      <c r="A3" s="122" t="s">
        <v>28</v>
      </c>
      <c r="B3" s="123" t="s">
        <v>29</v>
      </c>
    </row>
    <row r="4" spans="1:2" ht="25.5" customHeight="1">
      <c r="A4" s="122"/>
      <c r="B4" s="123"/>
    </row>
    <row r="5" spans="1:2" ht="25.5" customHeight="1">
      <c r="A5" s="3" t="s">
        <v>178</v>
      </c>
      <c r="B5" s="2">
        <v>1</v>
      </c>
    </row>
    <row r="6" spans="1:2" ht="25.5" customHeight="1">
      <c r="A6" s="102" t="s">
        <v>179</v>
      </c>
      <c r="B6" s="4">
        <v>0</v>
      </c>
    </row>
    <row r="7" spans="1:2" ht="25.5" customHeight="1">
      <c r="A7" s="103" t="s">
        <v>279</v>
      </c>
      <c r="B7" s="4">
        <v>0</v>
      </c>
    </row>
    <row r="8" spans="1:2" ht="25.5" customHeight="1">
      <c r="A8" s="5"/>
      <c r="B8" s="4"/>
    </row>
    <row r="9" spans="1:2" ht="25.5" customHeight="1">
      <c r="A9" s="5"/>
      <c r="B9" s="4"/>
    </row>
    <row r="10" spans="1:2" ht="25.5" customHeight="1">
      <c r="A10" s="5"/>
      <c r="B10" s="4"/>
    </row>
    <row r="11" spans="1:2" ht="25.5" customHeight="1">
      <c r="A11" s="5"/>
      <c r="B11" s="4"/>
    </row>
    <row r="12" spans="1:2" ht="25.5" customHeight="1">
      <c r="A12" s="5"/>
      <c r="B12" s="4"/>
    </row>
    <row r="13" spans="1:2" ht="25.5" customHeight="1">
      <c r="A13" s="5"/>
      <c r="B13" s="4"/>
    </row>
    <row r="14" spans="1:2" ht="25.5" customHeight="1">
      <c r="A14" s="5"/>
      <c r="B14" s="4"/>
    </row>
    <row r="15" spans="1:2" ht="25.5" customHeight="1">
      <c r="A15" s="5"/>
      <c r="B15" s="4"/>
    </row>
    <row r="16" spans="1:2" ht="25.5" customHeight="1">
      <c r="A16" s="6" t="s">
        <v>180</v>
      </c>
    </row>
  </sheetData>
  <mergeCells count="3">
    <mergeCell ref="A1:B1"/>
    <mergeCell ref="A3:A4"/>
    <mergeCell ref="B3:B4"/>
  </mergeCells>
  <phoneticPr fontId="29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topLeftCell="B1" workbookViewId="0">
      <selection activeCell="F4" sqref="F4"/>
    </sheetView>
  </sheetViews>
  <sheetFormatPr defaultColWidth="10" defaultRowHeight="13.5"/>
  <cols>
    <col min="1" max="1" width="5" customWidth="1"/>
    <col min="2" max="2" width="48.75" customWidth="1"/>
    <col min="3" max="3" width="25.625" customWidth="1"/>
  </cols>
  <sheetData>
    <row r="1" spans="1:3" ht="50.25" customHeight="1">
      <c r="A1" s="7"/>
      <c r="B1" s="7"/>
    </row>
    <row r="2" spans="1:3" ht="48" customHeight="1">
      <c r="A2" s="7"/>
      <c r="B2" s="109" t="s">
        <v>8</v>
      </c>
      <c r="C2" s="109"/>
    </row>
    <row r="3" spans="1:3" ht="48" customHeight="1">
      <c r="A3" s="72"/>
      <c r="B3" s="73" t="s">
        <v>9</v>
      </c>
      <c r="C3" s="73" t="s">
        <v>197</v>
      </c>
    </row>
    <row r="4" spans="1:3" ht="48" customHeight="1">
      <c r="A4" s="65"/>
      <c r="B4" s="74" t="s">
        <v>299</v>
      </c>
      <c r="C4" s="55" t="s">
        <v>10</v>
      </c>
    </row>
    <row r="5" spans="1:3" ht="48" customHeight="1">
      <c r="A5" s="65"/>
      <c r="B5" s="74" t="s">
        <v>300</v>
      </c>
      <c r="C5" s="55" t="s">
        <v>11</v>
      </c>
    </row>
    <row r="6" spans="1:3" ht="48" customHeight="1">
      <c r="A6" s="65"/>
      <c r="B6" s="74" t="s">
        <v>301</v>
      </c>
      <c r="C6" s="55" t="s">
        <v>12</v>
      </c>
    </row>
    <row r="7" spans="1:3" ht="48" customHeight="1">
      <c r="A7" s="65"/>
      <c r="B7" s="74" t="s">
        <v>13</v>
      </c>
      <c r="C7" s="55"/>
    </row>
    <row r="8" spans="1:3" ht="48" customHeight="1">
      <c r="A8" s="65"/>
      <c r="B8" s="74" t="s">
        <v>14</v>
      </c>
      <c r="C8" s="55" t="s">
        <v>15</v>
      </c>
    </row>
    <row r="9" spans="1:3" ht="48" customHeight="1">
      <c r="A9" s="65"/>
      <c r="B9" s="74" t="s">
        <v>16</v>
      </c>
      <c r="C9" s="55" t="s">
        <v>17</v>
      </c>
    </row>
    <row r="10" spans="1:3" ht="48" customHeight="1">
      <c r="A10" s="65"/>
      <c r="B10" s="74" t="s">
        <v>18</v>
      </c>
      <c r="C10" s="55" t="s">
        <v>19</v>
      </c>
    </row>
    <row r="11" spans="1:3" ht="48" customHeight="1">
      <c r="A11" s="65"/>
      <c r="B11" s="74" t="s">
        <v>20</v>
      </c>
      <c r="C11" s="55" t="s">
        <v>21</v>
      </c>
    </row>
    <row r="12" spans="1:3" ht="48" customHeight="1">
      <c r="A12" s="65"/>
      <c r="B12" s="74" t="s">
        <v>22</v>
      </c>
      <c r="C12" s="55"/>
    </row>
    <row r="13" spans="1:3" ht="48" customHeight="1">
      <c r="A13" s="7"/>
      <c r="B13" s="74" t="s">
        <v>23</v>
      </c>
      <c r="C13" s="55"/>
    </row>
    <row r="14" spans="1:3" ht="48" customHeight="1">
      <c r="A14" s="7"/>
      <c r="B14" s="74" t="s">
        <v>302</v>
      </c>
      <c r="C14" s="55" t="s">
        <v>10</v>
      </c>
    </row>
    <row r="15" spans="1:3" ht="48" customHeight="1">
      <c r="B15" s="74" t="s">
        <v>24</v>
      </c>
      <c r="C15" s="75"/>
    </row>
  </sheetData>
  <mergeCells count="1">
    <mergeCell ref="B2:C2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2"/>
  <sheetViews>
    <sheetView zoomScale="145" zoomScaleNormal="145" workbookViewId="0">
      <selection activeCell="A45" sqref="A45:XFD50"/>
    </sheetView>
  </sheetViews>
  <sheetFormatPr defaultColWidth="10" defaultRowHeight="13.5"/>
  <cols>
    <col min="1" max="1" width="29.5" customWidth="1"/>
    <col min="2" max="2" width="16.75" customWidth="1"/>
    <col min="3" max="3" width="26.375" customWidth="1"/>
    <col min="4" max="4" width="14.5" customWidth="1"/>
  </cols>
  <sheetData>
    <row r="1" spans="1:4" ht="9.75" customHeight="1">
      <c r="A1" s="7"/>
      <c r="B1" s="7"/>
      <c r="C1" s="7"/>
      <c r="D1" s="7"/>
    </row>
    <row r="2" spans="1:4" ht="25.5" customHeight="1">
      <c r="A2" s="110" t="s">
        <v>303</v>
      </c>
      <c r="B2" s="110"/>
      <c r="C2" s="110"/>
      <c r="D2" s="110"/>
    </row>
    <row r="3" spans="1:4" ht="15" customHeight="1">
      <c r="A3" s="111"/>
      <c r="B3" s="111"/>
      <c r="C3" s="111"/>
      <c r="D3" s="66" t="s">
        <v>25</v>
      </c>
    </row>
    <row r="4" spans="1:4" ht="18.75" customHeight="1">
      <c r="A4" s="112" t="s">
        <v>26</v>
      </c>
      <c r="B4" s="112"/>
      <c r="C4" s="112" t="s">
        <v>27</v>
      </c>
      <c r="D4" s="112"/>
    </row>
    <row r="5" spans="1:4" ht="18.75" customHeight="1">
      <c r="A5" s="45" t="s">
        <v>28</v>
      </c>
      <c r="B5" s="45" t="s">
        <v>29</v>
      </c>
      <c r="C5" s="45" t="s">
        <v>28</v>
      </c>
      <c r="D5" s="45" t="s">
        <v>29</v>
      </c>
    </row>
    <row r="6" spans="1:4" ht="18.75" customHeight="1">
      <c r="A6" s="67" t="s">
        <v>30</v>
      </c>
      <c r="B6" s="78">
        <v>56497712.039999999</v>
      </c>
      <c r="C6" s="67" t="s">
        <v>31</v>
      </c>
      <c r="D6" s="51"/>
    </row>
    <row r="7" spans="1:4" ht="18.75" customHeight="1">
      <c r="A7" s="67" t="s">
        <v>32</v>
      </c>
      <c r="C7" s="67" t="s">
        <v>33</v>
      </c>
      <c r="D7" s="68"/>
    </row>
    <row r="8" spans="1:4" ht="18.75" customHeight="1">
      <c r="A8" s="67" t="s">
        <v>34</v>
      </c>
      <c r="B8" s="79"/>
      <c r="C8" s="67" t="s">
        <v>35</v>
      </c>
      <c r="D8" s="68"/>
    </row>
    <row r="9" spans="1:4" ht="18.75" customHeight="1">
      <c r="A9" s="67" t="s">
        <v>287</v>
      </c>
      <c r="B9" s="78"/>
      <c r="C9" s="67" t="s">
        <v>36</v>
      </c>
      <c r="D9" s="68"/>
    </row>
    <row r="10" spans="1:4" ht="18.75" customHeight="1">
      <c r="A10" s="67" t="s">
        <v>37</v>
      </c>
      <c r="B10" s="78"/>
      <c r="C10" s="67" t="s">
        <v>38</v>
      </c>
      <c r="D10" s="80">
        <v>55008833.219999999</v>
      </c>
    </row>
    <row r="11" spans="1:4" ht="18.75" customHeight="1">
      <c r="A11" s="67" t="s">
        <v>39</v>
      </c>
      <c r="B11" s="79"/>
      <c r="C11" s="67" t="s">
        <v>40</v>
      </c>
      <c r="D11" s="80"/>
    </row>
    <row r="12" spans="1:4" ht="18.75" customHeight="1">
      <c r="A12" s="67" t="s">
        <v>41</v>
      </c>
      <c r="B12" s="79"/>
      <c r="C12" s="67" t="s">
        <v>42</v>
      </c>
      <c r="D12" s="80"/>
    </row>
    <row r="13" spans="1:4" ht="18.75" customHeight="1">
      <c r="A13" s="67" t="s">
        <v>43</v>
      </c>
      <c r="B13" s="51"/>
      <c r="C13" s="67" t="s">
        <v>44</v>
      </c>
      <c r="D13" s="80">
        <v>1104442.0900000001</v>
      </c>
    </row>
    <row r="14" spans="1:4" ht="18.75" customHeight="1">
      <c r="A14" s="67" t="s">
        <v>45</v>
      </c>
      <c r="B14" s="51"/>
      <c r="C14" s="67" t="s">
        <v>46</v>
      </c>
      <c r="D14" s="80"/>
    </row>
    <row r="15" spans="1:4" ht="18.75" customHeight="1">
      <c r="A15" s="67"/>
      <c r="B15" s="69"/>
      <c r="C15" s="67" t="s">
        <v>47</v>
      </c>
      <c r="D15" s="80">
        <v>384436.73</v>
      </c>
    </row>
    <row r="16" spans="1:4" ht="18.75" customHeight="1">
      <c r="A16" s="67"/>
      <c r="B16" s="69"/>
      <c r="C16" s="67" t="s">
        <v>48</v>
      </c>
      <c r="D16" s="68"/>
    </row>
    <row r="17" spans="1:4" ht="18.75" customHeight="1">
      <c r="A17" s="67"/>
      <c r="B17" s="69"/>
      <c r="C17" s="67" t="s">
        <v>49</v>
      </c>
      <c r="D17" s="68"/>
    </row>
    <row r="18" spans="1:4" ht="18.75" customHeight="1">
      <c r="A18" s="67"/>
      <c r="B18" s="69"/>
      <c r="C18" s="67" t="s">
        <v>50</v>
      </c>
      <c r="D18" s="68"/>
    </row>
    <row r="19" spans="1:4" ht="18.75" customHeight="1">
      <c r="A19" s="67"/>
      <c r="B19" s="69"/>
      <c r="C19" s="67" t="s">
        <v>51</v>
      </c>
      <c r="D19" s="68"/>
    </row>
    <row r="20" spans="1:4" ht="18.75" customHeight="1">
      <c r="A20" s="70"/>
      <c r="B20" s="71"/>
      <c r="C20" s="67" t="s">
        <v>52</v>
      </c>
      <c r="D20" s="68"/>
    </row>
    <row r="21" spans="1:4" ht="18.75" customHeight="1">
      <c r="A21" s="70"/>
      <c r="B21" s="71"/>
      <c r="C21" s="67" t="s">
        <v>53</v>
      </c>
      <c r="D21" s="68"/>
    </row>
    <row r="22" spans="1:4" ht="18.75" customHeight="1">
      <c r="A22" s="70"/>
      <c r="B22" s="71"/>
      <c r="C22" s="67" t="s">
        <v>54</v>
      </c>
      <c r="D22" s="68"/>
    </row>
    <row r="23" spans="1:4" ht="18.75" customHeight="1">
      <c r="A23" s="70"/>
      <c r="B23" s="71"/>
      <c r="C23" s="67" t="s">
        <v>55</v>
      </c>
      <c r="D23" s="68"/>
    </row>
    <row r="24" spans="1:4" ht="18.75" customHeight="1">
      <c r="A24" s="70"/>
      <c r="B24" s="71"/>
      <c r="C24" s="67" t="s">
        <v>56</v>
      </c>
      <c r="D24" s="68"/>
    </row>
    <row r="25" spans="1:4" ht="18.75" customHeight="1">
      <c r="A25" s="67"/>
      <c r="B25" s="69"/>
      <c r="C25" s="67" t="s">
        <v>57</v>
      </c>
      <c r="D25" s="68"/>
    </row>
    <row r="26" spans="1:4" ht="18.75" customHeight="1">
      <c r="A26" s="67"/>
      <c r="B26" s="69"/>
      <c r="C26" s="67" t="s">
        <v>58</v>
      </c>
      <c r="D26" s="68"/>
    </row>
    <row r="27" spans="1:4" ht="18.75" customHeight="1">
      <c r="A27" s="67"/>
      <c r="B27" s="69"/>
      <c r="C27" s="67" t="s">
        <v>59</v>
      </c>
      <c r="D27" s="68"/>
    </row>
    <row r="28" spans="1:4" ht="18.75" customHeight="1">
      <c r="A28" s="70"/>
      <c r="B28" s="71"/>
      <c r="C28" s="67" t="s">
        <v>60</v>
      </c>
      <c r="D28" s="68"/>
    </row>
    <row r="29" spans="1:4" ht="18.75" customHeight="1">
      <c r="A29" s="70"/>
      <c r="B29" s="71"/>
      <c r="C29" s="67" t="s">
        <v>61</v>
      </c>
      <c r="D29" s="68"/>
    </row>
    <row r="30" spans="1:4" ht="18.75" customHeight="1">
      <c r="A30" s="70"/>
      <c r="B30" s="71"/>
      <c r="C30" s="67" t="s">
        <v>62</v>
      </c>
      <c r="D30" s="78">
        <v>381278.89</v>
      </c>
    </row>
    <row r="31" spans="1:4" ht="18.75" customHeight="1">
      <c r="A31" s="70"/>
      <c r="B31" s="71"/>
      <c r="C31" s="67" t="s">
        <v>63</v>
      </c>
      <c r="D31" s="68"/>
    </row>
    <row r="32" spans="1:4" ht="18.75" customHeight="1">
      <c r="A32" s="70"/>
      <c r="B32" s="71"/>
      <c r="C32" s="67" t="s">
        <v>64</v>
      </c>
      <c r="D32" s="68"/>
    </row>
    <row r="33" spans="1:4" ht="18.75" customHeight="1">
      <c r="A33" s="67"/>
      <c r="B33" s="67"/>
      <c r="C33" s="67" t="s">
        <v>65</v>
      </c>
      <c r="D33" s="68"/>
    </row>
    <row r="34" spans="1:4" ht="18.75" customHeight="1">
      <c r="A34" s="67"/>
      <c r="B34" s="67"/>
      <c r="C34" s="67" t="s">
        <v>66</v>
      </c>
      <c r="D34" s="68"/>
    </row>
    <row r="35" spans="1:4" ht="18.75" customHeight="1">
      <c r="A35" s="67"/>
      <c r="B35" s="67"/>
      <c r="C35" s="67" t="s">
        <v>67</v>
      </c>
      <c r="D35" s="68"/>
    </row>
    <row r="36" spans="1:4" ht="18.75" customHeight="1">
      <c r="A36" s="67"/>
      <c r="B36" s="67"/>
      <c r="C36" s="67"/>
      <c r="D36" s="67"/>
    </row>
    <row r="37" spans="1:4" ht="18.75" customHeight="1">
      <c r="A37" s="67"/>
      <c r="B37" s="67"/>
      <c r="C37" s="67"/>
      <c r="D37" s="67"/>
    </row>
    <row r="38" spans="1:4" ht="18.75" customHeight="1">
      <c r="A38" s="67"/>
      <c r="B38" s="67"/>
      <c r="C38" s="67"/>
      <c r="D38" s="67"/>
    </row>
    <row r="39" spans="1:4" ht="18.75" customHeight="1">
      <c r="A39" s="70" t="s">
        <v>68</v>
      </c>
      <c r="B39" s="71">
        <f>SUM(B6:B14)</f>
        <v>56497712.039999999</v>
      </c>
      <c r="C39" s="70" t="s">
        <v>69</v>
      </c>
      <c r="D39" s="71">
        <f>SUM(D6:D38)</f>
        <v>56878990.93</v>
      </c>
    </row>
    <row r="40" spans="1:4" ht="18.75" customHeight="1">
      <c r="A40" s="70" t="s">
        <v>70</v>
      </c>
      <c r="B40" s="71">
        <v>381278.89</v>
      </c>
      <c r="C40" s="70" t="s">
        <v>71</v>
      </c>
      <c r="D40" s="71"/>
    </row>
    <row r="41" spans="1:4" ht="18.75" customHeight="1">
      <c r="A41" s="70" t="s">
        <v>72</v>
      </c>
      <c r="B41" s="69"/>
      <c r="C41" s="67"/>
      <c r="D41" s="69"/>
    </row>
    <row r="42" spans="1:4" ht="18.75" customHeight="1">
      <c r="A42" s="70" t="s">
        <v>73</v>
      </c>
      <c r="B42" s="71">
        <f>B39+B40</f>
        <v>56878990.93</v>
      </c>
      <c r="C42" s="70" t="s">
        <v>74</v>
      </c>
      <c r="D42" s="71">
        <f>D39+D40</f>
        <v>56878990.93</v>
      </c>
    </row>
  </sheetData>
  <mergeCells count="4">
    <mergeCell ref="A2:D2"/>
    <mergeCell ref="A3:C3"/>
    <mergeCell ref="A4:B4"/>
    <mergeCell ref="C4:D4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2"/>
  <sheetViews>
    <sheetView showZeros="0" zoomScale="115" zoomScaleNormal="115" workbookViewId="0">
      <selection activeCell="D9" sqref="D9"/>
    </sheetView>
  </sheetViews>
  <sheetFormatPr defaultColWidth="7.875" defaultRowHeight="12.75" customHeight="1"/>
  <cols>
    <col min="1" max="1" width="46.625" style="14" customWidth="1"/>
    <col min="2" max="2" width="36.5" style="14" customWidth="1"/>
    <col min="3" max="16384" width="7.875" style="13"/>
  </cols>
  <sheetData>
    <row r="1" spans="1:2" ht="14.25" customHeight="1">
      <c r="A1" s="18"/>
    </row>
    <row r="2" spans="1:2" ht="24.75" customHeight="1">
      <c r="A2" s="113" t="s">
        <v>304</v>
      </c>
      <c r="B2" s="113"/>
    </row>
    <row r="3" spans="1:2" ht="21" customHeight="1">
      <c r="A3" s="56"/>
      <c r="B3" s="16" t="s">
        <v>25</v>
      </c>
    </row>
    <row r="4" spans="1:2" ht="23.25" customHeight="1">
      <c r="A4" s="22" t="s">
        <v>28</v>
      </c>
      <c r="B4" s="22" t="s">
        <v>29</v>
      </c>
    </row>
    <row r="5" spans="1:2" ht="23.25" customHeight="1">
      <c r="A5" s="57" t="s">
        <v>75</v>
      </c>
      <c r="B5" s="58">
        <f>B6+B7</f>
        <v>56497712.039999999</v>
      </c>
    </row>
    <row r="6" spans="1:2" ht="23.25" customHeight="1">
      <c r="A6" s="59" t="s">
        <v>76</v>
      </c>
      <c r="B6" s="78">
        <v>56497712.039999999</v>
      </c>
    </row>
    <row r="7" spans="1:2" ht="23.25" customHeight="1">
      <c r="A7" s="59" t="s">
        <v>77</v>
      </c>
      <c r="B7" s="60"/>
    </row>
    <row r="8" spans="1:2" ht="23.25" customHeight="1">
      <c r="A8" s="57" t="s">
        <v>78</v>
      </c>
      <c r="B8" s="60">
        <f>B9+B10</f>
        <v>0</v>
      </c>
    </row>
    <row r="9" spans="1:2" ht="23.25" customHeight="1">
      <c r="A9" s="59" t="s">
        <v>76</v>
      </c>
      <c r="B9" s="78"/>
    </row>
    <row r="10" spans="1:2" ht="23.25" customHeight="1">
      <c r="A10" s="59" t="s">
        <v>77</v>
      </c>
      <c r="B10" s="60"/>
    </row>
    <row r="11" spans="1:2" ht="23.25" customHeight="1">
      <c r="A11" s="57" t="s">
        <v>79</v>
      </c>
      <c r="B11" s="60"/>
    </row>
    <row r="12" spans="1:2" ht="23.25" customHeight="1">
      <c r="A12" s="59" t="s">
        <v>76</v>
      </c>
      <c r="B12" s="60"/>
    </row>
    <row r="13" spans="1:2" ht="23.25" customHeight="1">
      <c r="A13" s="59" t="s">
        <v>77</v>
      </c>
      <c r="B13" s="60"/>
    </row>
    <row r="14" spans="1:2" ht="23.25" customHeight="1">
      <c r="A14" s="61" t="s">
        <v>80</v>
      </c>
      <c r="B14" s="60">
        <f>SUM(B15:B16)</f>
        <v>0</v>
      </c>
    </row>
    <row r="15" spans="1:2" ht="23.25" customHeight="1">
      <c r="A15" s="59" t="s">
        <v>81</v>
      </c>
      <c r="B15" s="78"/>
    </row>
    <row r="16" spans="1:2" ht="23.25" customHeight="1">
      <c r="A16" s="59" t="s">
        <v>82</v>
      </c>
      <c r="B16" s="60"/>
    </row>
    <row r="17" spans="1:2" ht="23.25" customHeight="1">
      <c r="A17" s="59" t="s">
        <v>83</v>
      </c>
      <c r="B17" s="81"/>
    </row>
    <row r="18" spans="1:2" ht="23.25" customHeight="1">
      <c r="A18" s="61" t="s">
        <v>84</v>
      </c>
      <c r="B18" s="60"/>
    </row>
    <row r="19" spans="1:2" ht="23.25" customHeight="1">
      <c r="A19" s="61" t="s">
        <v>85</v>
      </c>
      <c r="B19" s="60"/>
    </row>
    <row r="20" spans="1:2" ht="23.25" customHeight="1">
      <c r="A20" s="61" t="s">
        <v>86</v>
      </c>
      <c r="B20" s="60"/>
    </row>
    <row r="21" spans="1:2" ht="23.25" customHeight="1">
      <c r="A21" s="61" t="s">
        <v>87</v>
      </c>
      <c r="B21" s="60"/>
    </row>
    <row r="22" spans="1:2" ht="23.25" customHeight="1">
      <c r="A22" s="61" t="s">
        <v>88</v>
      </c>
      <c r="B22" s="58">
        <f>B23+B26+B29+B30</f>
        <v>381278.89</v>
      </c>
    </row>
    <row r="23" spans="1:2" ht="23.25" customHeight="1">
      <c r="A23" s="59" t="s">
        <v>89</v>
      </c>
      <c r="B23" s="58">
        <f>B24+B25</f>
        <v>381278.89</v>
      </c>
    </row>
    <row r="24" spans="1:2" ht="23.25" customHeight="1">
      <c r="A24" s="59" t="s">
        <v>90</v>
      </c>
      <c r="B24" s="58">
        <v>381278.89</v>
      </c>
    </row>
    <row r="25" spans="1:2" ht="23.25" customHeight="1">
      <c r="A25" s="59" t="s">
        <v>91</v>
      </c>
      <c r="B25" s="58"/>
    </row>
    <row r="26" spans="1:2" ht="23.25" customHeight="1">
      <c r="A26" s="59" t="s">
        <v>92</v>
      </c>
      <c r="B26" s="58">
        <f>B27+B28</f>
        <v>0</v>
      </c>
    </row>
    <row r="27" spans="1:2" ht="23.25" customHeight="1">
      <c r="A27" s="59" t="s">
        <v>93</v>
      </c>
      <c r="B27" s="58"/>
    </row>
    <row r="28" spans="1:2" ht="23.25" customHeight="1">
      <c r="A28" s="59" t="s">
        <v>94</v>
      </c>
      <c r="B28" s="58"/>
    </row>
    <row r="29" spans="1:2" ht="23.25" customHeight="1">
      <c r="A29" s="59" t="s">
        <v>95</v>
      </c>
      <c r="B29" s="58"/>
    </row>
    <row r="30" spans="1:2" ht="23.25" customHeight="1">
      <c r="A30" s="59" t="s">
        <v>96</v>
      </c>
      <c r="B30" s="58"/>
    </row>
    <row r="31" spans="1:2" ht="23.25" customHeight="1">
      <c r="A31" s="62"/>
      <c r="B31" s="58"/>
    </row>
    <row r="32" spans="1:2" ht="23.25" customHeight="1">
      <c r="A32" s="63" t="s">
        <v>97</v>
      </c>
      <c r="B32" s="64">
        <f>B5+B8+B14+B18+B19+B20+B21+B22</f>
        <v>56878990.93</v>
      </c>
    </row>
  </sheetData>
  <sheetProtection formatCells="0" formatColumns="0" formatRows="0"/>
  <mergeCells count="1">
    <mergeCell ref="A2:B2"/>
  </mergeCells>
  <phoneticPr fontId="29" type="noConversion"/>
  <printOptions horizontalCentered="1"/>
  <pageMargins left="0.59055118110236227" right="0.39370078740157483" top="0.51181102362204722" bottom="0.78740157480314965" header="0" footer="0.39370078740157483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topLeftCell="A16" zoomScale="145" zoomScaleNormal="145" workbookViewId="0">
      <selection activeCell="A24" sqref="A24:XFD24"/>
    </sheetView>
  </sheetViews>
  <sheetFormatPr defaultColWidth="10" defaultRowHeight="13.5"/>
  <cols>
    <col min="1" max="1" width="36.25" customWidth="1"/>
    <col min="2" max="5" width="12.375" customWidth="1"/>
  </cols>
  <sheetData>
    <row r="1" spans="1:5" ht="14.25" customHeight="1">
      <c r="A1" s="7"/>
      <c r="B1" s="7"/>
      <c r="C1" s="7"/>
      <c r="D1" s="7"/>
      <c r="E1" s="7"/>
    </row>
    <row r="2" spans="1:5" ht="39.950000000000003" customHeight="1">
      <c r="A2" s="110" t="s">
        <v>305</v>
      </c>
      <c r="B2" s="110"/>
      <c r="C2" s="110"/>
      <c r="D2" s="110"/>
      <c r="E2" s="110"/>
    </row>
    <row r="3" spans="1:5" ht="22.7" customHeight="1">
      <c r="A3" s="8"/>
      <c r="B3" s="8"/>
      <c r="C3" s="8"/>
      <c r="D3" s="8"/>
      <c r="E3" s="8" t="s">
        <v>25</v>
      </c>
    </row>
    <row r="4" spans="1:5" s="87" customFormat="1" ht="28.5" customHeight="1">
      <c r="A4" s="86" t="s">
        <v>98</v>
      </c>
      <c r="B4" s="86" t="s">
        <v>99</v>
      </c>
      <c r="C4" s="86" t="s">
        <v>100</v>
      </c>
      <c r="D4" s="86" t="s">
        <v>101</v>
      </c>
      <c r="E4" s="86" t="s">
        <v>102</v>
      </c>
    </row>
    <row r="5" spans="1:5" s="87" customFormat="1" ht="28.5" customHeight="1">
      <c r="A5" s="88" t="s">
        <v>103</v>
      </c>
      <c r="B5" s="89">
        <f>C5+D5+E5</f>
        <v>56878990.93</v>
      </c>
      <c r="C5" s="89">
        <f>C6+C14+C22+C25</f>
        <v>16803312.039999999</v>
      </c>
      <c r="D5" s="89">
        <f>D6+D14+D22+D25</f>
        <v>39694400</v>
      </c>
      <c r="E5" s="89">
        <f>E6+E14+E22+E25</f>
        <v>381278.89</v>
      </c>
    </row>
    <row r="6" spans="1:5" s="87" customFormat="1" ht="28.5" customHeight="1">
      <c r="A6" s="23" t="s">
        <v>198</v>
      </c>
      <c r="B6" s="89">
        <f t="shared" ref="B6:B28" si="0">C6+D6+E6</f>
        <v>55008833.219999999</v>
      </c>
      <c r="C6" s="89">
        <f>C7+C9+C12</f>
        <v>15314433.219999999</v>
      </c>
      <c r="D6" s="89">
        <f>D7+D9+D12</f>
        <v>39694400</v>
      </c>
      <c r="E6" s="89"/>
    </row>
    <row r="7" spans="1:5" s="87" customFormat="1" ht="28.5" customHeight="1">
      <c r="A7" s="23" t="s">
        <v>199</v>
      </c>
      <c r="B7" s="89">
        <f t="shared" si="0"/>
        <v>5714433.2199999997</v>
      </c>
      <c r="C7" s="89">
        <f>C8</f>
        <v>5714433.2199999997</v>
      </c>
      <c r="D7" s="89"/>
      <c r="E7" s="89"/>
    </row>
    <row r="8" spans="1:5" s="87" customFormat="1" ht="28.5" customHeight="1">
      <c r="A8" s="29" t="s">
        <v>200</v>
      </c>
      <c r="B8" s="89">
        <f t="shared" si="0"/>
        <v>5714433.2199999997</v>
      </c>
      <c r="C8" s="90">
        <v>5714433.2199999997</v>
      </c>
      <c r="D8" s="90"/>
      <c r="E8" s="90"/>
    </row>
    <row r="9" spans="1:5" s="87" customFormat="1" ht="28.5" customHeight="1">
      <c r="A9" s="23" t="s">
        <v>201</v>
      </c>
      <c r="B9" s="89">
        <f t="shared" si="0"/>
        <v>47466000</v>
      </c>
      <c r="C9" s="89">
        <f>C10+C11</f>
        <v>9600000</v>
      </c>
      <c r="D9" s="89">
        <f>D10+D11</f>
        <v>37866000</v>
      </c>
      <c r="E9" s="89"/>
    </row>
    <row r="10" spans="1:5" s="87" customFormat="1" ht="28.5" customHeight="1">
      <c r="A10" s="29" t="s">
        <v>202</v>
      </c>
      <c r="B10" s="89">
        <f t="shared" si="0"/>
        <v>1918000</v>
      </c>
      <c r="C10" s="93"/>
      <c r="D10" s="91">
        <v>1918000</v>
      </c>
      <c r="E10" s="91"/>
    </row>
    <row r="11" spans="1:5" s="87" customFormat="1" ht="28.5" customHeight="1">
      <c r="A11" s="29" t="s">
        <v>203</v>
      </c>
      <c r="B11" s="89">
        <f t="shared" si="0"/>
        <v>45548000</v>
      </c>
      <c r="C11" s="91">
        <v>9600000</v>
      </c>
      <c r="D11" s="91">
        <v>35948000</v>
      </c>
      <c r="E11" s="91"/>
    </row>
    <row r="12" spans="1:5" s="87" customFormat="1" ht="28.5" customHeight="1">
      <c r="A12" s="23" t="s">
        <v>204</v>
      </c>
      <c r="B12" s="89">
        <f t="shared" si="0"/>
        <v>1828400</v>
      </c>
      <c r="C12" s="89"/>
      <c r="D12" s="89">
        <f>D13</f>
        <v>1828400</v>
      </c>
      <c r="E12" s="89"/>
    </row>
    <row r="13" spans="1:5" s="87" customFormat="1" ht="28.5" customHeight="1">
      <c r="A13" s="29" t="s">
        <v>205</v>
      </c>
      <c r="B13" s="89">
        <f t="shared" si="0"/>
        <v>1828400</v>
      </c>
      <c r="C13" s="91"/>
      <c r="D13" s="91">
        <v>1828400</v>
      </c>
      <c r="E13" s="91"/>
    </row>
    <row r="14" spans="1:5" s="87" customFormat="1" ht="28.5" customHeight="1">
      <c r="A14" s="23" t="s">
        <v>206</v>
      </c>
      <c r="B14" s="89">
        <f t="shared" si="0"/>
        <v>1104442.0899999999</v>
      </c>
      <c r="C14" s="89">
        <f>C15+C18+C20</f>
        <v>1104442.0899999999</v>
      </c>
      <c r="D14" s="89"/>
      <c r="E14" s="89"/>
    </row>
    <row r="15" spans="1:5" s="87" customFormat="1" ht="28.5" customHeight="1">
      <c r="A15" s="23" t="s">
        <v>207</v>
      </c>
      <c r="B15" s="89">
        <f t="shared" si="0"/>
        <v>1046036.46</v>
      </c>
      <c r="C15" s="89">
        <f>C16+C17</f>
        <v>1046036.46</v>
      </c>
      <c r="D15" s="89"/>
      <c r="E15" s="89"/>
    </row>
    <row r="16" spans="1:5" s="87" customFormat="1" ht="28.5" customHeight="1">
      <c r="A16" s="29" t="s">
        <v>208</v>
      </c>
      <c r="B16" s="89">
        <f t="shared" si="0"/>
        <v>253618.8</v>
      </c>
      <c r="C16" s="91">
        <v>253618.8</v>
      </c>
      <c r="D16" s="91"/>
      <c r="E16" s="91"/>
    </row>
    <row r="17" spans="1:5" s="87" customFormat="1" ht="28.5" customHeight="1">
      <c r="A17" s="29" t="s">
        <v>294</v>
      </c>
      <c r="B17" s="89">
        <f t="shared" si="0"/>
        <v>792417.66</v>
      </c>
      <c r="C17" s="91">
        <v>792417.66</v>
      </c>
      <c r="D17" s="91"/>
      <c r="E17" s="91"/>
    </row>
    <row r="18" spans="1:5" s="87" customFormat="1" ht="28.5" customHeight="1">
      <c r="A18" s="23" t="s">
        <v>209</v>
      </c>
      <c r="B18" s="89">
        <f t="shared" si="0"/>
        <v>19680</v>
      </c>
      <c r="C18" s="89">
        <f>C19</f>
        <v>19680</v>
      </c>
      <c r="D18" s="89"/>
      <c r="E18" s="89"/>
    </row>
    <row r="19" spans="1:5" s="87" customFormat="1" ht="28.5" customHeight="1">
      <c r="A19" s="29" t="s">
        <v>210</v>
      </c>
      <c r="B19" s="89">
        <f t="shared" si="0"/>
        <v>19680</v>
      </c>
      <c r="C19" s="92">
        <v>19680</v>
      </c>
      <c r="D19" s="91"/>
      <c r="E19" s="91"/>
    </row>
    <row r="20" spans="1:5" s="87" customFormat="1" ht="28.5" customHeight="1">
      <c r="A20" s="23" t="s">
        <v>211</v>
      </c>
      <c r="B20" s="89">
        <f t="shared" si="0"/>
        <v>38725.629999999997</v>
      </c>
      <c r="C20" s="89">
        <f>C21</f>
        <v>38725.629999999997</v>
      </c>
      <c r="D20" s="89"/>
      <c r="E20" s="89"/>
    </row>
    <row r="21" spans="1:5" s="87" customFormat="1" ht="28.5" customHeight="1">
      <c r="A21" s="29" t="s">
        <v>212</v>
      </c>
      <c r="B21" s="89">
        <f t="shared" si="0"/>
        <v>38725.629999999997</v>
      </c>
      <c r="C21" s="91">
        <v>38725.629999999997</v>
      </c>
      <c r="D21" s="91"/>
      <c r="E21" s="91"/>
    </row>
    <row r="22" spans="1:5" s="87" customFormat="1" ht="28.5" customHeight="1">
      <c r="A22" s="23" t="s">
        <v>213</v>
      </c>
      <c r="B22" s="89">
        <f t="shared" si="0"/>
        <v>384436.73</v>
      </c>
      <c r="C22" s="89">
        <f>C23</f>
        <v>384436.73</v>
      </c>
      <c r="D22" s="89"/>
      <c r="E22" s="89"/>
    </row>
    <row r="23" spans="1:5" s="87" customFormat="1" ht="28.5" customHeight="1">
      <c r="A23" s="23" t="s">
        <v>214</v>
      </c>
      <c r="B23" s="89">
        <f t="shared" si="0"/>
        <v>384436.73</v>
      </c>
      <c r="C23" s="89">
        <f>C24</f>
        <v>384436.73</v>
      </c>
      <c r="D23" s="89"/>
      <c r="E23" s="89"/>
    </row>
    <row r="24" spans="1:5" s="87" customFormat="1" ht="28.5" customHeight="1">
      <c r="A24" s="29" t="s">
        <v>215</v>
      </c>
      <c r="B24" s="89">
        <f t="shared" si="0"/>
        <v>384436.73</v>
      </c>
      <c r="C24" s="91">
        <v>384436.73</v>
      </c>
      <c r="D24" s="91"/>
      <c r="E24" s="91"/>
    </row>
    <row r="25" spans="1:5" s="87" customFormat="1" ht="28.5" customHeight="1">
      <c r="A25" s="23" t="s">
        <v>290</v>
      </c>
      <c r="B25" s="89">
        <f t="shared" si="0"/>
        <v>381278.89</v>
      </c>
      <c r="C25" s="89"/>
      <c r="D25" s="89"/>
      <c r="E25" s="89">
        <f>E26</f>
        <v>381278.89</v>
      </c>
    </row>
    <row r="26" spans="1:5" s="87" customFormat="1" ht="28.5" customHeight="1">
      <c r="A26" s="23" t="s">
        <v>216</v>
      </c>
      <c r="B26" s="89">
        <f t="shared" si="0"/>
        <v>381278.89</v>
      </c>
      <c r="C26" s="89"/>
      <c r="D26" s="89"/>
      <c r="E26" s="89">
        <f>E27+E28</f>
        <v>381278.89</v>
      </c>
    </row>
    <row r="27" spans="1:5" s="87" customFormat="1" ht="28.5" customHeight="1">
      <c r="A27" s="29" t="s">
        <v>291</v>
      </c>
      <c r="B27" s="89">
        <f t="shared" si="0"/>
        <v>73455.89</v>
      </c>
      <c r="C27" s="91"/>
      <c r="D27" s="91"/>
      <c r="E27" s="91">
        <v>73455.89</v>
      </c>
    </row>
    <row r="28" spans="1:5" s="87" customFormat="1" ht="28.5" customHeight="1">
      <c r="A28" s="29" t="s">
        <v>217</v>
      </c>
      <c r="B28" s="89">
        <f t="shared" si="0"/>
        <v>307823</v>
      </c>
      <c r="C28" s="91"/>
      <c r="D28" s="91"/>
      <c r="E28" s="91">
        <v>307823</v>
      </c>
    </row>
  </sheetData>
  <mergeCells count="1">
    <mergeCell ref="A2:E2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7"/>
  <sheetViews>
    <sheetView zoomScale="115" zoomScaleNormal="115" workbookViewId="0">
      <selection activeCell="H12" sqref="H12"/>
    </sheetView>
  </sheetViews>
  <sheetFormatPr defaultColWidth="10" defaultRowHeight="13.5"/>
  <cols>
    <col min="1" max="1" width="24.625" customWidth="1"/>
    <col min="2" max="2" width="13.875" customWidth="1"/>
    <col min="3" max="3" width="33.75" customWidth="1"/>
    <col min="4" max="4" width="14.5" customWidth="1"/>
    <col min="5" max="5" width="9.75" customWidth="1"/>
  </cols>
  <sheetData>
    <row r="1" spans="1:4" ht="14.25" customHeight="1">
      <c r="A1" s="7"/>
      <c r="B1" s="7"/>
      <c r="C1" s="7"/>
      <c r="D1" s="7"/>
    </row>
    <row r="2" spans="1:4" ht="39.950000000000003" customHeight="1">
      <c r="A2" s="110" t="s">
        <v>104</v>
      </c>
      <c r="B2" s="110"/>
      <c r="C2" s="110"/>
      <c r="D2" s="110"/>
    </row>
    <row r="3" spans="1:4" ht="22.7" customHeight="1">
      <c r="A3" s="8"/>
      <c r="B3" s="8"/>
      <c r="C3" s="114" t="s">
        <v>25</v>
      </c>
      <c r="D3" s="114"/>
    </row>
    <row r="4" spans="1:4" ht="21" customHeight="1">
      <c r="A4" s="112" t="s">
        <v>26</v>
      </c>
      <c r="B4" s="112"/>
      <c r="C4" s="112" t="s">
        <v>27</v>
      </c>
      <c r="D4" s="112"/>
    </row>
    <row r="5" spans="1:4" ht="21" customHeight="1">
      <c r="A5" s="45" t="s">
        <v>28</v>
      </c>
      <c r="B5" s="45" t="s">
        <v>29</v>
      </c>
      <c r="C5" s="45" t="s">
        <v>28</v>
      </c>
      <c r="D5" s="45" t="s">
        <v>103</v>
      </c>
    </row>
    <row r="6" spans="1:4" ht="21" customHeight="1">
      <c r="A6" s="11" t="s">
        <v>105</v>
      </c>
      <c r="B6" s="50">
        <f>SUM(B7:B9)</f>
        <v>56878990.93</v>
      </c>
      <c r="C6" s="11" t="s">
        <v>106</v>
      </c>
      <c r="D6" s="50">
        <f>SUM(D7:D36)</f>
        <v>56878990.93</v>
      </c>
    </row>
    <row r="7" spans="1:4" ht="21" customHeight="1">
      <c r="A7" s="11" t="s">
        <v>107</v>
      </c>
      <c r="B7" s="78">
        <v>56497712.039999999</v>
      </c>
      <c r="C7" s="11" t="s">
        <v>108</v>
      </c>
      <c r="D7" s="51"/>
    </row>
    <row r="8" spans="1:4" ht="21" customHeight="1">
      <c r="A8" s="11" t="s">
        <v>109</v>
      </c>
      <c r="B8" s="58">
        <v>381278.89</v>
      </c>
      <c r="C8" s="11" t="s">
        <v>110</v>
      </c>
      <c r="D8" s="51"/>
    </row>
    <row r="9" spans="1:4" ht="21" customHeight="1">
      <c r="A9" s="11" t="s">
        <v>111</v>
      </c>
      <c r="B9" s="51"/>
      <c r="C9" s="11" t="s">
        <v>112</v>
      </c>
      <c r="D9" s="51"/>
    </row>
    <row r="10" spans="1:4" ht="21" customHeight="1">
      <c r="A10" s="11"/>
      <c r="B10" s="52"/>
      <c r="C10" s="11" t="s">
        <v>113</v>
      </c>
      <c r="D10" s="51"/>
    </row>
    <row r="11" spans="1:4" ht="21" customHeight="1">
      <c r="A11" s="11"/>
      <c r="B11" s="52"/>
      <c r="C11" s="11" t="s">
        <v>114</v>
      </c>
      <c r="D11" s="80">
        <v>55008833.219999999</v>
      </c>
    </row>
    <row r="12" spans="1:4" ht="21" customHeight="1">
      <c r="A12" s="11"/>
      <c r="B12" s="52"/>
      <c r="C12" s="11" t="s">
        <v>115</v>
      </c>
      <c r="D12" s="51"/>
    </row>
    <row r="13" spans="1:4" ht="21" customHeight="1">
      <c r="A13" s="32"/>
      <c r="B13" s="47"/>
      <c r="C13" s="11" t="s">
        <v>116</v>
      </c>
      <c r="D13" s="51"/>
    </row>
    <row r="14" spans="1:4" ht="21" customHeight="1">
      <c r="A14" s="11"/>
      <c r="B14" s="52"/>
      <c r="C14" s="11" t="s">
        <v>117</v>
      </c>
      <c r="D14" s="80">
        <v>1104442.0900000001</v>
      </c>
    </row>
    <row r="15" spans="1:4" ht="21" customHeight="1">
      <c r="A15" s="11"/>
      <c r="B15" s="52"/>
      <c r="C15" s="11" t="s">
        <v>118</v>
      </c>
      <c r="D15" s="51"/>
    </row>
    <row r="16" spans="1:4" ht="21" customHeight="1">
      <c r="A16" s="11"/>
      <c r="B16" s="52"/>
      <c r="C16" s="11" t="s">
        <v>288</v>
      </c>
      <c r="D16" s="80">
        <v>384436.73</v>
      </c>
    </row>
    <row r="17" spans="1:4" ht="21" customHeight="1">
      <c r="A17" s="11"/>
      <c r="B17" s="52"/>
      <c r="C17" s="11" t="s">
        <v>119</v>
      </c>
      <c r="D17" s="51"/>
    </row>
    <row r="18" spans="1:4" ht="21" customHeight="1">
      <c r="A18" s="11"/>
      <c r="B18" s="52"/>
      <c r="C18" s="11" t="s">
        <v>120</v>
      </c>
      <c r="D18" s="51"/>
    </row>
    <row r="19" spans="1:4" ht="21" customHeight="1">
      <c r="A19" s="11"/>
      <c r="B19" s="11"/>
      <c r="C19" s="11" t="s">
        <v>121</v>
      </c>
      <c r="D19" s="51"/>
    </row>
    <row r="20" spans="1:4" ht="21" customHeight="1">
      <c r="A20" s="11"/>
      <c r="B20" s="11"/>
      <c r="C20" s="11" t="s">
        <v>122</v>
      </c>
      <c r="D20" s="51"/>
    </row>
    <row r="21" spans="1:4" ht="21" customHeight="1">
      <c r="A21" s="11"/>
      <c r="B21" s="11"/>
      <c r="C21" s="11" t="s">
        <v>123</v>
      </c>
      <c r="D21" s="51"/>
    </row>
    <row r="22" spans="1:4" ht="21" customHeight="1">
      <c r="A22" s="11"/>
      <c r="B22" s="11"/>
      <c r="C22" s="11" t="s">
        <v>124</v>
      </c>
      <c r="D22" s="51"/>
    </row>
    <row r="23" spans="1:4" ht="21" customHeight="1">
      <c r="A23" s="11"/>
      <c r="B23" s="11"/>
      <c r="C23" s="11" t="s">
        <v>125</v>
      </c>
      <c r="D23" s="51"/>
    </row>
    <row r="24" spans="1:4" ht="21" customHeight="1">
      <c r="A24" s="11"/>
      <c r="B24" s="11"/>
      <c r="C24" s="11" t="s">
        <v>126</v>
      </c>
      <c r="D24" s="51"/>
    </row>
    <row r="25" spans="1:4" ht="21" customHeight="1">
      <c r="A25" s="11"/>
      <c r="B25" s="11"/>
      <c r="C25" s="11" t="s">
        <v>127</v>
      </c>
      <c r="D25" s="51"/>
    </row>
    <row r="26" spans="1:4" ht="21" customHeight="1">
      <c r="A26" s="11"/>
      <c r="B26" s="11"/>
      <c r="C26" s="11" t="s">
        <v>128</v>
      </c>
      <c r="D26" s="51"/>
    </row>
    <row r="27" spans="1:4" ht="21" customHeight="1">
      <c r="A27" s="11"/>
      <c r="B27" s="11"/>
      <c r="C27" s="11" t="s">
        <v>129</v>
      </c>
      <c r="D27" s="51"/>
    </row>
    <row r="28" spans="1:4" ht="21" customHeight="1">
      <c r="A28" s="11"/>
      <c r="B28" s="11"/>
      <c r="C28" s="11" t="s">
        <v>130</v>
      </c>
      <c r="D28" s="51"/>
    </row>
    <row r="29" spans="1:4" ht="21" customHeight="1">
      <c r="A29" s="11"/>
      <c r="B29" s="11"/>
      <c r="C29" s="11" t="s">
        <v>131</v>
      </c>
      <c r="D29" s="51"/>
    </row>
    <row r="30" spans="1:4" ht="21" customHeight="1">
      <c r="A30" s="11"/>
      <c r="B30" s="11"/>
      <c r="C30" s="11" t="s">
        <v>132</v>
      </c>
      <c r="D30" s="51"/>
    </row>
    <row r="31" spans="1:4" ht="21" customHeight="1">
      <c r="A31" s="11"/>
      <c r="B31" s="11"/>
      <c r="C31" s="11" t="s">
        <v>133</v>
      </c>
      <c r="D31" s="78">
        <v>381278.89</v>
      </c>
    </row>
    <row r="32" spans="1:4" ht="21" customHeight="1">
      <c r="A32" s="11"/>
      <c r="B32" s="11"/>
      <c r="C32" s="11" t="s">
        <v>134</v>
      </c>
      <c r="D32" s="51"/>
    </row>
    <row r="33" spans="1:4" ht="21" customHeight="1">
      <c r="A33" s="11"/>
      <c r="B33" s="11"/>
      <c r="C33" s="11" t="s">
        <v>135</v>
      </c>
      <c r="D33" s="51"/>
    </row>
    <row r="34" spans="1:4" ht="21" customHeight="1">
      <c r="A34" s="11"/>
      <c r="B34" s="11"/>
      <c r="C34" s="11" t="s">
        <v>136</v>
      </c>
      <c r="D34" s="51"/>
    </row>
    <row r="35" spans="1:4" ht="21" customHeight="1">
      <c r="A35" s="11"/>
      <c r="B35" s="11"/>
      <c r="C35" s="11" t="s">
        <v>137</v>
      </c>
      <c r="D35" s="51"/>
    </row>
    <row r="36" spans="1:4" ht="21" customHeight="1">
      <c r="A36" s="11"/>
      <c r="B36" s="11"/>
      <c r="C36" s="11" t="s">
        <v>138</v>
      </c>
      <c r="D36" s="50"/>
    </row>
    <row r="37" spans="1:4" ht="21" customHeight="1">
      <c r="A37" s="45" t="s">
        <v>139</v>
      </c>
      <c r="B37" s="53">
        <f>B6</f>
        <v>56878990.93</v>
      </c>
      <c r="C37" s="45" t="s">
        <v>140</v>
      </c>
      <c r="D37" s="54">
        <f>D6</f>
        <v>56878990.93</v>
      </c>
    </row>
  </sheetData>
  <mergeCells count="4">
    <mergeCell ref="A2:D2"/>
    <mergeCell ref="C3:D3"/>
    <mergeCell ref="A4:B4"/>
    <mergeCell ref="C4:D4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O11" sqref="O11"/>
    </sheetView>
  </sheetViews>
  <sheetFormatPr defaultColWidth="10" defaultRowHeight="13.5"/>
  <cols>
    <col min="1" max="1" width="11.5" customWidth="1"/>
    <col min="2" max="5" width="15.875" customWidth="1"/>
    <col min="6" max="6" width="12.75" customWidth="1"/>
    <col min="7" max="7" width="8.5" customWidth="1"/>
    <col min="8" max="8" width="12.875" customWidth="1"/>
    <col min="9" max="9" width="5.625" customWidth="1"/>
    <col min="10" max="11" width="8.625" customWidth="1"/>
  </cols>
  <sheetData>
    <row r="1" spans="1:11" ht="14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9.950000000000003" customHeight="1">
      <c r="A2" s="110" t="s">
        <v>141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22.7" customHeight="1">
      <c r="A3" s="8"/>
      <c r="B3" s="8"/>
      <c r="C3" s="8"/>
      <c r="D3" s="8"/>
      <c r="E3" s="8"/>
      <c r="F3" s="8"/>
      <c r="G3" s="8"/>
      <c r="H3" s="8"/>
      <c r="I3" s="8"/>
      <c r="J3" s="114" t="s">
        <v>25</v>
      </c>
      <c r="K3" s="114"/>
    </row>
    <row r="4" spans="1:11" ht="22.7" customHeight="1">
      <c r="A4" s="112" t="s">
        <v>142</v>
      </c>
      <c r="B4" s="112" t="s">
        <v>103</v>
      </c>
      <c r="C4" s="112" t="s">
        <v>143</v>
      </c>
      <c r="D4" s="112"/>
      <c r="E4" s="112"/>
      <c r="F4" s="112" t="s">
        <v>144</v>
      </c>
      <c r="G4" s="112"/>
      <c r="H4" s="112"/>
      <c r="I4" s="112" t="s">
        <v>145</v>
      </c>
      <c r="J4" s="112"/>
      <c r="K4" s="112"/>
    </row>
    <row r="5" spans="1:11" ht="22.7" customHeight="1">
      <c r="A5" s="112"/>
      <c r="B5" s="112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10" t="s">
        <v>101</v>
      </c>
    </row>
    <row r="6" spans="1:11" ht="22.7" customHeight="1">
      <c r="A6" s="104" t="s">
        <v>103</v>
      </c>
      <c r="B6" s="46">
        <f>B7</f>
        <v>56878990.93</v>
      </c>
      <c r="C6" s="46">
        <f t="shared" ref="C6:E6" si="0">C7</f>
        <v>56497712.039999999</v>
      </c>
      <c r="D6" s="46">
        <f t="shared" si="0"/>
        <v>16803312.039999999</v>
      </c>
      <c r="E6" s="46">
        <f t="shared" si="0"/>
        <v>39694400</v>
      </c>
      <c r="F6" s="46">
        <f>F7</f>
        <v>381278.89</v>
      </c>
      <c r="G6" s="46">
        <f t="shared" ref="G6:H6" si="1">G7</f>
        <v>0</v>
      </c>
      <c r="H6" s="46">
        <f t="shared" si="1"/>
        <v>381278.89</v>
      </c>
      <c r="I6" s="46"/>
      <c r="J6" s="46"/>
      <c r="K6" s="46"/>
    </row>
    <row r="7" spans="1:11" ht="22.7" customHeight="1">
      <c r="A7" s="104" t="s">
        <v>218</v>
      </c>
      <c r="B7" s="46">
        <f>C7+F7+I7</f>
        <v>56878990.93</v>
      </c>
      <c r="C7" s="46">
        <f>D7+E7</f>
        <v>56497712.039999999</v>
      </c>
      <c r="D7" s="47">
        <v>16803312.039999999</v>
      </c>
      <c r="E7" s="47">
        <v>39694400</v>
      </c>
      <c r="F7" s="47">
        <f>G7+H7</f>
        <v>381278.89</v>
      </c>
      <c r="G7" s="47">
        <v>0</v>
      </c>
      <c r="H7" s="47">
        <v>381278.89</v>
      </c>
      <c r="I7" s="47"/>
      <c r="J7" s="47"/>
      <c r="K7" s="47"/>
    </row>
    <row r="8" spans="1:11" ht="22.7" customHeight="1">
      <c r="A8" s="48"/>
      <c r="B8" s="49"/>
      <c r="C8" s="49"/>
      <c r="D8" s="47"/>
      <c r="E8" s="47"/>
      <c r="F8" s="47"/>
      <c r="G8" s="47"/>
      <c r="H8" s="47"/>
      <c r="I8" s="47"/>
      <c r="J8" s="47"/>
      <c r="K8" s="47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zoomScale="145" zoomScaleNormal="145" workbookViewId="0">
      <selection activeCell="H7" sqref="H7"/>
    </sheetView>
  </sheetViews>
  <sheetFormatPr defaultColWidth="10" defaultRowHeight="13.5"/>
  <cols>
    <col min="1" max="1" width="8.75" customWidth="1"/>
    <col min="2" max="2" width="27.5" customWidth="1"/>
    <col min="3" max="5" width="16.625" customWidth="1"/>
  </cols>
  <sheetData>
    <row r="1" spans="1:5" ht="14.25" customHeight="1">
      <c r="A1" s="40"/>
    </row>
    <row r="2" spans="1:5" ht="36.950000000000003" customHeight="1">
      <c r="A2" s="110" t="s">
        <v>146</v>
      </c>
      <c r="B2" s="110"/>
      <c r="C2" s="110"/>
      <c r="D2" s="110"/>
      <c r="E2" s="110"/>
    </row>
    <row r="3" spans="1:5" ht="21.95" customHeight="1">
      <c r="A3" s="8"/>
      <c r="B3" s="8"/>
      <c r="C3" s="114" t="s">
        <v>25</v>
      </c>
      <c r="D3" s="114"/>
      <c r="E3" s="114"/>
    </row>
    <row r="4" spans="1:5" ht="32.25" customHeight="1">
      <c r="A4" s="115" t="s">
        <v>98</v>
      </c>
      <c r="B4" s="115"/>
      <c r="C4" s="115" t="s">
        <v>143</v>
      </c>
      <c r="D4" s="115"/>
      <c r="E4" s="115"/>
    </row>
    <row r="5" spans="1:5" ht="32.25" customHeight="1">
      <c r="A5" s="41" t="s">
        <v>147</v>
      </c>
      <c r="B5" s="41" t="s">
        <v>148</v>
      </c>
      <c r="C5" s="42" t="s">
        <v>103</v>
      </c>
      <c r="D5" s="41" t="s">
        <v>100</v>
      </c>
      <c r="E5" s="41" t="s">
        <v>101</v>
      </c>
    </row>
    <row r="6" spans="1:5" ht="32.25" customHeight="1">
      <c r="A6" s="43"/>
      <c r="B6" s="44" t="s">
        <v>103</v>
      </c>
      <c r="C6" s="89">
        <f>D6+E6</f>
        <v>56497712.039999999</v>
      </c>
      <c r="D6" s="94">
        <f>D7+D15+D23</f>
        <v>16803312.039999999</v>
      </c>
      <c r="E6" s="94">
        <f>E7+E15+E23</f>
        <v>39694400</v>
      </c>
    </row>
    <row r="7" spans="1:5" ht="32.25" customHeight="1">
      <c r="A7" s="23" t="s">
        <v>184</v>
      </c>
      <c r="B7" s="23" t="s">
        <v>220</v>
      </c>
      <c r="C7" s="89">
        <f>D7+E7</f>
        <v>55008833.219999999</v>
      </c>
      <c r="D7" s="89">
        <f>D8+D10+D13</f>
        <v>15314433.219999999</v>
      </c>
      <c r="E7" s="89">
        <f>E8+E10+E13</f>
        <v>39694400</v>
      </c>
    </row>
    <row r="8" spans="1:5" ht="32.25" customHeight="1">
      <c r="A8" s="23" t="s">
        <v>221</v>
      </c>
      <c r="B8" s="23" t="s">
        <v>219</v>
      </c>
      <c r="C8" s="89">
        <f t="shared" ref="C8:C25" si="0">D8+E8</f>
        <v>5714433.2199999997</v>
      </c>
      <c r="D8" s="89">
        <f>D9</f>
        <v>5714433.2199999997</v>
      </c>
      <c r="E8" s="89"/>
    </row>
    <row r="9" spans="1:5" ht="32.25" customHeight="1">
      <c r="A9" s="29" t="s">
        <v>235</v>
      </c>
      <c r="B9" s="29" t="s">
        <v>222</v>
      </c>
      <c r="C9" s="90">
        <f t="shared" si="0"/>
        <v>5714433.2199999997</v>
      </c>
      <c r="D9" s="90">
        <v>5714433.2199999997</v>
      </c>
      <c r="E9" s="90"/>
    </row>
    <row r="10" spans="1:5" ht="32.25" customHeight="1">
      <c r="A10" s="23" t="s">
        <v>185</v>
      </c>
      <c r="B10" s="23" t="s">
        <v>223</v>
      </c>
      <c r="C10" s="89">
        <f t="shared" si="0"/>
        <v>47466000</v>
      </c>
      <c r="D10" s="89">
        <f>D11+D12</f>
        <v>9600000</v>
      </c>
      <c r="E10" s="89">
        <f>E11+E12</f>
        <v>37866000</v>
      </c>
    </row>
    <row r="11" spans="1:5" ht="32.25" customHeight="1">
      <c r="A11" s="29" t="s">
        <v>186</v>
      </c>
      <c r="B11" s="29" t="s">
        <v>224</v>
      </c>
      <c r="C11" s="90">
        <f t="shared" si="0"/>
        <v>1918000</v>
      </c>
      <c r="D11" s="93"/>
      <c r="E11" s="91">
        <v>1918000</v>
      </c>
    </row>
    <row r="12" spans="1:5" ht="32.25" customHeight="1">
      <c r="A12" s="29" t="s">
        <v>187</v>
      </c>
      <c r="B12" s="29" t="s">
        <v>225</v>
      </c>
      <c r="C12" s="90">
        <f t="shared" si="0"/>
        <v>45548000</v>
      </c>
      <c r="D12" s="91">
        <v>9600000</v>
      </c>
      <c r="E12" s="91">
        <v>35948000</v>
      </c>
    </row>
    <row r="13" spans="1:5" ht="32.25" customHeight="1">
      <c r="A13" s="23" t="s">
        <v>236</v>
      </c>
      <c r="B13" s="23" t="s">
        <v>226</v>
      </c>
      <c r="C13" s="89">
        <f t="shared" si="0"/>
        <v>1828400</v>
      </c>
      <c r="D13" s="89"/>
      <c r="E13" s="89">
        <f>E14</f>
        <v>1828400</v>
      </c>
    </row>
    <row r="14" spans="1:5" ht="32.25" customHeight="1">
      <c r="A14" s="29" t="s">
        <v>237</v>
      </c>
      <c r="B14" s="29" t="s">
        <v>227</v>
      </c>
      <c r="C14" s="90">
        <f t="shared" si="0"/>
        <v>1828400</v>
      </c>
      <c r="D14" s="91"/>
      <c r="E14" s="91">
        <v>1828400</v>
      </c>
    </row>
    <row r="15" spans="1:5" ht="32.25" customHeight="1">
      <c r="A15" s="23" t="s">
        <v>238</v>
      </c>
      <c r="B15" s="23" t="s">
        <v>228</v>
      </c>
      <c r="C15" s="89">
        <f t="shared" si="0"/>
        <v>1104442.0899999999</v>
      </c>
      <c r="D15" s="89">
        <f>D16+D19+D21</f>
        <v>1104442.0899999999</v>
      </c>
      <c r="E15" s="89"/>
    </row>
    <row r="16" spans="1:5" ht="32.25" customHeight="1">
      <c r="A16" s="23" t="s">
        <v>188</v>
      </c>
      <c r="B16" s="23" t="s">
        <v>229</v>
      </c>
      <c r="C16" s="89">
        <f t="shared" si="0"/>
        <v>1046036.46</v>
      </c>
      <c r="D16" s="89">
        <f>D17+D18</f>
        <v>1046036.46</v>
      </c>
      <c r="E16" s="89"/>
    </row>
    <row r="17" spans="1:5" ht="32.25" customHeight="1">
      <c r="A17" s="29" t="s">
        <v>239</v>
      </c>
      <c r="B17" s="29" t="s">
        <v>230</v>
      </c>
      <c r="C17" s="90">
        <f t="shared" si="0"/>
        <v>253618.8</v>
      </c>
      <c r="D17" s="91">
        <v>253618.8</v>
      </c>
      <c r="E17" s="91"/>
    </row>
    <row r="18" spans="1:5" ht="32.25" customHeight="1">
      <c r="A18" s="29" t="s">
        <v>295</v>
      </c>
      <c r="B18" s="29" t="s">
        <v>189</v>
      </c>
      <c r="C18" s="90">
        <f t="shared" si="0"/>
        <v>792417.66</v>
      </c>
      <c r="D18" s="91">
        <v>792417.66</v>
      </c>
      <c r="E18" s="91"/>
    </row>
    <row r="19" spans="1:5" ht="32.25" customHeight="1">
      <c r="A19" s="23" t="s">
        <v>240</v>
      </c>
      <c r="B19" s="23" t="s">
        <v>190</v>
      </c>
      <c r="C19" s="89">
        <f t="shared" si="0"/>
        <v>19680</v>
      </c>
      <c r="D19" s="89">
        <f>D20</f>
        <v>19680</v>
      </c>
      <c r="E19" s="89"/>
    </row>
    <row r="20" spans="1:5" ht="32.25" customHeight="1">
      <c r="A20" s="29" t="s">
        <v>191</v>
      </c>
      <c r="B20" s="29" t="s">
        <v>192</v>
      </c>
      <c r="C20" s="90">
        <f t="shared" si="0"/>
        <v>19680</v>
      </c>
      <c r="D20" s="92">
        <v>19680</v>
      </c>
      <c r="E20" s="91"/>
    </row>
    <row r="21" spans="1:5" ht="32.25" customHeight="1">
      <c r="A21" s="23" t="s">
        <v>241</v>
      </c>
      <c r="B21" s="23" t="s">
        <v>231</v>
      </c>
      <c r="C21" s="89">
        <f t="shared" si="0"/>
        <v>38725.629999999997</v>
      </c>
      <c r="D21" s="89">
        <f>D22</f>
        <v>38725.629999999997</v>
      </c>
      <c r="E21" s="89"/>
    </row>
    <row r="22" spans="1:5" ht="32.25" customHeight="1">
      <c r="A22" s="29" t="s">
        <v>193</v>
      </c>
      <c r="B22" s="29" t="s">
        <v>231</v>
      </c>
      <c r="C22" s="90">
        <f t="shared" si="0"/>
        <v>38725.629999999997</v>
      </c>
      <c r="D22" s="91">
        <v>38725.629999999997</v>
      </c>
      <c r="E22" s="91"/>
    </row>
    <row r="23" spans="1:5" ht="32.25" customHeight="1">
      <c r="A23" s="23" t="s">
        <v>194</v>
      </c>
      <c r="B23" s="23" t="s">
        <v>232</v>
      </c>
      <c r="C23" s="89">
        <f t="shared" si="0"/>
        <v>384436.73</v>
      </c>
      <c r="D23" s="89">
        <f>D24</f>
        <v>384436.73</v>
      </c>
      <c r="E23" s="89"/>
    </row>
    <row r="24" spans="1:5" ht="32.25" customHeight="1">
      <c r="A24" s="23" t="s">
        <v>195</v>
      </c>
      <c r="B24" s="23" t="s">
        <v>233</v>
      </c>
      <c r="C24" s="89">
        <f t="shared" si="0"/>
        <v>384436.73</v>
      </c>
      <c r="D24" s="89">
        <f>D25</f>
        <v>384436.73</v>
      </c>
      <c r="E24" s="89"/>
    </row>
    <row r="25" spans="1:5" ht="32.25" customHeight="1">
      <c r="A25" s="29" t="s">
        <v>196</v>
      </c>
      <c r="B25" s="29" t="s">
        <v>234</v>
      </c>
      <c r="C25" s="90">
        <f t="shared" si="0"/>
        <v>384436.73</v>
      </c>
      <c r="D25" s="91">
        <v>384436.73</v>
      </c>
      <c r="E25" s="91"/>
    </row>
  </sheetData>
  <mergeCells count="4">
    <mergeCell ref="A2:E2"/>
    <mergeCell ref="C3:E3"/>
    <mergeCell ref="A4:B4"/>
    <mergeCell ref="C4:E4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6"/>
  <sheetViews>
    <sheetView zoomScale="160" zoomScaleNormal="160" workbookViewId="0">
      <selection activeCell="G8" sqref="G8"/>
    </sheetView>
  </sheetViews>
  <sheetFormatPr defaultColWidth="10" defaultRowHeight="13.5"/>
  <cols>
    <col min="1" max="1" width="10" customWidth="1"/>
    <col min="2" max="2" width="27.125" customWidth="1"/>
    <col min="3" max="5" width="16.625" customWidth="1"/>
  </cols>
  <sheetData>
    <row r="1" spans="1:5" ht="12.75" customHeight="1">
      <c r="A1" s="7"/>
      <c r="B1" s="7"/>
      <c r="C1" s="7"/>
      <c r="D1" s="7"/>
      <c r="E1" s="7"/>
    </row>
    <row r="2" spans="1:5" ht="30.75" customHeight="1">
      <c r="A2" s="110" t="s">
        <v>149</v>
      </c>
      <c r="B2" s="110"/>
      <c r="C2" s="110"/>
      <c r="D2" s="110"/>
      <c r="E2" s="110"/>
    </row>
    <row r="3" spans="1:5" ht="22.7" customHeight="1">
      <c r="A3" s="116"/>
      <c r="B3" s="116"/>
      <c r="C3" s="8"/>
      <c r="D3" s="8"/>
      <c r="E3" s="34" t="s">
        <v>25</v>
      </c>
    </row>
    <row r="4" spans="1:5" ht="30.75" customHeight="1">
      <c r="A4" s="115" t="s">
        <v>150</v>
      </c>
      <c r="B4" s="115"/>
      <c r="C4" s="115" t="s">
        <v>151</v>
      </c>
      <c r="D4" s="115"/>
      <c r="E4" s="115"/>
    </row>
    <row r="5" spans="1:5" ht="30.75" customHeight="1">
      <c r="A5" s="35" t="s">
        <v>147</v>
      </c>
      <c r="B5" s="35" t="s">
        <v>148</v>
      </c>
      <c r="C5" s="35" t="s">
        <v>103</v>
      </c>
      <c r="D5" s="35" t="s">
        <v>152</v>
      </c>
      <c r="E5" s="35" t="s">
        <v>153</v>
      </c>
    </row>
    <row r="6" spans="1:5" ht="30.75" customHeight="1">
      <c r="A6" s="83"/>
      <c r="B6" s="36" t="s">
        <v>103</v>
      </c>
      <c r="C6" s="37">
        <f>D6+E6</f>
        <v>16803312.040000003</v>
      </c>
      <c r="D6" s="37">
        <f>D7+D15+D24</f>
        <v>16393407.740000002</v>
      </c>
      <c r="E6" s="37">
        <f>E7+E15+E24</f>
        <v>409904.3</v>
      </c>
    </row>
    <row r="7" spans="1:5" ht="30.75" customHeight="1">
      <c r="A7" s="27" t="s">
        <v>154</v>
      </c>
      <c r="B7" s="27" t="s">
        <v>155</v>
      </c>
      <c r="C7" s="37">
        <f t="shared" ref="C7:C26" si="0">D7+E7</f>
        <v>16120108.940000001</v>
      </c>
      <c r="D7" s="38">
        <f>SUM(D8:D14)</f>
        <v>16120108.940000001</v>
      </c>
      <c r="E7" s="38"/>
    </row>
    <row r="8" spans="1:5" ht="30.75" customHeight="1">
      <c r="A8" s="30" t="s">
        <v>156</v>
      </c>
      <c r="B8" s="30" t="s">
        <v>254</v>
      </c>
      <c r="C8" s="96">
        <f t="shared" si="0"/>
        <v>12155481.6</v>
      </c>
      <c r="D8" s="39">
        <v>12155481.6</v>
      </c>
      <c r="E8" s="39"/>
    </row>
    <row r="9" spans="1:5" ht="30.75" customHeight="1">
      <c r="A9" s="30" t="s">
        <v>242</v>
      </c>
      <c r="B9" s="30" t="s">
        <v>244</v>
      </c>
      <c r="C9" s="96">
        <f t="shared" si="0"/>
        <v>784371.92</v>
      </c>
      <c r="D9" s="39">
        <v>784371.92</v>
      </c>
      <c r="E9" s="39"/>
    </row>
    <row r="10" spans="1:5" ht="30.75" customHeight="1">
      <c r="A10" s="30" t="s">
        <v>243</v>
      </c>
      <c r="B10" s="30" t="s">
        <v>245</v>
      </c>
      <c r="C10" s="96">
        <f t="shared" si="0"/>
        <v>887800</v>
      </c>
      <c r="D10" s="39">
        <v>887800</v>
      </c>
      <c r="E10" s="39"/>
    </row>
    <row r="11" spans="1:5" ht="30.75" customHeight="1">
      <c r="A11" s="30" t="s">
        <v>250</v>
      </c>
      <c r="B11" s="30" t="s">
        <v>246</v>
      </c>
      <c r="C11" s="96">
        <f t="shared" si="0"/>
        <v>1076875.3999999999</v>
      </c>
      <c r="D11" s="39">
        <v>1076875.3999999999</v>
      </c>
      <c r="E11" s="39"/>
    </row>
    <row r="12" spans="1:5" ht="30.75" customHeight="1">
      <c r="A12" s="30" t="s">
        <v>251</v>
      </c>
      <c r="B12" s="30" t="s">
        <v>247</v>
      </c>
      <c r="C12" s="96">
        <f t="shared" si="0"/>
        <v>792417.66</v>
      </c>
      <c r="D12" s="39">
        <v>792417.66</v>
      </c>
      <c r="E12" s="39"/>
    </row>
    <row r="13" spans="1:5" ht="30.75" customHeight="1">
      <c r="A13" s="30" t="s">
        <v>252</v>
      </c>
      <c r="B13" s="30" t="s">
        <v>248</v>
      </c>
      <c r="C13" s="96">
        <f t="shared" si="0"/>
        <v>384436.73</v>
      </c>
      <c r="D13" s="39">
        <v>384436.73</v>
      </c>
      <c r="E13" s="39"/>
    </row>
    <row r="14" spans="1:5" ht="30.75" customHeight="1">
      <c r="A14" s="30" t="s">
        <v>253</v>
      </c>
      <c r="B14" s="30" t="s">
        <v>249</v>
      </c>
      <c r="C14" s="96">
        <f t="shared" si="0"/>
        <v>38725.629999999997</v>
      </c>
      <c r="D14" s="39">
        <v>38725.629999999997</v>
      </c>
      <c r="E14" s="39"/>
    </row>
    <row r="15" spans="1:5" ht="30.75" customHeight="1">
      <c r="A15" s="27" t="s">
        <v>255</v>
      </c>
      <c r="B15" s="27" t="s">
        <v>256</v>
      </c>
      <c r="C15" s="37">
        <f t="shared" si="0"/>
        <v>409904.3</v>
      </c>
      <c r="D15" s="75"/>
      <c r="E15" s="38">
        <f>SUM(E16:E23)</f>
        <v>409904.3</v>
      </c>
    </row>
    <row r="16" spans="1:5" ht="30.75" customHeight="1">
      <c r="A16" s="30" t="s">
        <v>257</v>
      </c>
      <c r="B16" s="30" t="s">
        <v>268</v>
      </c>
      <c r="C16" s="96">
        <f t="shared" si="0"/>
        <v>55000</v>
      </c>
      <c r="D16" s="75"/>
      <c r="E16" s="39">
        <v>55000</v>
      </c>
    </row>
    <row r="17" spans="1:5" ht="30.75" customHeight="1">
      <c r="A17" s="30" t="s">
        <v>258</v>
      </c>
      <c r="B17" s="30" t="s">
        <v>269</v>
      </c>
      <c r="C17" s="96">
        <f t="shared" si="0"/>
        <v>47500</v>
      </c>
      <c r="D17" s="75"/>
      <c r="E17" s="39">
        <v>47500</v>
      </c>
    </row>
    <row r="18" spans="1:5" ht="30.75" customHeight="1">
      <c r="A18" s="30" t="s">
        <v>259</v>
      </c>
      <c r="B18" s="30" t="s">
        <v>270</v>
      </c>
      <c r="C18" s="96">
        <f t="shared" si="0"/>
        <v>25000</v>
      </c>
      <c r="D18" s="75"/>
      <c r="E18" s="39">
        <v>25000</v>
      </c>
    </row>
    <row r="19" spans="1:5" ht="30.75" customHeight="1">
      <c r="A19" s="30" t="s">
        <v>260</v>
      </c>
      <c r="B19" s="30" t="s">
        <v>271</v>
      </c>
      <c r="C19" s="96">
        <f t="shared" si="0"/>
        <v>100000</v>
      </c>
      <c r="D19" s="75"/>
      <c r="E19" s="39">
        <v>100000</v>
      </c>
    </row>
    <row r="20" spans="1:5" ht="30.75" customHeight="1">
      <c r="A20" s="30" t="s">
        <v>261</v>
      </c>
      <c r="B20" s="30" t="s">
        <v>272</v>
      </c>
      <c r="C20" s="96">
        <f t="shared" si="0"/>
        <v>2500</v>
      </c>
      <c r="D20" s="75"/>
      <c r="E20" s="39">
        <v>2500</v>
      </c>
    </row>
    <row r="21" spans="1:5" ht="30.75" customHeight="1">
      <c r="A21" s="30" t="s">
        <v>262</v>
      </c>
      <c r="B21" s="30" t="s">
        <v>273</v>
      </c>
      <c r="C21" s="96">
        <f t="shared" si="0"/>
        <v>40648.1</v>
      </c>
      <c r="D21" s="75"/>
      <c r="E21" s="39">
        <v>40648.1</v>
      </c>
    </row>
    <row r="22" spans="1:5" ht="30.75" customHeight="1">
      <c r="A22" s="30" t="s">
        <v>263</v>
      </c>
      <c r="B22" s="30" t="s">
        <v>274</v>
      </c>
      <c r="C22" s="96">
        <f t="shared" si="0"/>
        <v>38456.199999999997</v>
      </c>
      <c r="D22" s="75"/>
      <c r="E22" s="39">
        <v>38456.199999999997</v>
      </c>
    </row>
    <row r="23" spans="1:5" ht="30.75" customHeight="1">
      <c r="A23" s="30" t="s">
        <v>264</v>
      </c>
      <c r="B23" s="95" t="s">
        <v>275</v>
      </c>
      <c r="C23" s="96">
        <f t="shared" si="0"/>
        <v>100800</v>
      </c>
      <c r="D23" s="75"/>
      <c r="E23" s="39">
        <v>100800</v>
      </c>
    </row>
    <row r="24" spans="1:5" ht="30.75" customHeight="1">
      <c r="A24" s="27" t="s">
        <v>265</v>
      </c>
      <c r="B24" s="27" t="s">
        <v>276</v>
      </c>
      <c r="C24" s="37">
        <f t="shared" si="0"/>
        <v>273298.8</v>
      </c>
      <c r="D24" s="38">
        <f>SUM(D25:D26)</f>
        <v>273298.8</v>
      </c>
      <c r="E24" s="38"/>
    </row>
    <row r="25" spans="1:5" ht="30.75" customHeight="1">
      <c r="A25" s="30" t="s">
        <v>266</v>
      </c>
      <c r="B25" s="30" t="s">
        <v>277</v>
      </c>
      <c r="C25" s="96">
        <f t="shared" si="0"/>
        <v>253618.8</v>
      </c>
      <c r="D25" s="39">
        <v>253618.8</v>
      </c>
      <c r="E25" s="39"/>
    </row>
    <row r="26" spans="1:5" ht="30.75" customHeight="1">
      <c r="A26" s="30" t="s">
        <v>267</v>
      </c>
      <c r="B26" s="30" t="s">
        <v>278</v>
      </c>
      <c r="C26" s="96">
        <f t="shared" si="0"/>
        <v>19680</v>
      </c>
      <c r="D26" s="39">
        <v>19680</v>
      </c>
      <c r="E26" s="39"/>
    </row>
  </sheetData>
  <mergeCells count="4">
    <mergeCell ref="A2:E2"/>
    <mergeCell ref="A3:B3"/>
    <mergeCell ref="A4:B4"/>
    <mergeCell ref="C4:E4"/>
  </mergeCells>
  <phoneticPr fontId="29" type="noConversion"/>
  <printOptions horizontalCentered="1"/>
  <pageMargins left="0.74803149606299213" right="0.74803149606299213" top="0.27559055118110237" bottom="0.2755905511811023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cp:lastPrinted>2025-02-17T03:21:37Z</cp:lastPrinted>
  <dcterms:created xsi:type="dcterms:W3CDTF">2023-01-31T08:53:00Z</dcterms:created>
  <dcterms:modified xsi:type="dcterms:W3CDTF">2025-02-17T03:21:54Z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54C80BC5E32D4B2596A6365A6DA0E22A</vt:lpwstr>
  </property>
</Properties>
</file>