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<sst xmlns="http://schemas.openxmlformats.org/spreadsheetml/2006/main" count="427" uniqueCount="298">
  <si>
    <t>单位代码：</t>
  </si>
  <si>
    <t>单位名称：</t>
  </si>
  <si>
    <t>宁县第二中学</t>
  </si>
  <si>
    <t>部门预算公开表</t>
  </si>
  <si>
    <t xml:space="preserve">     </t>
  </si>
  <si>
    <t>编制日期：</t>
  </si>
  <si>
    <t>部门领导：</t>
  </si>
  <si>
    <t>赵文瑞</t>
  </si>
  <si>
    <t>财务负责人：</t>
  </si>
  <si>
    <t>董英俊</t>
  </si>
  <si>
    <t>制表人：</t>
  </si>
  <si>
    <t>崔建辉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</si>
  <si>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</si>
  <si>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</si>
  <si>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</si>
  <si>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</si>
  <si>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</si>
  <si>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</si>
  <si>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</si>
  <si>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</si>
  <si>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</si>
  <si>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</si>
  <si>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</si>
  <si>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</si>
  <si>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</si>
  <si>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</si>
  <si>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</si>
  <si>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</si>
  <si>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</si>
  <si>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</si>
  <si>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</si>
  <si>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</si>
  <si>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</si>
  <si>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</si>
  <si>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</si>
  <si>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</si>
  <si>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单位名称：宁县第二中学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</si>
  <si>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</si>
  <si>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</si>
  <si>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</si>
  <si>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</si>
  <si>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</si>
  <si>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</si>
  <si>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</si>
  <si>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</si>
  <si>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</si>
  <si>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</si>
  <si>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</si>
  <si>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</si>
  <si>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</si>
  <si>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</si>
  <si>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</si>
  <si>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</si>
  <si>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</si>
  <si>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</si>
  <si>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</si>
  <si>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</si>
  <si>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</si>
  <si>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</si>
  <si>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</si>
  <si>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</si>
  <si>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</si>
  <si>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</si>
  <si>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</si>
  <si>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</si>
  <si>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</si>
  <si>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</si>
  <si>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</si>
  <si>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</si>
  <si>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</si>
  <si>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</si>
  <si>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</si>
  <si>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</si>
  <si>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</si>
  <si>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</si>
  <si>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</si>
  <si>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</si>
  <si>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</si>
  <si>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</si>
  <si>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</si>
  <si>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</si>
  <si>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</si>
  <si>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</si>
  <si>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</si>
  <si>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</si>
  <si>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</si>
  <si>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</si>
  <si>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</si>
  <si>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</si>
  <si>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</si>
  <si>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</si>
  <si>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</si>
  <si>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</si>
  <si>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</si>
  <si>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</si>
  <si>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</si>
  <si>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</si>
  <si>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</si>
  <si>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</si>
  <si>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</si>
  <si>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</si>
  <si>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</si>
  <si>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</si>
  <si>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</si>
  <si>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</si>
  <si>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</si>
  <si>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</si>
  <si>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</si>
  <si>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</si>
  <si>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</si>
  <si>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</si>
  <si>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</si>
  <si>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</si>
  <si>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</si>
  <si>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</si>
  <si>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</si>
  <si>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</si>
  <si>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</si>
  <si>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</si>
  <si>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</t>
  </si>
  <si>
    <t xml:space="preserve">  普通教育</t>
  </si>
  <si>
    <t xml:space="preserve">     高中教育</t>
  </si>
  <si>
    <t>社会保障和就业支出</t>
  </si>
  <si>
    <t xml:space="preserve">  行政事业单位养老支出</t>
  </si>
  <si>
    <t xml:space="preserve">     事业单位离退休</t>
  </si>
  <si>
    <t xml:space="preserve">     机关事业单位基本养老保险缴费支出</t>
  </si>
  <si>
    <t xml:space="preserve">     机关事业单位职业年金缴费支出</t>
  </si>
  <si>
    <t xml:space="preserve"> 抚恤</t>
  </si>
  <si>
    <t xml:space="preserve">    其他优抚支出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</si>
  <si>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</si>
  <si>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</si>
  <si>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</si>
  <si>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</si>
  <si>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</si>
  <si>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>其他支出</t>
  </si>
  <si>
    <t xml:space="preserve">  彩票公益金安排的支出</t>
  </si>
  <si>
    <t xml:space="preserve">    用于体育事业的彩票公益金支出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</si>
  <si>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</si>
  <si>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</si>
  <si>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</si>
  <si>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</si>
  <si>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</si>
  <si>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</si>
  <si>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</si>
  <si>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</si>
  <si>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</si>
  <si>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</si>
  <si>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</si>
  <si>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</si>
  <si>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</si>
  <si>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</si>
  <si>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</si>
  <si>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</si>
  <si>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</si>
  <si>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</si>
  <si>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</si>
  <si>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</si>
  <si>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</si>
  <si>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</si>
  <si>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</si>
  <si>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</si>
  <si>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</si>
  <si>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</si>
  <si>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</si>
  <si>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</si>
  <si>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</si>
  <si>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</si>
  <si>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</si>
  <si>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</si>
  <si>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</si>
  <si>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</si>
  <si>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</si>
  <si>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</si>
  <si>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</si>
  <si>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</si>
  <si>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</si>
  <si>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</si>
  <si>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</si>
  <si>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</si>
  <si>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</si>
  <si>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</si>
  <si>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</si>
  <si>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</si>
  <si>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</si>
  <si>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 xml:space="preserve">  20502</t>
  </si>
  <si>
    <t xml:space="preserve">    2050204</t>
  </si>
  <si>
    <t>208</t>
  </si>
  <si>
    <t xml:space="preserve">   20805</t>
  </si>
  <si>
    <t xml:space="preserve">    2080502</t>
  </si>
  <si>
    <t xml:space="preserve">    2080505</t>
  </si>
  <si>
    <t xml:space="preserve">    2080506</t>
  </si>
  <si>
    <t xml:space="preserve">   20808</t>
  </si>
  <si>
    <t xml:space="preserve">    2080899</t>
  </si>
  <si>
    <t xml:space="preserve">  20899</t>
  </si>
  <si>
    <t xml:space="preserve">    2089999</t>
  </si>
  <si>
    <t>210</t>
  </si>
  <si>
    <t xml:space="preserve">  21011</t>
  </si>
  <si>
    <t xml:space="preserve">   2101102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</si>
  <si>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</si>
  <si>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</si>
  <si>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</si>
  <si>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</si>
  <si>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</si>
  <si>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</si>
  <si>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</si>
  <si>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</si>
  <si>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</si>
  <si>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</si>
  <si>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</si>
  <si>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</si>
  <si>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</si>
  <si>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</si>
  <si>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</si>
  <si>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</si>
  <si>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</si>
  <si>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</si>
  <si>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</si>
  <si>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</si>
  <si>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</si>
  <si>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</si>
  <si>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</si>
  <si>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</si>
  <si>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</si>
  <si>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</si>
  <si>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</si>
  <si>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</si>
  <si>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</si>
  <si>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</si>
  <si>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</si>
  <si>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</si>
  <si>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</si>
  <si>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</si>
  <si>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</si>
  <si>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</si>
  <si>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</si>
  <si>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</si>
  <si>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</si>
  <si>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</si>
  <si>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</si>
  <si>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</si>
  <si>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</si>
  <si>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</si>
  <si>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</si>
  <si>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</si>
  <si>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</si>
  <si>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</si>
  <si>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</si>
  <si>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</si>
  <si>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</si>
  <si>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</si>
  <si>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</si>
  <si>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</si>
  <si>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</si>
  <si>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</si>
  <si>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</si>
  <si>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</si>
  <si>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</si>
  <si>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</si>
  <si>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</si>
  <si>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</si>
  <si>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</si>
  <si>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310</t>
  </si>
  <si>
    <t>资本性支出</t>
  </si>
  <si>
    <t xml:space="preserve">  31002</t>
  </si>
  <si>
    <t xml:space="preserve">  办公设备购置</t>
  </si>
  <si>
    <t xml:space="preserve">  31006</t>
  </si>
  <si>
    <t xml:space="preserve">  大型修缮</t>
  </si>
  <si>
    <t xml:space="preserve">  31099</t>
  </si>
  <si>
    <t xml:space="preserve">  其他资本性支出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</si>
  <si>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</si>
  <si>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</si>
  <si>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</si>
  <si>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</si>
  <si>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</si>
  <si>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</si>
  <si>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</si>
  <si>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</si>
  <si>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</si>
  <si>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</si>
  <si>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</si>
  <si>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</si>
  <si>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</si>
  <si>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</si>
  <si>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</si>
  <si>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</si>
  <si>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</si>
  <si>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2023年省级彩票公益金</t>
  </si>
  <si>
    <t>2024年省级体育彩票公益金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</si>
  <si>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</si>
  <si>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</si>
  <si>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</si>
  <si>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</si>
  <si>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</si>
  <si>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单位名称：宁县第二中学            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</si>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</sst>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#0.00"/>
    <numFmt numFmtId="179" formatCode="yyyy\-mm\-dd"/>
  </numFmts>
  <fonts count="58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9"/>
      <name val="宋体"/>
      <charset val="134"/>
    </font>
    <font>
      <b/>
      <sz val="10"/>
      <color indexed="8"/>
      <name val="宋体"/>
      <charset val="1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sz val="10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10"/>
      <name val="Hiragino Sans GB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4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7" applyNumberFormat="0" applyAlignment="0" applyProtection="0">
      <alignment vertical="center"/>
    </xf>
    <xf numFmtId="0" fontId="45" fillId="6" borderId="8" applyNumberFormat="0" applyAlignment="0" applyProtection="0">
      <alignment vertical="center"/>
    </xf>
    <xf numFmtId="0" fontId="46" fillId="6" borderId="7" applyNumberFormat="0" applyAlignment="0" applyProtection="0">
      <alignment vertical="center"/>
    </xf>
    <xf numFmtId="0" fontId="47" fillId="7" borderId="9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10" fillId="0" borderId="0"/>
    <xf numFmtId="0" fontId="55" fillId="0" borderId="0">
      <alignment vertical="center"/>
    </xf>
    <xf numFmtId="0" fontId="56" fillId="0" borderId="0">
      <alignment vertical="center"/>
    </xf>
  </cellStyleXfs>
  <cellXfs count="13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Alignment="1"/>
    <xf numFmtId="0" fontId="15" fillId="0" borderId="0" xfId="0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176" fontId="17" fillId="0" borderId="1" xfId="0" applyNumberFormat="1" applyFont="1" applyFill="1" applyBorder="1" applyAlignment="1" applyProtection="1">
      <alignment horizontal="right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/>
    <xf numFmtId="0" fontId="9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7" fontId="20" fillId="0" borderId="1" xfId="0" applyNumberFormat="1" applyFont="1" applyBorder="1">
      <alignment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177" fontId="21" fillId="0" borderId="1" xfId="0" applyNumberFormat="1" applyFont="1" applyBorder="1">
      <alignment vertical="center"/>
    </xf>
    <xf numFmtId="0" fontId="21" fillId="0" borderId="1" xfId="0" applyNumberFormat="1" applyFont="1" applyBorder="1" applyAlignment="1">
      <alignment horizontal="center" vertical="center"/>
    </xf>
    <xf numFmtId="177" fontId="22" fillId="0" borderId="1" xfId="0" applyNumberFormat="1" applyFont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/>
    </xf>
    <xf numFmtId="49" fontId="16" fillId="0" borderId="1" xfId="0" applyNumberFormat="1" applyFont="1" applyFill="1" applyBorder="1" applyAlignment="1" applyProtection="1">
      <alignment vertical="center"/>
    </xf>
    <xf numFmtId="177" fontId="23" fillId="0" borderId="1" xfId="0" applyNumberFormat="1" applyFont="1" applyBorder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177" fontId="26" fillId="3" borderId="1" xfId="0" applyNumberFormat="1" applyFont="1" applyFill="1" applyBorder="1" applyAlignment="1">
      <alignment horizontal="right" vertical="center" wrapText="1"/>
    </xf>
    <xf numFmtId="177" fontId="26" fillId="0" borderId="1" xfId="0" applyNumberFormat="1" applyFont="1" applyBorder="1" applyAlignment="1">
      <alignment horizontal="right" vertical="center" wrapText="1"/>
    </xf>
    <xf numFmtId="177" fontId="14" fillId="3" borderId="1" xfId="0" applyNumberFormat="1" applyFont="1" applyFill="1" applyBorder="1" applyAlignment="1">
      <alignment horizontal="right" vertical="center" wrapText="1"/>
    </xf>
    <xf numFmtId="177" fontId="14" fillId="0" borderId="1" xfId="0" applyNumberFormat="1" applyFont="1" applyBorder="1" applyAlignment="1">
      <alignment horizontal="right" vertical="center" wrapText="1"/>
    </xf>
    <xf numFmtId="49" fontId="20" fillId="0" borderId="1" xfId="0" applyNumberFormat="1" applyFont="1" applyBorder="1">
      <alignment vertical="center"/>
    </xf>
    <xf numFmtId="49" fontId="23" fillId="0" borderId="1" xfId="0" applyNumberFormat="1" applyFont="1" applyBorder="1">
      <alignment vertical="center"/>
    </xf>
    <xf numFmtId="0" fontId="23" fillId="0" borderId="1" xfId="0" applyNumberFormat="1" applyFont="1" applyBorder="1">
      <alignment vertical="center"/>
    </xf>
    <xf numFmtId="0" fontId="20" fillId="0" borderId="1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5" fillId="3" borderId="1" xfId="0" applyNumberFormat="1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>
      <alignment vertical="center" wrapText="1"/>
    </xf>
    <xf numFmtId="49" fontId="19" fillId="0" borderId="1" xfId="0" applyNumberFormat="1" applyFont="1" applyFill="1" applyBorder="1" applyAlignment="1" applyProtection="1">
      <alignment horizontal="left" vertical="center"/>
    </xf>
    <xf numFmtId="49" fontId="16" fillId="0" borderId="1" xfId="0" applyNumberFormat="1" applyFont="1" applyFill="1" applyBorder="1" applyAlignment="1" applyProtection="1">
      <alignment horizontal="left" vertical="center" shrinkToFit="1"/>
    </xf>
    <xf numFmtId="176" fontId="14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49" fontId="15" fillId="0" borderId="1" xfId="0" applyNumberFormat="1" applyFont="1" applyFill="1" applyBorder="1" applyAlignment="1" applyProtection="1">
      <alignment horizontal="left" vertical="center"/>
    </xf>
    <xf numFmtId="49" fontId="17" fillId="0" borderId="1" xfId="0" applyNumberFormat="1" applyFont="1" applyFill="1" applyBorder="1" applyAlignment="1" applyProtection="1">
      <alignment horizontal="left" vertical="center" shrinkToFit="1"/>
    </xf>
    <xf numFmtId="177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177" fontId="27" fillId="0" borderId="1" xfId="0" applyNumberFormat="1" applyFont="1" applyBorder="1">
      <alignment vertical="center"/>
    </xf>
    <xf numFmtId="176" fontId="27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49" fontId="27" fillId="0" borderId="1" xfId="0" applyNumberFormat="1" applyFont="1" applyBorder="1" applyAlignment="1">
      <alignment vertical="center" shrinkToFit="1"/>
    </xf>
    <xf numFmtId="0" fontId="0" fillId="0" borderId="1" xfId="0" applyNumberFormat="1" applyFont="1" applyBorder="1">
      <alignment vertical="center"/>
    </xf>
    <xf numFmtId="49" fontId="27" fillId="0" borderId="1" xfId="0" applyNumberFormat="1" applyFont="1" applyBorder="1">
      <alignment vertical="center"/>
    </xf>
    <xf numFmtId="49" fontId="28" fillId="0" borderId="1" xfId="0" applyNumberFormat="1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center" wrapText="1"/>
    </xf>
    <xf numFmtId="4" fontId="25" fillId="0" borderId="2" xfId="0" applyNumberFormat="1" applyFont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 wrapText="1"/>
    </xf>
    <xf numFmtId="4" fontId="25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7" fontId="22" fillId="0" borderId="1" xfId="0" applyNumberFormat="1" applyFont="1" applyFill="1" applyBorder="1" applyAlignment="1">
      <alignment horizontal="right" vertical="center"/>
    </xf>
    <xf numFmtId="178" fontId="29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177" fontId="17" fillId="0" borderId="1" xfId="0" applyNumberFormat="1" applyFont="1" applyFill="1" applyBorder="1" applyAlignment="1" applyProtection="1">
      <alignment horizontal="right" vertical="center"/>
    </xf>
    <xf numFmtId="176" fontId="20" fillId="0" borderId="1" xfId="0" applyNumberFormat="1" applyFont="1" applyBorder="1" applyAlignment="1">
      <alignment horizontal="right" vertical="center"/>
    </xf>
    <xf numFmtId="177" fontId="20" fillId="0" borderId="1" xfId="0" applyNumberFormat="1" applyFont="1" applyBorder="1" applyAlignment="1">
      <alignment horizontal="right" vertical="center"/>
    </xf>
    <xf numFmtId="49" fontId="20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5" fillId="0" borderId="1" xfId="49" applyFont="1" applyFill="1" applyBorder="1" applyAlignment="1" applyProtection="1">
      <alignment vertical="center"/>
    </xf>
    <xf numFmtId="0" fontId="19" fillId="0" borderId="1" xfId="49" applyFont="1" applyFill="1" applyBorder="1" applyAlignment="1" applyProtection="1">
      <alignment vertical="center"/>
    </xf>
    <xf numFmtId="0" fontId="15" fillId="0" borderId="1" xfId="49" applyFont="1" applyBorder="1" applyAlignment="1" applyProtection="1">
      <alignment vertical="center"/>
    </xf>
    <xf numFmtId="0" fontId="19" fillId="0" borderId="1" xfId="49" applyFont="1" applyFill="1" applyBorder="1" applyAlignment="1" applyProtection="1">
      <alignment horizontal="center" vertical="center"/>
    </xf>
    <xf numFmtId="0" fontId="31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0" borderId="2" xfId="0" applyNumberFormat="1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 wrapText="1"/>
    </xf>
    <xf numFmtId="179" fontId="9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14" sqref="H14"/>
    </sheetView>
  </sheetViews>
  <sheetFormatPr defaultColWidth="10" defaultRowHeight="13.5"/>
  <cols>
    <col min="1" max="1" width="2.54166666666667" customWidth="1"/>
    <col min="2" max="4" width="9.76666666666667" customWidth="1"/>
    <col min="5" max="5" width="13.875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27">
        <v>208003</v>
      </c>
      <c r="D3" s="127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28" t="s">
        <v>3</v>
      </c>
      <c r="C6" s="128"/>
      <c r="D6" s="128"/>
      <c r="E6" s="128"/>
      <c r="F6" s="128"/>
      <c r="G6" s="128"/>
      <c r="H6" s="128"/>
      <c r="I6" s="128"/>
      <c r="J6" s="128"/>
      <c r="K6" s="128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29" t="s">
        <v>5</v>
      </c>
      <c r="G10" s="130">
        <v>45712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29" t="s">
        <v>6</v>
      </c>
      <c r="C12" s="131" t="s">
        <v>7</v>
      </c>
      <c r="D12" s="12"/>
      <c r="E12" s="129" t="s">
        <v>8</v>
      </c>
      <c r="F12" s="10" t="s">
        <v>9</v>
      </c>
      <c r="G12" s="12"/>
      <c r="H12" s="129" t="s">
        <v>10</v>
      </c>
      <c r="I12" s="10" t="s">
        <v>11</v>
      </c>
      <c r="J12" s="12"/>
      <c r="K12" s="12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9" sqref="J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6" width="9.76666666666667" customWidth="1"/>
    <col min="7" max="8" width="13.1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51" t="s">
        <v>269</v>
      </c>
      <c r="B2" s="51"/>
      <c r="C2" s="51"/>
      <c r="D2" s="51"/>
      <c r="E2" s="51"/>
      <c r="F2" s="51"/>
      <c r="G2" s="51"/>
      <c r="H2" s="51"/>
    </row>
    <row r="3" ht="22.75" customHeight="1" spans="1:8">
      <c r="A3" s="10" t="s">
        <v>36</v>
      </c>
      <c r="B3" s="10"/>
      <c r="C3" s="10"/>
      <c r="D3" s="10"/>
      <c r="E3" s="10"/>
      <c r="F3" s="10"/>
      <c r="G3" s="10"/>
      <c r="H3" s="52" t="s">
        <v>37</v>
      </c>
    </row>
    <row r="4" ht="22.75" customHeight="1" spans="1:8">
      <c r="A4" s="14" t="s">
        <v>176</v>
      </c>
      <c r="B4" s="14" t="s">
        <v>270</v>
      </c>
      <c r="C4" s="14"/>
      <c r="D4" s="14"/>
      <c r="E4" s="14"/>
      <c r="F4" s="14"/>
      <c r="G4" s="14" t="s">
        <v>271</v>
      </c>
      <c r="H4" s="14" t="s">
        <v>272</v>
      </c>
    </row>
    <row r="5" ht="22.75" customHeight="1" spans="1:8">
      <c r="A5" s="14"/>
      <c r="B5" s="14" t="s">
        <v>118</v>
      </c>
      <c r="C5" s="14" t="s">
        <v>273</v>
      </c>
      <c r="D5" s="14" t="s">
        <v>274</v>
      </c>
      <c r="E5" s="14" t="s">
        <v>275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276</v>
      </c>
      <c r="F6" s="14" t="s">
        <v>277</v>
      </c>
      <c r="G6" s="14"/>
      <c r="H6" s="14"/>
    </row>
    <row r="7" ht="22.75" customHeight="1" spans="1:8">
      <c r="A7" s="53" t="s">
        <v>118</v>
      </c>
      <c r="B7" s="54"/>
      <c r="C7" s="54"/>
      <c r="D7" s="54"/>
      <c r="E7" s="54"/>
      <c r="F7" s="54"/>
      <c r="G7" s="54"/>
      <c r="H7" s="40">
        <f>H8</f>
        <v>50000</v>
      </c>
    </row>
    <row r="8" ht="22.75" customHeight="1" spans="1:8">
      <c r="A8" s="53" t="s">
        <v>2</v>
      </c>
      <c r="B8" s="54"/>
      <c r="C8" s="54"/>
      <c r="D8" s="54"/>
      <c r="E8" s="54"/>
      <c r="F8" s="54"/>
      <c r="G8" s="54"/>
      <c r="H8" s="40">
        <v>50000</v>
      </c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opLeftCell="A5" workbookViewId="0">
      <selection activeCell="H27" sqref="H27"/>
    </sheetView>
  </sheetViews>
  <sheetFormatPr defaultColWidth="10" defaultRowHeight="15"/>
  <cols>
    <col min="1" max="1" width="9.76666666666667" customWidth="1"/>
    <col min="2" max="2" width="12" style="18" customWidth="1"/>
    <col min="3" max="3" width="21.375" style="18" customWidth="1"/>
    <col min="4" max="4" width="16.125" customWidth="1"/>
    <col min="5" max="5" width="15.625" customWidth="1"/>
    <col min="6" max="6" width="12.5" customWidth="1"/>
    <col min="7" max="10" width="9.76666666666667" customWidth="1"/>
  </cols>
  <sheetData>
    <row r="1" ht="14.3" customHeight="1" spans="1:10">
      <c r="A1" s="10"/>
      <c r="B1" s="27"/>
      <c r="C1" s="28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278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29" t="s">
        <v>36</v>
      </c>
      <c r="B3" s="29"/>
      <c r="D3" s="12"/>
      <c r="E3" s="12"/>
      <c r="F3" s="12" t="s">
        <v>37</v>
      </c>
      <c r="G3" s="10"/>
      <c r="H3" s="10"/>
      <c r="I3" s="10"/>
      <c r="J3" s="10"/>
    </row>
    <row r="4" ht="22.75" customHeight="1" spans="1:10">
      <c r="A4" s="30" t="s">
        <v>279</v>
      </c>
      <c r="B4" s="31" t="s">
        <v>280</v>
      </c>
      <c r="C4" s="32" t="s">
        <v>281</v>
      </c>
      <c r="D4" s="33" t="s">
        <v>118</v>
      </c>
      <c r="E4" s="33" t="s">
        <v>115</v>
      </c>
      <c r="F4" s="33" t="s">
        <v>116</v>
      </c>
      <c r="G4" s="10"/>
      <c r="H4" s="10"/>
      <c r="I4" s="10"/>
      <c r="J4" s="10"/>
    </row>
    <row r="5" ht="29" customHeight="1" spans="1:10">
      <c r="A5" s="30"/>
      <c r="B5" s="34"/>
      <c r="C5" s="35" t="s">
        <v>118</v>
      </c>
      <c r="D5" s="36">
        <f>E5</f>
        <v>3424827.99</v>
      </c>
      <c r="E5" s="36">
        <f>E6+E24</f>
        <v>3424827.99</v>
      </c>
      <c r="F5" s="37"/>
      <c r="G5" s="12"/>
      <c r="H5" s="12"/>
      <c r="I5" s="12"/>
      <c r="J5" s="12"/>
    </row>
    <row r="6" ht="29" customHeight="1" spans="1:6">
      <c r="A6" s="38">
        <v>1</v>
      </c>
      <c r="B6" s="34" t="s">
        <v>219</v>
      </c>
      <c r="C6" s="39" t="s">
        <v>220</v>
      </c>
      <c r="D6" s="36">
        <f t="shared" ref="D6:D27" si="0">E6</f>
        <v>2475627.99</v>
      </c>
      <c r="E6" s="40">
        <f>SUM(E7:E23)</f>
        <v>2475627.99</v>
      </c>
      <c r="F6" s="41"/>
    </row>
    <row r="7" ht="29" customHeight="1" spans="1:6">
      <c r="A7" s="42">
        <v>2</v>
      </c>
      <c r="B7" s="43" t="s">
        <v>221</v>
      </c>
      <c r="C7" s="26" t="s">
        <v>222</v>
      </c>
      <c r="D7" s="36">
        <f t="shared" si="0"/>
        <v>200000</v>
      </c>
      <c r="E7" s="44">
        <v>200000</v>
      </c>
      <c r="F7" s="41"/>
    </row>
    <row r="8" ht="29" customHeight="1" spans="1:6">
      <c r="A8" s="45">
        <v>3</v>
      </c>
      <c r="B8" s="43" t="s">
        <v>223</v>
      </c>
      <c r="C8" s="26" t="s">
        <v>224</v>
      </c>
      <c r="D8" s="36">
        <f t="shared" si="0"/>
        <v>50000</v>
      </c>
      <c r="E8" s="44">
        <v>50000</v>
      </c>
      <c r="F8" s="41"/>
    </row>
    <row r="9" ht="29" customHeight="1" spans="1:6">
      <c r="A9" s="45">
        <v>4</v>
      </c>
      <c r="B9" s="43" t="s">
        <v>225</v>
      </c>
      <c r="C9" s="26" t="s">
        <v>226</v>
      </c>
      <c r="D9" s="36">
        <f t="shared" si="0"/>
        <v>100000</v>
      </c>
      <c r="E9" s="44">
        <v>100000</v>
      </c>
      <c r="F9" s="41"/>
    </row>
    <row r="10" ht="29" customHeight="1" spans="1:6">
      <c r="A10" s="45">
        <v>5</v>
      </c>
      <c r="B10" s="43" t="s">
        <v>227</v>
      </c>
      <c r="C10" s="26" t="s">
        <v>228</v>
      </c>
      <c r="D10" s="36">
        <f t="shared" si="0"/>
        <v>300000</v>
      </c>
      <c r="E10" s="44">
        <v>300000</v>
      </c>
      <c r="F10" s="41"/>
    </row>
    <row r="11" ht="29" customHeight="1" spans="1:6">
      <c r="A11" s="45">
        <v>6</v>
      </c>
      <c r="B11" s="43" t="s">
        <v>229</v>
      </c>
      <c r="C11" s="26" t="s">
        <v>230</v>
      </c>
      <c r="D11" s="36">
        <f t="shared" si="0"/>
        <v>30000</v>
      </c>
      <c r="E11" s="44">
        <v>30000</v>
      </c>
      <c r="F11" s="41"/>
    </row>
    <row r="12" ht="29" customHeight="1" spans="1:6">
      <c r="A12" s="45">
        <v>7</v>
      </c>
      <c r="B12" s="43" t="s">
        <v>231</v>
      </c>
      <c r="C12" s="26" t="s">
        <v>232</v>
      </c>
      <c r="D12" s="36">
        <f t="shared" si="0"/>
        <v>500000</v>
      </c>
      <c r="E12" s="46">
        <v>500000</v>
      </c>
      <c r="F12" s="41"/>
    </row>
    <row r="13" ht="29" customHeight="1" spans="1:6">
      <c r="A13" s="45">
        <v>8</v>
      </c>
      <c r="B13" s="43" t="s">
        <v>233</v>
      </c>
      <c r="C13" s="26" t="s">
        <v>234</v>
      </c>
      <c r="D13" s="36">
        <f t="shared" si="0"/>
        <v>20000</v>
      </c>
      <c r="E13" s="44">
        <v>20000</v>
      </c>
      <c r="F13" s="41"/>
    </row>
    <row r="14" ht="29" customHeight="1" spans="1:6">
      <c r="A14" s="45"/>
      <c r="B14" s="43" t="s">
        <v>235</v>
      </c>
      <c r="C14" s="26" t="s">
        <v>236</v>
      </c>
      <c r="D14" s="36">
        <f t="shared" si="0"/>
        <v>20000</v>
      </c>
      <c r="E14" s="44">
        <v>20000</v>
      </c>
      <c r="F14" s="41"/>
    </row>
    <row r="15" ht="29" customHeight="1" spans="1:6">
      <c r="A15" s="45">
        <v>9</v>
      </c>
      <c r="B15" s="43" t="s">
        <v>237</v>
      </c>
      <c r="C15" s="26" t="s">
        <v>238</v>
      </c>
      <c r="D15" s="36">
        <f t="shared" si="0"/>
        <v>500000</v>
      </c>
      <c r="E15" s="44">
        <v>500000</v>
      </c>
      <c r="F15" s="41"/>
    </row>
    <row r="16" ht="29" customHeight="1" spans="1:6">
      <c r="A16" s="45">
        <v>10</v>
      </c>
      <c r="B16" s="43" t="s">
        <v>239</v>
      </c>
      <c r="C16" s="26" t="s">
        <v>240</v>
      </c>
      <c r="D16" s="36">
        <f t="shared" si="0"/>
        <v>20000</v>
      </c>
      <c r="E16" s="44">
        <v>20000</v>
      </c>
      <c r="F16" s="41"/>
    </row>
    <row r="17" ht="29" customHeight="1" spans="1:6">
      <c r="A17" s="45"/>
      <c r="B17" s="43" t="s">
        <v>241</v>
      </c>
      <c r="C17" s="26" t="s">
        <v>242</v>
      </c>
      <c r="D17" s="36">
        <f t="shared" si="0"/>
        <v>50000</v>
      </c>
      <c r="E17" s="44">
        <v>50000</v>
      </c>
      <c r="F17" s="41"/>
    </row>
    <row r="18" ht="29" customHeight="1" spans="1:6">
      <c r="A18" s="45">
        <v>11</v>
      </c>
      <c r="B18" s="43" t="s">
        <v>243</v>
      </c>
      <c r="C18" s="26" t="s">
        <v>244</v>
      </c>
      <c r="D18" s="36">
        <f t="shared" si="0"/>
        <v>50000</v>
      </c>
      <c r="E18" s="44">
        <v>50000</v>
      </c>
      <c r="F18" s="41"/>
    </row>
    <row r="19" ht="29" customHeight="1" spans="1:6">
      <c r="A19" s="45">
        <v>12</v>
      </c>
      <c r="B19" s="43" t="s">
        <v>245</v>
      </c>
      <c r="C19" s="26" t="s">
        <v>246</v>
      </c>
      <c r="D19" s="36">
        <f t="shared" si="0"/>
        <v>200000</v>
      </c>
      <c r="E19" s="44">
        <v>200000</v>
      </c>
      <c r="F19" s="41"/>
    </row>
    <row r="20" ht="29" customHeight="1" spans="1:6">
      <c r="A20" s="45">
        <v>13</v>
      </c>
      <c r="B20" s="43" t="s">
        <v>247</v>
      </c>
      <c r="C20" s="26" t="s">
        <v>248</v>
      </c>
      <c r="D20" s="36">
        <f t="shared" si="0"/>
        <v>50000</v>
      </c>
      <c r="E20" s="44">
        <v>50000</v>
      </c>
      <c r="F20" s="41"/>
    </row>
    <row r="21" ht="29" customHeight="1" spans="1:6">
      <c r="A21" s="45">
        <v>14</v>
      </c>
      <c r="B21" s="43" t="s">
        <v>249</v>
      </c>
      <c r="C21" s="26" t="s">
        <v>250</v>
      </c>
      <c r="D21" s="36">
        <f t="shared" si="0"/>
        <v>194751.14</v>
      </c>
      <c r="E21" s="44">
        <v>194751.14</v>
      </c>
      <c r="F21" s="41"/>
    </row>
    <row r="22" ht="29" customHeight="1" spans="1:6">
      <c r="A22" s="45">
        <v>15</v>
      </c>
      <c r="B22" s="47" t="s">
        <v>251</v>
      </c>
      <c r="C22" s="47" t="s">
        <v>252</v>
      </c>
      <c r="D22" s="36">
        <f t="shared" si="0"/>
        <v>150876.85</v>
      </c>
      <c r="E22" s="44">
        <v>150876.85</v>
      </c>
      <c r="F22" s="41"/>
    </row>
    <row r="23" ht="29" customHeight="1" spans="1:6">
      <c r="A23" s="45">
        <v>16</v>
      </c>
      <c r="B23" s="47" t="s">
        <v>253</v>
      </c>
      <c r="C23" s="47" t="s">
        <v>254</v>
      </c>
      <c r="D23" s="36">
        <f t="shared" si="0"/>
        <v>40000</v>
      </c>
      <c r="E23" s="44">
        <v>40000</v>
      </c>
      <c r="F23" s="41"/>
    </row>
    <row r="24" ht="29" customHeight="1" spans="1:6">
      <c r="A24" s="45">
        <v>17</v>
      </c>
      <c r="B24" s="48" t="s">
        <v>261</v>
      </c>
      <c r="C24" s="48" t="s">
        <v>262</v>
      </c>
      <c r="D24" s="49">
        <f t="shared" si="0"/>
        <v>949200</v>
      </c>
      <c r="E24" s="49">
        <f>SUM(E25:E27)</f>
        <v>949200</v>
      </c>
      <c r="F24" s="41"/>
    </row>
    <row r="25" ht="29" customHeight="1" spans="1:6">
      <c r="A25" s="45">
        <v>18</v>
      </c>
      <c r="B25" s="47" t="s">
        <v>263</v>
      </c>
      <c r="C25" s="47" t="s">
        <v>264</v>
      </c>
      <c r="D25" s="40">
        <f t="shared" si="0"/>
        <v>249200</v>
      </c>
      <c r="E25" s="40">
        <v>249200</v>
      </c>
      <c r="F25" s="41"/>
    </row>
    <row r="26" ht="29" customHeight="1" spans="1:6">
      <c r="A26" s="45">
        <v>19</v>
      </c>
      <c r="B26" s="47" t="s">
        <v>265</v>
      </c>
      <c r="C26" s="47" t="s">
        <v>266</v>
      </c>
      <c r="D26" s="40">
        <f t="shared" si="0"/>
        <v>650000</v>
      </c>
      <c r="E26" s="40">
        <v>650000</v>
      </c>
      <c r="F26" s="41"/>
    </row>
    <row r="27" ht="29" customHeight="1" spans="1:6">
      <c r="A27" s="45">
        <v>20</v>
      </c>
      <c r="B27" s="50" t="s">
        <v>267</v>
      </c>
      <c r="C27" s="50" t="s">
        <v>268</v>
      </c>
      <c r="D27" s="40">
        <f t="shared" si="0"/>
        <v>50000</v>
      </c>
      <c r="E27" s="40">
        <v>50000</v>
      </c>
      <c r="F27" s="41"/>
    </row>
    <row r="28" ht="13.5" spans="2:3">
      <c r="B28" s="17"/>
      <c r="C28" s="17"/>
    </row>
    <row r="29" ht="13.5" spans="2:3">
      <c r="B29" s="17"/>
      <c r="C29" s="17"/>
    </row>
  </sheetData>
  <mergeCells count="2">
    <mergeCell ref="A2:F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opLeftCell="A3" workbookViewId="0">
      <selection activeCell="K8" sqref="K8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282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21" customHeight="1" spans="1:16">
      <c r="A3" s="21" t="s">
        <v>36</v>
      </c>
      <c r="B3" s="17"/>
      <c r="C3" s="22" t="s">
        <v>37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3" t="s">
        <v>283</v>
      </c>
      <c r="B4" s="23"/>
      <c r="C4" s="24" t="s">
        <v>41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3" t="s">
        <v>284</v>
      </c>
      <c r="B5" s="23" t="s">
        <v>285</v>
      </c>
      <c r="C5" s="24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3" t="s">
        <v>118</v>
      </c>
      <c r="B6" s="23"/>
      <c r="C6" s="25">
        <f>C7+C8</f>
        <v>350000</v>
      </c>
    </row>
    <row r="7" s="17" customFormat="1" ht="26.25" customHeight="1" spans="1:4">
      <c r="A7" s="26"/>
      <c r="B7" s="26" t="s">
        <v>286</v>
      </c>
      <c r="C7" s="25">
        <v>150000</v>
      </c>
      <c r="D7" s="18"/>
    </row>
    <row r="8" ht="26.25" customHeight="1" spans="1:16">
      <c r="A8" s="26"/>
      <c r="B8" s="26" t="s">
        <v>287</v>
      </c>
      <c r="C8" s="25">
        <v>200000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6"/>
      <c r="B9" s="26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6"/>
      <c r="B10" s="26"/>
      <c r="C10" s="25"/>
    </row>
    <row r="11" ht="26.25" customHeight="1" spans="1:3">
      <c r="A11" s="26"/>
      <c r="B11" s="26"/>
      <c r="C11" s="25"/>
    </row>
    <row r="12" ht="26.25" customHeight="1" spans="1:3">
      <c r="A12" s="26"/>
      <c r="B12" s="26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13" sqref="C13"/>
    </sheetView>
  </sheetViews>
  <sheetFormatPr defaultColWidth="10" defaultRowHeight="13.5" outlineLevelRow="4" outlineLevelCol="4"/>
  <cols>
    <col min="1" max="1" width="21" customWidth="1"/>
    <col min="2" max="5" width="2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288</v>
      </c>
      <c r="B2" s="11"/>
      <c r="C2" s="11"/>
      <c r="D2" s="11"/>
      <c r="E2" s="11"/>
    </row>
    <row r="3" ht="22.75" customHeight="1" spans="1:5">
      <c r="A3" s="12" t="s">
        <v>36</v>
      </c>
      <c r="B3" s="12"/>
      <c r="C3" s="12"/>
      <c r="D3" s="12"/>
      <c r="E3" s="13" t="s">
        <v>37</v>
      </c>
    </row>
    <row r="4" ht="22.75" customHeight="1" spans="1:5">
      <c r="A4" s="14" t="s">
        <v>176</v>
      </c>
      <c r="B4" s="14" t="s">
        <v>118</v>
      </c>
      <c r="C4" s="14" t="s">
        <v>289</v>
      </c>
      <c r="D4" s="14" t="s">
        <v>290</v>
      </c>
      <c r="E4" s="14" t="s">
        <v>291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1" sqref="A21"/>
    </sheetView>
  </sheetViews>
  <sheetFormatPr defaultColWidth="9" defaultRowHeight="13.5" outlineLevelCol="1"/>
  <cols>
    <col min="1" max="1" width="39" customWidth="1"/>
    <col min="2" max="2" width="46" customWidth="1"/>
  </cols>
  <sheetData>
    <row r="1" ht="20.25" spans="1:2">
      <c r="A1" s="1" t="s">
        <v>292</v>
      </c>
      <c r="B1" s="1"/>
    </row>
    <row r="2" spans="1:1">
      <c r="A2" s="2" t="s">
        <v>293</v>
      </c>
    </row>
    <row r="3" ht="15" customHeight="1" spans="1:2">
      <c r="A3" s="3" t="s">
        <v>40</v>
      </c>
      <c r="B3" s="4" t="s">
        <v>41</v>
      </c>
    </row>
    <row r="4" spans="1:2">
      <c r="A4" s="3"/>
      <c r="B4" s="4"/>
    </row>
    <row r="5" spans="1:2">
      <c r="A5" s="5" t="s">
        <v>294</v>
      </c>
      <c r="B5" s="4">
        <v>1</v>
      </c>
    </row>
    <row r="6" spans="1:2">
      <c r="A6" s="6" t="s">
        <v>295</v>
      </c>
      <c r="B6" s="7"/>
    </row>
    <row r="7" spans="1:2">
      <c r="A7" s="8" t="s">
        <v>296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297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62.875" customWidth="1"/>
    <col min="3" max="3" width="56.375" customWidth="1"/>
  </cols>
  <sheetData>
    <row r="1" ht="35.4" customHeight="1" spans="1:2">
      <c r="A1" s="10"/>
      <c r="B1" s="10"/>
    </row>
    <row r="2" ht="39.15" customHeight="1" spans="1:3">
      <c r="A2" s="10"/>
      <c r="B2" s="123" t="s">
        <v>13</v>
      </c>
      <c r="C2" s="123"/>
    </row>
    <row r="3" ht="29.35" customHeight="1" spans="1:3">
      <c r="A3" s="124"/>
      <c r="B3" s="125" t="s">
        <v>14</v>
      </c>
      <c r="C3" s="125" t="s">
        <v>15</v>
      </c>
    </row>
    <row r="4" ht="28.45" customHeight="1" spans="1:3">
      <c r="A4" s="102"/>
      <c r="B4" s="126" t="s">
        <v>16</v>
      </c>
      <c r="C4" s="104" t="s">
        <v>17</v>
      </c>
    </row>
    <row r="5" ht="28.45" customHeight="1" spans="1:3">
      <c r="A5" s="102"/>
      <c r="B5" s="126" t="s">
        <v>18</v>
      </c>
      <c r="C5" s="104" t="s">
        <v>19</v>
      </c>
    </row>
    <row r="6" ht="28.45" customHeight="1" spans="1:3">
      <c r="A6" s="102"/>
      <c r="B6" s="126" t="s">
        <v>20</v>
      </c>
      <c r="C6" s="104" t="s">
        <v>21</v>
      </c>
    </row>
    <row r="7" ht="28.45" customHeight="1" spans="1:3">
      <c r="A7" s="102"/>
      <c r="B7" s="126" t="s">
        <v>22</v>
      </c>
      <c r="C7" s="104"/>
    </row>
    <row r="8" ht="28.45" customHeight="1" spans="1:3">
      <c r="A8" s="102"/>
      <c r="B8" s="126" t="s">
        <v>23</v>
      </c>
      <c r="C8" s="104" t="s">
        <v>24</v>
      </c>
    </row>
    <row r="9" ht="28.45" customHeight="1" spans="1:3">
      <c r="A9" s="102"/>
      <c r="B9" s="126" t="s">
        <v>25</v>
      </c>
      <c r="C9" s="104" t="s">
        <v>26</v>
      </c>
    </row>
    <row r="10" ht="28.45" customHeight="1" spans="1:3">
      <c r="A10" s="102"/>
      <c r="B10" s="126" t="s">
        <v>27</v>
      </c>
      <c r="C10" s="104" t="s">
        <v>28</v>
      </c>
    </row>
    <row r="11" ht="28.45" customHeight="1" spans="1:3">
      <c r="A11" s="102"/>
      <c r="B11" s="126" t="s">
        <v>29</v>
      </c>
      <c r="C11" s="104" t="s">
        <v>30</v>
      </c>
    </row>
    <row r="12" ht="28.45" customHeight="1" spans="1:3">
      <c r="A12" s="102"/>
      <c r="B12" s="126" t="s">
        <v>31</v>
      </c>
      <c r="C12" s="104"/>
    </row>
    <row r="13" ht="28.45" customHeight="1" spans="1:3">
      <c r="A13" s="10"/>
      <c r="B13" s="126" t="s">
        <v>32</v>
      </c>
      <c r="C13" s="104"/>
    </row>
    <row r="14" ht="28.45" customHeight="1" spans="1:3">
      <c r="A14" s="10"/>
      <c r="B14" s="126" t="s">
        <v>33</v>
      </c>
      <c r="C14" s="104" t="s">
        <v>17</v>
      </c>
    </row>
    <row r="15" ht="36" customHeight="1" spans="2:3">
      <c r="B15" s="126" t="s">
        <v>34</v>
      </c>
      <c r="C15" s="85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4" workbookViewId="0">
      <selection activeCell="G24" sqref="G24"/>
    </sheetView>
  </sheetViews>
  <sheetFormatPr defaultColWidth="10" defaultRowHeight="13.5" outlineLevelCol="3"/>
  <cols>
    <col min="1" max="1" width="23" customWidth="1"/>
    <col min="2" max="2" width="13.375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35</v>
      </c>
      <c r="B2" s="11"/>
      <c r="C2" s="11"/>
      <c r="D2" s="11"/>
    </row>
    <row r="3" ht="22.75" customHeight="1" spans="1:4">
      <c r="A3" s="55" t="s">
        <v>36</v>
      </c>
      <c r="B3" s="102"/>
      <c r="C3" s="102"/>
      <c r="D3" s="116" t="s">
        <v>37</v>
      </c>
    </row>
    <row r="4" ht="19" customHeight="1" spans="1:4">
      <c r="A4" s="90" t="s">
        <v>38</v>
      </c>
      <c r="B4" s="90"/>
      <c r="C4" s="90" t="s">
        <v>39</v>
      </c>
      <c r="D4" s="90"/>
    </row>
    <row r="5" ht="19" customHeight="1" spans="1:4">
      <c r="A5" s="90" t="s">
        <v>40</v>
      </c>
      <c r="B5" s="90" t="s">
        <v>41</v>
      </c>
      <c r="C5" s="90" t="s">
        <v>40</v>
      </c>
      <c r="D5" s="90" t="s">
        <v>41</v>
      </c>
    </row>
    <row r="6" ht="19" customHeight="1" spans="1:4">
      <c r="A6" s="117" t="s">
        <v>42</v>
      </c>
      <c r="B6" s="111">
        <v>34909578.68</v>
      </c>
      <c r="C6" s="117" t="s">
        <v>43</v>
      </c>
      <c r="D6" s="98"/>
    </row>
    <row r="7" ht="19" customHeight="1" spans="1:4">
      <c r="A7" s="117" t="s">
        <v>44</v>
      </c>
      <c r="B7" s="111">
        <v>350000</v>
      </c>
      <c r="C7" s="117" t="s">
        <v>45</v>
      </c>
      <c r="D7" s="118"/>
    </row>
    <row r="8" ht="19" customHeight="1" spans="1:4">
      <c r="A8" s="117" t="s">
        <v>46</v>
      </c>
      <c r="B8" s="98"/>
      <c r="C8" s="117" t="s">
        <v>47</v>
      </c>
      <c r="D8" s="118"/>
    </row>
    <row r="9" ht="19" customHeight="1" spans="1:4">
      <c r="A9" s="117" t="s">
        <v>48</v>
      </c>
      <c r="B9" s="98"/>
      <c r="C9" s="117" t="s">
        <v>49</v>
      </c>
      <c r="D9" s="118"/>
    </row>
    <row r="10" ht="19" customHeight="1" spans="1:4">
      <c r="A10" s="117" t="s">
        <v>50</v>
      </c>
      <c r="B10" s="111">
        <v>2692560</v>
      </c>
      <c r="C10" s="117" t="s">
        <v>51</v>
      </c>
      <c r="D10" s="111">
        <v>32299228.46</v>
      </c>
    </row>
    <row r="11" ht="19" customHeight="1" spans="1:4">
      <c r="A11" s="117" t="s">
        <v>52</v>
      </c>
      <c r="B11" s="98"/>
      <c r="C11" s="117" t="s">
        <v>53</v>
      </c>
      <c r="D11" s="118"/>
    </row>
    <row r="12" ht="19" customHeight="1" spans="1:4">
      <c r="A12" s="117" t="s">
        <v>54</v>
      </c>
      <c r="B12" s="98"/>
      <c r="C12" s="117" t="s">
        <v>55</v>
      </c>
      <c r="D12" s="111"/>
    </row>
    <row r="13" ht="19" customHeight="1" spans="1:4">
      <c r="A13" s="117" t="s">
        <v>56</v>
      </c>
      <c r="B13" s="98"/>
      <c r="C13" s="117" t="s">
        <v>57</v>
      </c>
      <c r="D13" s="111">
        <v>4270422.56</v>
      </c>
    </row>
    <row r="14" ht="19" customHeight="1" spans="1:4">
      <c r="A14" s="117" t="s">
        <v>58</v>
      </c>
      <c r="B14" s="98"/>
      <c r="C14" s="117" t="s">
        <v>59</v>
      </c>
      <c r="D14" s="118"/>
    </row>
    <row r="15" ht="19" customHeight="1" spans="1:4">
      <c r="A15" s="117"/>
      <c r="B15" s="119"/>
      <c r="C15" s="117" t="s">
        <v>60</v>
      </c>
      <c r="D15" s="111">
        <v>1768258.01</v>
      </c>
    </row>
    <row r="16" ht="19" customHeight="1" spans="1:4">
      <c r="A16" s="117"/>
      <c r="B16" s="119"/>
      <c r="C16" s="117" t="s">
        <v>61</v>
      </c>
      <c r="D16" s="118"/>
    </row>
    <row r="17" ht="19" customHeight="1" spans="1:4">
      <c r="A17" s="117"/>
      <c r="B17" s="119"/>
      <c r="C17" s="117" t="s">
        <v>62</v>
      </c>
      <c r="D17" s="118"/>
    </row>
    <row r="18" ht="19" customHeight="1" spans="1:4">
      <c r="A18" s="117"/>
      <c r="B18" s="119"/>
      <c r="C18" s="117" t="s">
        <v>63</v>
      </c>
      <c r="D18" s="118"/>
    </row>
    <row r="19" ht="19" customHeight="1" spans="1:4">
      <c r="A19" s="117"/>
      <c r="B19" s="119"/>
      <c r="C19" s="117" t="s">
        <v>64</v>
      </c>
      <c r="D19" s="118"/>
    </row>
    <row r="20" ht="19" customHeight="1" spans="1:4">
      <c r="A20" s="120"/>
      <c r="B20" s="121"/>
      <c r="C20" s="117" t="s">
        <v>65</v>
      </c>
      <c r="D20" s="118"/>
    </row>
    <row r="21" ht="19" customHeight="1" spans="1:4">
      <c r="A21" s="122"/>
      <c r="B21" s="121"/>
      <c r="C21" s="117" t="s">
        <v>66</v>
      </c>
      <c r="D21" s="118"/>
    </row>
    <row r="22" ht="19" customHeight="1" spans="1:4">
      <c r="A22" s="120"/>
      <c r="B22" s="121"/>
      <c r="C22" s="117" t="s">
        <v>67</v>
      </c>
      <c r="D22" s="118"/>
    </row>
    <row r="23" ht="19" customHeight="1" spans="1:4">
      <c r="A23" s="120"/>
      <c r="B23" s="121"/>
      <c r="C23" s="117" t="s">
        <v>68</v>
      </c>
      <c r="D23" s="118"/>
    </row>
    <row r="24" ht="19" customHeight="1" spans="1:4">
      <c r="A24" s="120"/>
      <c r="B24" s="121"/>
      <c r="C24" s="117" t="s">
        <v>69</v>
      </c>
      <c r="D24" s="118"/>
    </row>
    <row r="25" ht="19" customHeight="1" spans="1:4">
      <c r="A25" s="117"/>
      <c r="B25" s="119"/>
      <c r="C25" s="117" t="s">
        <v>70</v>
      </c>
      <c r="D25" s="118"/>
    </row>
    <row r="26" ht="19" customHeight="1" spans="1:4">
      <c r="A26" s="117"/>
      <c r="B26" s="119"/>
      <c r="C26" s="117" t="s">
        <v>71</v>
      </c>
      <c r="D26" s="118"/>
    </row>
    <row r="27" ht="19" customHeight="1" spans="1:4">
      <c r="A27" s="117"/>
      <c r="B27" s="119"/>
      <c r="C27" s="117" t="s">
        <v>72</v>
      </c>
      <c r="D27" s="118"/>
    </row>
    <row r="28" ht="19" customHeight="1" spans="1:4">
      <c r="A28" s="120"/>
      <c r="B28" s="121"/>
      <c r="C28" s="117" t="s">
        <v>73</v>
      </c>
      <c r="D28" s="118"/>
    </row>
    <row r="29" ht="19" customHeight="1" spans="1:4">
      <c r="A29" s="120"/>
      <c r="B29" s="121"/>
      <c r="C29" s="117" t="s">
        <v>74</v>
      </c>
      <c r="D29" s="118"/>
    </row>
    <row r="30" ht="19" customHeight="1" spans="1:4">
      <c r="A30" s="120"/>
      <c r="B30" s="121"/>
      <c r="C30" s="117" t="s">
        <v>75</v>
      </c>
      <c r="D30" s="111">
        <v>350000</v>
      </c>
    </row>
    <row r="31" ht="19" customHeight="1" spans="1:4">
      <c r="A31" s="120"/>
      <c r="B31" s="121"/>
      <c r="C31" s="117" t="s">
        <v>76</v>
      </c>
      <c r="D31" s="118"/>
    </row>
    <row r="32" ht="19" customHeight="1" spans="1:4">
      <c r="A32" s="120"/>
      <c r="B32" s="121"/>
      <c r="C32" s="117" t="s">
        <v>77</v>
      </c>
      <c r="D32" s="118"/>
    </row>
    <row r="33" ht="19" customHeight="1" spans="1:4">
      <c r="A33" s="117"/>
      <c r="B33" s="117"/>
      <c r="C33" s="117" t="s">
        <v>78</v>
      </c>
      <c r="D33" s="118"/>
    </row>
    <row r="34" ht="19" customHeight="1" spans="1:4">
      <c r="A34" s="117"/>
      <c r="B34" s="117"/>
      <c r="C34" s="117" t="s">
        <v>79</v>
      </c>
      <c r="D34" s="118"/>
    </row>
    <row r="35" ht="19" customHeight="1" spans="1:4">
      <c r="A35" s="117"/>
      <c r="B35" s="117"/>
      <c r="C35" s="117" t="s">
        <v>80</v>
      </c>
      <c r="D35" s="118"/>
    </row>
    <row r="36" ht="19" customHeight="1" spans="1:4">
      <c r="A36" s="120" t="s">
        <v>81</v>
      </c>
      <c r="B36" s="122">
        <f>SUM(B6:B14)</f>
        <v>37952138.68</v>
      </c>
      <c r="C36" s="120" t="s">
        <v>82</v>
      </c>
      <c r="D36" s="122">
        <f>SUM(D6:D35)</f>
        <v>38687909.03</v>
      </c>
    </row>
    <row r="37" ht="19" customHeight="1" spans="1:4">
      <c r="A37" s="120" t="s">
        <v>83</v>
      </c>
      <c r="B37" s="121"/>
      <c r="C37" s="120" t="s">
        <v>84</v>
      </c>
      <c r="D37" s="121"/>
    </row>
    <row r="38" ht="19" customHeight="1" spans="1:4">
      <c r="A38" s="120" t="s">
        <v>85</v>
      </c>
      <c r="B38" s="119">
        <v>735770.35</v>
      </c>
      <c r="C38" s="117"/>
      <c r="D38" s="119"/>
    </row>
    <row r="39" ht="19" customHeight="1" spans="1:4">
      <c r="A39" s="120" t="s">
        <v>86</v>
      </c>
      <c r="B39" s="122">
        <f>B36+B37+B38</f>
        <v>38687909.03</v>
      </c>
      <c r="C39" s="120" t="s">
        <v>87</v>
      </c>
      <c r="D39" s="122">
        <f>D36+D37</f>
        <v>38687909.03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topLeftCell="A9" workbookViewId="0">
      <selection activeCell="A4" sqref="$A4:$XFD32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7"/>
    </row>
    <row r="2" ht="24.75" customHeight="1" spans="1:2">
      <c r="A2" s="20" t="s">
        <v>88</v>
      </c>
      <c r="B2" s="20"/>
    </row>
    <row r="3" ht="24.75" customHeight="1" spans="1:3">
      <c r="A3" s="55" t="s">
        <v>36</v>
      </c>
      <c r="B3" s="102"/>
      <c r="C3" s="102"/>
    </row>
    <row r="4" ht="22" customHeight="1" spans="1:2">
      <c r="A4" s="32" t="s">
        <v>40</v>
      </c>
      <c r="B4" s="32" t="s">
        <v>41</v>
      </c>
    </row>
    <row r="5" s="17" customFormat="1" ht="22" customHeight="1" spans="1:3">
      <c r="A5" s="110" t="s">
        <v>89</v>
      </c>
      <c r="B5" s="111">
        <f>B6+B7</f>
        <v>34909578.68</v>
      </c>
      <c r="C5" s="18"/>
    </row>
    <row r="6" s="17" customFormat="1" ht="22" customHeight="1" spans="1:3">
      <c r="A6" s="112" t="s">
        <v>90</v>
      </c>
      <c r="B6" s="97">
        <v>34909578.68</v>
      </c>
      <c r="C6" s="18"/>
    </row>
    <row r="7" s="17" customFormat="1" ht="22" customHeight="1" spans="1:3">
      <c r="A7" s="112" t="s">
        <v>91</v>
      </c>
      <c r="B7" s="97"/>
      <c r="C7" s="18"/>
    </row>
    <row r="8" s="17" customFormat="1" ht="22" customHeight="1" spans="1:3">
      <c r="A8" s="110" t="s">
        <v>92</v>
      </c>
      <c r="B8" s="97">
        <f>B9+B10</f>
        <v>350000</v>
      </c>
      <c r="C8" s="18"/>
    </row>
    <row r="9" s="17" customFormat="1" ht="22" customHeight="1" spans="1:3">
      <c r="A9" s="112" t="s">
        <v>90</v>
      </c>
      <c r="B9" s="97"/>
      <c r="C9" s="18"/>
    </row>
    <row r="10" s="17" customFormat="1" ht="22" customHeight="1" spans="1:3">
      <c r="A10" s="112" t="s">
        <v>91</v>
      </c>
      <c r="B10" s="97">
        <v>350000</v>
      </c>
      <c r="C10" s="18"/>
    </row>
    <row r="11" s="17" customFormat="1" ht="22" customHeight="1" spans="1:3">
      <c r="A11" s="110" t="s">
        <v>93</v>
      </c>
      <c r="B11" s="97"/>
      <c r="C11" s="18"/>
    </row>
    <row r="12" s="17" customFormat="1" ht="22" customHeight="1" spans="1:3">
      <c r="A12" s="112" t="s">
        <v>90</v>
      </c>
      <c r="B12" s="97"/>
      <c r="C12" s="18"/>
    </row>
    <row r="13" s="17" customFormat="1" ht="22" customHeight="1" spans="1:3">
      <c r="A13" s="112" t="s">
        <v>91</v>
      </c>
      <c r="B13" s="97"/>
      <c r="C13" s="18"/>
    </row>
    <row r="14" s="17" customFormat="1" ht="22" customHeight="1" spans="1:3">
      <c r="A14" s="113" t="s">
        <v>94</v>
      </c>
      <c r="B14" s="97">
        <f>SUM(B15:B17)</f>
        <v>2692560</v>
      </c>
      <c r="C14" s="18"/>
    </row>
    <row r="15" s="17" customFormat="1" ht="22" customHeight="1" spans="1:3">
      <c r="A15" s="112" t="s">
        <v>95</v>
      </c>
      <c r="B15" s="97">
        <v>2692560</v>
      </c>
      <c r="C15" s="18"/>
    </row>
    <row r="16" s="17" customFormat="1" ht="22" customHeight="1" spans="1:3">
      <c r="A16" s="112" t="s">
        <v>96</v>
      </c>
      <c r="B16" s="97"/>
      <c r="C16" s="18"/>
    </row>
    <row r="17" s="17" customFormat="1" ht="22" customHeight="1" spans="1:3">
      <c r="A17" s="112" t="s">
        <v>97</v>
      </c>
      <c r="B17" s="97"/>
      <c r="C17" s="18"/>
    </row>
    <row r="18" s="17" customFormat="1" ht="22" customHeight="1" spans="1:3">
      <c r="A18" s="113" t="s">
        <v>98</v>
      </c>
      <c r="B18" s="97"/>
      <c r="C18" s="18"/>
    </row>
    <row r="19" s="17" customFormat="1" ht="22" customHeight="1" spans="1:3">
      <c r="A19" s="113" t="s">
        <v>99</v>
      </c>
      <c r="B19" s="97"/>
      <c r="C19" s="18"/>
    </row>
    <row r="20" s="17" customFormat="1" ht="22" customHeight="1" spans="1:3">
      <c r="A20" s="113" t="s">
        <v>100</v>
      </c>
      <c r="B20" s="97"/>
      <c r="C20" s="18"/>
    </row>
    <row r="21" s="17" customFormat="1" ht="22" customHeight="1" spans="1:3">
      <c r="A21" s="113" t="s">
        <v>101</v>
      </c>
      <c r="B21" s="97"/>
      <c r="C21" s="18"/>
    </row>
    <row r="22" s="17" customFormat="1" ht="22" customHeight="1" spans="1:3">
      <c r="A22" s="113" t="s">
        <v>102</v>
      </c>
      <c r="B22" s="111">
        <f>B23+B26+B29+B30</f>
        <v>735770.35</v>
      </c>
      <c r="C22" s="18"/>
    </row>
    <row r="23" s="17" customFormat="1" ht="22" customHeight="1" spans="1:3">
      <c r="A23" s="112" t="s">
        <v>103</v>
      </c>
      <c r="B23" s="111">
        <f>B24+B25</f>
        <v>0</v>
      </c>
      <c r="C23" s="18"/>
    </row>
    <row r="24" s="17" customFormat="1" ht="22" customHeight="1" spans="1:3">
      <c r="A24" s="112" t="s">
        <v>104</v>
      </c>
      <c r="B24" s="111"/>
      <c r="C24" s="18"/>
    </row>
    <row r="25" s="17" customFormat="1" ht="22" customHeight="1" spans="1:3">
      <c r="A25" s="112" t="s">
        <v>105</v>
      </c>
      <c r="B25" s="111"/>
      <c r="C25" s="18"/>
    </row>
    <row r="26" s="17" customFormat="1" ht="22" customHeight="1" spans="1:3">
      <c r="A26" s="112" t="s">
        <v>106</v>
      </c>
      <c r="B26" s="111">
        <f>B27+B28</f>
        <v>0</v>
      </c>
      <c r="C26" s="18"/>
    </row>
    <row r="27" s="17" customFormat="1" ht="22" customHeight="1" spans="1:3">
      <c r="A27" s="112" t="s">
        <v>107</v>
      </c>
      <c r="B27" s="111"/>
      <c r="C27" s="18"/>
    </row>
    <row r="28" s="17" customFormat="1" ht="22" customHeight="1" spans="1:3">
      <c r="A28" s="112" t="s">
        <v>108</v>
      </c>
      <c r="B28" s="111"/>
      <c r="C28" s="18"/>
    </row>
    <row r="29" s="17" customFormat="1" ht="22" customHeight="1" spans="1:3">
      <c r="A29" s="112" t="s">
        <v>109</v>
      </c>
      <c r="B29" s="111">
        <v>735770.35</v>
      </c>
      <c r="C29" s="18"/>
    </row>
    <row r="30" s="17" customFormat="1" ht="22" customHeight="1" spans="1:3">
      <c r="A30" s="112" t="s">
        <v>110</v>
      </c>
      <c r="B30" s="111"/>
      <c r="C30" s="18"/>
    </row>
    <row r="31" ht="22" customHeight="1" spans="1:2">
      <c r="A31" s="114"/>
      <c r="B31" s="111"/>
    </row>
    <row r="32" s="17" customFormat="1" ht="22" customHeight="1" spans="1:3">
      <c r="A32" s="115" t="s">
        <v>111</v>
      </c>
      <c r="B32" s="111">
        <f>B5+B8+B14+B18+B19+B20+B21+B22</f>
        <v>38687909.03</v>
      </c>
      <c r="C32" s="18"/>
    </row>
  </sheetData>
  <sheetProtection formatCells="0" formatColumns="0" formatRows="0"/>
  <mergeCells count="2">
    <mergeCell ref="A2:B2"/>
    <mergeCell ref="A3:C3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2" workbookViewId="0">
      <selection activeCell="E7" sqref="E7"/>
    </sheetView>
  </sheetViews>
  <sheetFormatPr defaultColWidth="10" defaultRowHeight="13.5" outlineLevelCol="4"/>
  <cols>
    <col min="1" max="1" width="31.1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112</v>
      </c>
      <c r="B2" s="11"/>
      <c r="C2" s="11"/>
      <c r="D2" s="11"/>
      <c r="E2" s="11"/>
    </row>
    <row r="3" ht="22.75" customHeight="1" spans="1:5">
      <c r="A3" s="55" t="s">
        <v>36</v>
      </c>
      <c r="B3" s="102"/>
      <c r="C3" s="102"/>
      <c r="D3" s="12"/>
      <c r="E3" s="12" t="s">
        <v>37</v>
      </c>
    </row>
    <row r="4" ht="22.75" customHeight="1" spans="1:5">
      <c r="A4" s="103" t="s">
        <v>113</v>
      </c>
      <c r="B4" s="103" t="s">
        <v>114</v>
      </c>
      <c r="C4" s="103" t="s">
        <v>115</v>
      </c>
      <c r="D4" s="103" t="s">
        <v>116</v>
      </c>
      <c r="E4" s="103" t="s">
        <v>117</v>
      </c>
    </row>
    <row r="5" ht="22.75" customHeight="1" spans="1:5">
      <c r="A5" s="104" t="s">
        <v>118</v>
      </c>
      <c r="B5" s="77">
        <f>B6+B9+B18+B21</f>
        <v>38687909.03</v>
      </c>
      <c r="C5" s="77">
        <f>C6+C9+C18+C21</f>
        <v>38337909.03</v>
      </c>
      <c r="D5" s="77">
        <f>D6+D9+D18+D21</f>
        <v>350000</v>
      </c>
      <c r="E5" s="105"/>
    </row>
    <row r="6" ht="25" customHeight="1" spans="1:5">
      <c r="A6" s="75" t="s">
        <v>119</v>
      </c>
      <c r="B6" s="106">
        <f t="shared" ref="B6:B12" si="0">C6+D6</f>
        <v>32299228.46</v>
      </c>
      <c r="C6" s="77">
        <f>C7</f>
        <v>32299228.46</v>
      </c>
      <c r="D6" s="105"/>
      <c r="E6" s="105"/>
    </row>
    <row r="7" ht="25" customHeight="1" spans="1:5">
      <c r="A7" s="75" t="s">
        <v>120</v>
      </c>
      <c r="B7" s="106">
        <f t="shared" si="0"/>
        <v>32299228.46</v>
      </c>
      <c r="C7" s="77">
        <f>C8</f>
        <v>32299228.46</v>
      </c>
      <c r="D7" s="105"/>
      <c r="E7" s="105"/>
    </row>
    <row r="8" ht="25" customHeight="1" spans="1:5">
      <c r="A8" s="79" t="s">
        <v>121</v>
      </c>
      <c r="B8" s="106">
        <f t="shared" si="0"/>
        <v>32299228.46</v>
      </c>
      <c r="C8" s="64">
        <v>32299228.46</v>
      </c>
      <c r="D8" s="82"/>
      <c r="E8" s="82"/>
    </row>
    <row r="9" ht="25" customHeight="1" spans="1:5">
      <c r="A9" s="75" t="s">
        <v>122</v>
      </c>
      <c r="B9" s="106">
        <f t="shared" si="0"/>
        <v>4270422.56</v>
      </c>
      <c r="C9" s="107">
        <f>C10+C14+C16</f>
        <v>4270422.56</v>
      </c>
      <c r="D9" s="85"/>
      <c r="E9" s="85"/>
    </row>
    <row r="10" ht="25" customHeight="1" spans="1:5">
      <c r="A10" s="75" t="s">
        <v>123</v>
      </c>
      <c r="B10" s="106">
        <f t="shared" si="0"/>
        <v>4013596.3</v>
      </c>
      <c r="C10" s="107">
        <f>C11+C12+C13</f>
        <v>4013596.3</v>
      </c>
      <c r="D10" s="85"/>
      <c r="E10" s="85"/>
    </row>
    <row r="11" ht="25" customHeight="1" spans="1:5">
      <c r="A11" s="79" t="s">
        <v>124</v>
      </c>
      <c r="B11" s="106">
        <f t="shared" si="0"/>
        <v>184250</v>
      </c>
      <c r="C11" s="108">
        <v>184250</v>
      </c>
      <c r="D11" s="85"/>
      <c r="E11" s="85"/>
    </row>
    <row r="12" ht="25" customHeight="1" spans="1:5">
      <c r="A12" s="79" t="s">
        <v>125</v>
      </c>
      <c r="B12" s="108">
        <f t="shared" si="0"/>
        <v>3829346.3</v>
      </c>
      <c r="C12" s="108">
        <v>3829346.3</v>
      </c>
      <c r="D12" s="85"/>
      <c r="E12" s="85"/>
    </row>
    <row r="13" ht="25" customHeight="1" spans="1:5">
      <c r="A13" s="79" t="s">
        <v>126</v>
      </c>
      <c r="B13" s="109"/>
      <c r="C13" s="109"/>
      <c r="D13" s="85"/>
      <c r="E13" s="85"/>
    </row>
    <row r="14" ht="25" customHeight="1" spans="1:5">
      <c r="A14" s="75" t="s">
        <v>127</v>
      </c>
      <c r="B14" s="108">
        <f>C14+D14</f>
        <v>42600</v>
      </c>
      <c r="C14" s="108">
        <f>C15</f>
        <v>42600</v>
      </c>
      <c r="D14" s="85"/>
      <c r="E14" s="85"/>
    </row>
    <row r="15" ht="25" customHeight="1" spans="1:5">
      <c r="A15" s="79" t="s">
        <v>128</v>
      </c>
      <c r="B15" s="108">
        <f>C15+D15</f>
        <v>42600</v>
      </c>
      <c r="C15" s="108">
        <v>42600</v>
      </c>
      <c r="D15" s="85"/>
      <c r="E15" s="85"/>
    </row>
    <row r="16" ht="25" customHeight="1" spans="1:5">
      <c r="A16" s="75" t="s">
        <v>129</v>
      </c>
      <c r="B16" s="108">
        <f t="shared" ref="B16:B23" si="1">C16+D16</f>
        <v>214226.26</v>
      </c>
      <c r="C16" s="108">
        <f t="shared" ref="C16:C19" si="2">C17</f>
        <v>214226.26</v>
      </c>
      <c r="D16" s="85"/>
      <c r="E16" s="85"/>
    </row>
    <row r="17" ht="25" customHeight="1" spans="1:5">
      <c r="A17" s="79" t="s">
        <v>130</v>
      </c>
      <c r="B17" s="108">
        <f t="shared" si="1"/>
        <v>214226.26</v>
      </c>
      <c r="C17" s="108">
        <v>214226.26</v>
      </c>
      <c r="D17" s="85"/>
      <c r="E17" s="85"/>
    </row>
    <row r="18" ht="25" customHeight="1" spans="1:5">
      <c r="A18" s="75" t="s">
        <v>131</v>
      </c>
      <c r="B18" s="108">
        <f t="shared" si="1"/>
        <v>1768258.01</v>
      </c>
      <c r="C18" s="108">
        <f t="shared" si="2"/>
        <v>1768258.01</v>
      </c>
      <c r="D18" s="85"/>
      <c r="E18" s="85"/>
    </row>
    <row r="19" ht="25" customHeight="1" spans="1:5">
      <c r="A19" s="75" t="s">
        <v>132</v>
      </c>
      <c r="B19" s="108">
        <f t="shared" si="1"/>
        <v>1768258.01</v>
      </c>
      <c r="C19" s="108">
        <f t="shared" si="2"/>
        <v>1768258.01</v>
      </c>
      <c r="D19" s="85"/>
      <c r="E19" s="85"/>
    </row>
    <row r="20" ht="25" customHeight="1" spans="1:5">
      <c r="A20" s="79" t="s">
        <v>133</v>
      </c>
      <c r="B20" s="108">
        <f t="shared" si="1"/>
        <v>1768258.01</v>
      </c>
      <c r="C20" s="108">
        <v>1768258.01</v>
      </c>
      <c r="D20" s="85"/>
      <c r="E20" s="85"/>
    </row>
    <row r="21" ht="24" customHeight="1" spans="1:5">
      <c r="A21" s="75" t="s">
        <v>134</v>
      </c>
      <c r="B21" s="83">
        <f t="shared" si="1"/>
        <v>350000</v>
      </c>
      <c r="C21" s="83"/>
      <c r="D21" s="83">
        <f>D22</f>
        <v>350000</v>
      </c>
      <c r="E21" s="85"/>
    </row>
    <row r="22" ht="24" customHeight="1" spans="1:5">
      <c r="A22" s="75" t="s">
        <v>135</v>
      </c>
      <c r="B22" s="83">
        <f t="shared" si="1"/>
        <v>350000</v>
      </c>
      <c r="C22" s="83"/>
      <c r="D22" s="83">
        <f>D23</f>
        <v>350000</v>
      </c>
      <c r="E22" s="85"/>
    </row>
    <row r="23" ht="24" customHeight="1" spans="1:5">
      <c r="A23" s="79" t="s">
        <v>136</v>
      </c>
      <c r="B23" s="83">
        <f t="shared" si="1"/>
        <v>350000</v>
      </c>
      <c r="C23" s="83"/>
      <c r="D23" s="83">
        <v>350000</v>
      </c>
      <c r="E23" s="85"/>
    </row>
  </sheetData>
  <mergeCells count="2">
    <mergeCell ref="A2:E2"/>
    <mergeCell ref="A3:C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2" workbookViewId="0">
      <selection activeCell="F32" sqref="F32"/>
    </sheetView>
  </sheetViews>
  <sheetFormatPr defaultColWidth="10" defaultRowHeight="13.5" outlineLevelCol="6"/>
  <cols>
    <col min="1" max="1" width="23" customWidth="1"/>
    <col min="2" max="2" width="16.6916666666667" customWidth="1"/>
    <col min="3" max="3" width="31.625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137</v>
      </c>
      <c r="B2" s="11"/>
      <c r="C2" s="11"/>
      <c r="D2" s="11"/>
      <c r="E2" s="10"/>
      <c r="F2" s="10"/>
      <c r="G2" s="10"/>
    </row>
    <row r="3" ht="22.75" customHeight="1" spans="1:7">
      <c r="A3" s="12" t="s">
        <v>36</v>
      </c>
      <c r="B3" s="12"/>
      <c r="C3" s="56" t="s">
        <v>37</v>
      </c>
      <c r="D3" s="56"/>
      <c r="E3" s="12"/>
      <c r="F3" s="12"/>
      <c r="G3" s="12"/>
    </row>
    <row r="4" ht="22.75" customHeight="1" spans="1:7">
      <c r="A4" s="90" t="s">
        <v>38</v>
      </c>
      <c r="B4" s="90"/>
      <c r="C4" s="90" t="s">
        <v>39</v>
      </c>
      <c r="D4" s="90"/>
      <c r="E4" s="12"/>
      <c r="F4" s="12"/>
      <c r="G4" s="12"/>
    </row>
    <row r="5" ht="22.75" customHeight="1" spans="1:7">
      <c r="A5" s="90" t="s">
        <v>40</v>
      </c>
      <c r="B5" s="90" t="s">
        <v>41</v>
      </c>
      <c r="C5" s="90" t="s">
        <v>40</v>
      </c>
      <c r="D5" s="90" t="s">
        <v>118</v>
      </c>
      <c r="E5" s="12"/>
      <c r="F5" s="12"/>
      <c r="G5" s="12"/>
    </row>
    <row r="6" ht="21" customHeight="1" spans="1:7">
      <c r="A6" s="15" t="s">
        <v>138</v>
      </c>
      <c r="B6" s="97">
        <f>SUM(B7:B9)</f>
        <v>35259578.68</v>
      </c>
      <c r="C6" s="15" t="s">
        <v>139</v>
      </c>
      <c r="D6" s="97">
        <f>SUM(D7:D36)</f>
        <v>35259578.68</v>
      </c>
      <c r="E6" s="12"/>
      <c r="F6" s="12"/>
      <c r="G6" s="12"/>
    </row>
    <row r="7" ht="21" customHeight="1" spans="1:7">
      <c r="A7" s="15" t="s">
        <v>140</v>
      </c>
      <c r="B7" s="97">
        <v>34909578.68</v>
      </c>
      <c r="C7" s="15" t="s">
        <v>141</v>
      </c>
      <c r="D7" s="98"/>
      <c r="E7" s="12"/>
      <c r="F7" s="12"/>
      <c r="G7" s="12"/>
    </row>
    <row r="8" ht="21" customHeight="1" spans="1:7">
      <c r="A8" s="15" t="s">
        <v>142</v>
      </c>
      <c r="B8" s="97">
        <v>350000</v>
      </c>
      <c r="C8" s="15" t="s">
        <v>143</v>
      </c>
      <c r="D8" s="98"/>
      <c r="E8" s="12"/>
      <c r="F8" s="12"/>
      <c r="G8" s="12"/>
    </row>
    <row r="9" ht="21" customHeight="1" spans="1:7">
      <c r="A9" s="15" t="s">
        <v>144</v>
      </c>
      <c r="B9" s="98"/>
      <c r="C9" s="15" t="s">
        <v>145</v>
      </c>
      <c r="D9" s="98"/>
      <c r="E9" s="12"/>
      <c r="F9" s="12"/>
      <c r="G9" s="12"/>
    </row>
    <row r="10" ht="21" customHeight="1" spans="1:7">
      <c r="A10" s="15"/>
      <c r="B10" s="99"/>
      <c r="C10" s="15" t="s">
        <v>146</v>
      </c>
      <c r="D10" s="98"/>
      <c r="E10" s="12"/>
      <c r="F10" s="12"/>
      <c r="G10" s="12"/>
    </row>
    <row r="11" ht="21" customHeight="1" spans="1:7">
      <c r="A11" s="15"/>
      <c r="B11" s="99"/>
      <c r="C11" s="15" t="s">
        <v>147</v>
      </c>
      <c r="D11" s="97">
        <v>28870898.11</v>
      </c>
      <c r="E11" s="12"/>
      <c r="F11" s="12"/>
      <c r="G11" s="12"/>
    </row>
    <row r="12" ht="21" customHeight="1" spans="1:7">
      <c r="A12" s="15"/>
      <c r="B12" s="99"/>
      <c r="C12" s="15" t="s">
        <v>148</v>
      </c>
      <c r="D12" s="98"/>
      <c r="E12" s="12"/>
      <c r="F12" s="12"/>
      <c r="G12" s="12"/>
    </row>
    <row r="13" ht="21" customHeight="1" spans="1:7">
      <c r="A13" s="53"/>
      <c r="B13" s="94"/>
      <c r="C13" s="15" t="s">
        <v>149</v>
      </c>
      <c r="D13" s="98"/>
      <c r="E13" s="12"/>
      <c r="F13" s="12"/>
      <c r="G13" s="12"/>
    </row>
    <row r="14" ht="21" customHeight="1" spans="1:7">
      <c r="A14" s="15"/>
      <c r="B14" s="99"/>
      <c r="C14" s="15" t="s">
        <v>150</v>
      </c>
      <c r="D14" s="97">
        <v>4270422.56</v>
      </c>
      <c r="E14" s="12"/>
      <c r="F14" s="12"/>
      <c r="G14" s="100"/>
    </row>
    <row r="15" ht="21" customHeight="1" spans="1:7">
      <c r="A15" s="15"/>
      <c r="B15" s="99"/>
      <c r="C15" s="15" t="s">
        <v>151</v>
      </c>
      <c r="D15" s="98"/>
      <c r="E15" s="12"/>
      <c r="F15" s="12"/>
      <c r="G15" s="12"/>
    </row>
    <row r="16" ht="21" customHeight="1" spans="1:7">
      <c r="A16" s="15"/>
      <c r="B16" s="99"/>
      <c r="C16" s="15" t="s">
        <v>152</v>
      </c>
      <c r="D16" s="97">
        <v>1768258.01</v>
      </c>
      <c r="E16" s="12"/>
      <c r="F16" s="12"/>
      <c r="G16" s="12"/>
    </row>
    <row r="17" ht="21" customHeight="1" spans="1:7">
      <c r="A17" s="15"/>
      <c r="B17" s="99"/>
      <c r="C17" s="15" t="s">
        <v>153</v>
      </c>
      <c r="D17" s="98"/>
      <c r="E17" s="12"/>
      <c r="F17" s="12"/>
      <c r="G17" s="12"/>
    </row>
    <row r="18" ht="21" customHeight="1" spans="1:7">
      <c r="A18" s="15"/>
      <c r="B18" s="99"/>
      <c r="C18" s="15" t="s">
        <v>154</v>
      </c>
      <c r="D18" s="98"/>
      <c r="E18" s="12"/>
      <c r="F18" s="12"/>
      <c r="G18" s="12"/>
    </row>
    <row r="19" ht="21" customHeight="1" spans="1:7">
      <c r="A19" s="15"/>
      <c r="B19" s="15"/>
      <c r="C19" s="15" t="s">
        <v>155</v>
      </c>
      <c r="D19" s="98"/>
      <c r="E19" s="12"/>
      <c r="F19" s="12"/>
      <c r="G19" s="12"/>
    </row>
    <row r="20" ht="21" customHeight="1" spans="1:7">
      <c r="A20" s="15"/>
      <c r="B20" s="15"/>
      <c r="C20" s="15" t="s">
        <v>156</v>
      </c>
      <c r="D20" s="98"/>
      <c r="E20" s="12"/>
      <c r="F20" s="12"/>
      <c r="G20" s="12"/>
    </row>
    <row r="21" ht="21" customHeight="1" spans="1:7">
      <c r="A21" s="15"/>
      <c r="B21" s="15"/>
      <c r="C21" s="15" t="s">
        <v>157</v>
      </c>
      <c r="D21" s="98"/>
      <c r="E21" s="12"/>
      <c r="F21" s="12"/>
      <c r="G21" s="12"/>
    </row>
    <row r="22" ht="21" customHeight="1" spans="1:7">
      <c r="A22" s="15"/>
      <c r="B22" s="15"/>
      <c r="C22" s="15" t="s">
        <v>158</v>
      </c>
      <c r="D22" s="98"/>
      <c r="E22" s="12"/>
      <c r="F22" s="12"/>
      <c r="G22" s="12"/>
    </row>
    <row r="23" ht="21" customHeight="1" spans="1:7">
      <c r="A23" s="15"/>
      <c r="B23" s="15"/>
      <c r="C23" s="15" t="s">
        <v>159</v>
      </c>
      <c r="D23" s="98"/>
      <c r="E23" s="12"/>
      <c r="F23" s="12"/>
      <c r="G23" s="12"/>
    </row>
    <row r="24" ht="21" customHeight="1" spans="1:7">
      <c r="A24" s="15"/>
      <c r="B24" s="15"/>
      <c r="C24" s="15" t="s">
        <v>160</v>
      </c>
      <c r="D24" s="98"/>
      <c r="E24" s="12"/>
      <c r="F24" s="12"/>
      <c r="G24" s="12"/>
    </row>
    <row r="25" ht="21" customHeight="1" spans="1:7">
      <c r="A25" s="15"/>
      <c r="B25" s="15"/>
      <c r="C25" s="15" t="s">
        <v>161</v>
      </c>
      <c r="D25" s="98"/>
      <c r="E25" s="12"/>
      <c r="F25" s="12"/>
      <c r="G25" s="12"/>
    </row>
    <row r="26" ht="21" customHeight="1" spans="1:7">
      <c r="A26" s="15"/>
      <c r="B26" s="15"/>
      <c r="C26" s="15" t="s">
        <v>162</v>
      </c>
      <c r="D26" s="98"/>
      <c r="E26" s="12"/>
      <c r="F26" s="12"/>
      <c r="G26" s="12"/>
    </row>
    <row r="27" ht="21" customHeight="1" spans="1:7">
      <c r="A27" s="15"/>
      <c r="B27" s="15"/>
      <c r="C27" s="15" t="s">
        <v>163</v>
      </c>
      <c r="D27" s="98"/>
      <c r="E27" s="12"/>
      <c r="F27" s="12"/>
      <c r="G27" s="12"/>
    </row>
    <row r="28" ht="21" customHeight="1" spans="1:7">
      <c r="A28" s="15"/>
      <c r="B28" s="15"/>
      <c r="C28" s="15" t="s">
        <v>164</v>
      </c>
      <c r="D28" s="98"/>
      <c r="E28" s="12"/>
      <c r="F28" s="12"/>
      <c r="G28" s="12"/>
    </row>
    <row r="29" ht="21" customHeight="1" spans="1:7">
      <c r="A29" s="15"/>
      <c r="B29" s="15"/>
      <c r="C29" s="15" t="s">
        <v>165</v>
      </c>
      <c r="D29" s="98"/>
      <c r="E29" s="12"/>
      <c r="F29" s="12"/>
      <c r="G29" s="12"/>
    </row>
    <row r="30" ht="21" customHeight="1" spans="1:7">
      <c r="A30" s="15"/>
      <c r="B30" s="15"/>
      <c r="C30" s="15" t="s">
        <v>166</v>
      </c>
      <c r="D30" s="98"/>
      <c r="E30" s="12"/>
      <c r="F30" s="12"/>
      <c r="G30" s="12"/>
    </row>
    <row r="31" ht="21" customHeight="1" spans="1:7">
      <c r="A31" s="15"/>
      <c r="B31" s="15"/>
      <c r="C31" s="15" t="s">
        <v>167</v>
      </c>
      <c r="D31" s="97">
        <v>350000</v>
      </c>
      <c r="E31" s="12"/>
      <c r="F31" s="12"/>
      <c r="G31" s="12"/>
    </row>
    <row r="32" ht="21" customHeight="1" spans="1:7">
      <c r="A32" s="15"/>
      <c r="B32" s="15"/>
      <c r="C32" s="15" t="s">
        <v>168</v>
      </c>
      <c r="D32" s="98"/>
      <c r="E32" s="12"/>
      <c r="F32" s="12"/>
      <c r="G32" s="12"/>
    </row>
    <row r="33" ht="21" customHeight="1" spans="1:7">
      <c r="A33" s="15"/>
      <c r="B33" s="15"/>
      <c r="C33" s="15" t="s">
        <v>169</v>
      </c>
      <c r="D33" s="98"/>
      <c r="E33" s="12"/>
      <c r="F33" s="12"/>
      <c r="G33" s="12"/>
    </row>
    <row r="34" ht="21" customHeight="1" spans="1:7">
      <c r="A34" s="15"/>
      <c r="B34" s="15"/>
      <c r="C34" s="15" t="s">
        <v>170</v>
      </c>
      <c r="D34" s="98"/>
      <c r="E34" s="12"/>
      <c r="F34" s="12"/>
      <c r="G34" s="12"/>
    </row>
    <row r="35" ht="21" customHeight="1" spans="1:7">
      <c r="A35" s="15"/>
      <c r="B35" s="15"/>
      <c r="C35" s="15" t="s">
        <v>171</v>
      </c>
      <c r="D35" s="98"/>
      <c r="E35" s="12"/>
      <c r="F35" s="12"/>
      <c r="G35" s="12"/>
    </row>
    <row r="36" ht="21" customHeight="1" spans="1:7">
      <c r="A36" s="15"/>
      <c r="B36" s="15"/>
      <c r="C36" s="15" t="s">
        <v>172</v>
      </c>
      <c r="D36" s="101"/>
      <c r="E36" s="12"/>
      <c r="F36" s="12"/>
      <c r="G36" s="12"/>
    </row>
    <row r="37" ht="21" customHeight="1" spans="1:7">
      <c r="A37" s="90" t="s">
        <v>173</v>
      </c>
      <c r="B37" s="97">
        <f>B6</f>
        <v>35259578.68</v>
      </c>
      <c r="C37" s="90" t="s">
        <v>174</v>
      </c>
      <c r="D37" s="97">
        <f>D6</f>
        <v>35259578.68</v>
      </c>
      <c r="E37" s="100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I1" sqref="I$1:K$1048576"/>
    </sheetView>
  </sheetViews>
  <sheetFormatPr defaultColWidth="10" defaultRowHeight="13.5" outlineLevelRow="7"/>
  <cols>
    <col min="1" max="1" width="21" customWidth="1"/>
    <col min="2" max="2" width="14" customWidth="1"/>
    <col min="3" max="3" width="12.5" customWidth="1"/>
    <col min="4" max="4" width="13.25" customWidth="1"/>
    <col min="5" max="5" width="10.625" customWidth="1"/>
    <col min="6" max="6" width="11" customWidth="1"/>
    <col min="7" max="7" width="10.875" customWidth="1"/>
    <col min="8" max="8" width="11.875" customWidth="1"/>
    <col min="9" max="11" width="8.875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 t="s">
        <v>36</v>
      </c>
      <c r="B3" s="12"/>
      <c r="C3" s="12"/>
      <c r="D3" s="12"/>
      <c r="E3" s="12"/>
      <c r="F3" s="12"/>
      <c r="G3" s="12"/>
      <c r="H3" s="12"/>
      <c r="I3" s="12"/>
      <c r="J3" s="56" t="s">
        <v>37</v>
      </c>
      <c r="K3" s="56"/>
    </row>
    <row r="4" ht="22.75" customHeight="1" spans="1:11">
      <c r="A4" s="90" t="s">
        <v>176</v>
      </c>
      <c r="B4" s="90" t="s">
        <v>118</v>
      </c>
      <c r="C4" s="90" t="s">
        <v>177</v>
      </c>
      <c r="D4" s="90"/>
      <c r="E4" s="90"/>
      <c r="F4" s="90" t="s">
        <v>178</v>
      </c>
      <c r="G4" s="90"/>
      <c r="H4" s="90"/>
      <c r="I4" s="90" t="s">
        <v>179</v>
      </c>
      <c r="J4" s="90"/>
      <c r="K4" s="90"/>
    </row>
    <row r="5" ht="22.75" customHeight="1" spans="1:11">
      <c r="A5" s="90"/>
      <c r="B5" s="90"/>
      <c r="C5" s="14" t="s">
        <v>118</v>
      </c>
      <c r="D5" s="14" t="s">
        <v>115</v>
      </c>
      <c r="E5" s="14" t="s">
        <v>116</v>
      </c>
      <c r="F5" s="14" t="s">
        <v>118</v>
      </c>
      <c r="G5" s="14" t="s">
        <v>115</v>
      </c>
      <c r="H5" s="14" t="s">
        <v>116</v>
      </c>
      <c r="I5" s="14" t="s">
        <v>118</v>
      </c>
      <c r="J5" s="14" t="s">
        <v>115</v>
      </c>
      <c r="K5" s="14" t="s">
        <v>116</v>
      </c>
    </row>
    <row r="6" ht="22.75" customHeight="1" spans="1:11">
      <c r="A6" s="53" t="s">
        <v>118</v>
      </c>
      <c r="B6" s="91">
        <f>C6+F6</f>
        <v>35259578.68</v>
      </c>
      <c r="C6" s="91">
        <f>D6+E6</f>
        <v>34909578.68</v>
      </c>
      <c r="D6" s="91">
        <f>D7</f>
        <v>34909578.68</v>
      </c>
      <c r="E6" s="92"/>
      <c r="F6" s="91">
        <f>G6+H6</f>
        <v>350000</v>
      </c>
      <c r="G6" s="91"/>
      <c r="H6" s="91">
        <f>H7</f>
        <v>350000</v>
      </c>
      <c r="I6" s="92"/>
      <c r="J6" s="92"/>
      <c r="K6" s="92"/>
    </row>
    <row r="7" ht="22.75" customHeight="1" spans="1:11">
      <c r="A7" s="93" t="s">
        <v>2</v>
      </c>
      <c r="B7" s="91">
        <f>C7+F7</f>
        <v>35259578.68</v>
      </c>
      <c r="C7" s="91">
        <f>D7+E7</f>
        <v>34909578.68</v>
      </c>
      <c r="D7" s="91">
        <v>34909578.68</v>
      </c>
      <c r="E7" s="94"/>
      <c r="F7" s="91">
        <f>G7+H7</f>
        <v>350000</v>
      </c>
      <c r="G7" s="91"/>
      <c r="H7" s="91">
        <v>350000</v>
      </c>
      <c r="I7" s="94"/>
      <c r="J7" s="94"/>
      <c r="K7" s="94"/>
    </row>
    <row r="8" ht="22.75" customHeight="1" spans="1:11">
      <c r="A8" s="95"/>
      <c r="B8" s="96"/>
      <c r="C8" s="96"/>
      <c r="D8" s="94"/>
      <c r="E8" s="94"/>
      <c r="F8" s="94"/>
      <c r="G8" s="94"/>
      <c r="H8" s="94"/>
      <c r="I8" s="94"/>
      <c r="J8" s="94"/>
      <c r="K8" s="94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D20" sqref="D20"/>
    </sheetView>
  </sheetViews>
  <sheetFormatPr defaultColWidth="10" defaultRowHeight="13.5" outlineLevelCol="4"/>
  <cols>
    <col min="1" max="1" width="12.75" customWidth="1"/>
    <col min="2" max="2" width="25.7833333333333" customWidth="1"/>
    <col min="3" max="3" width="16.25" customWidth="1"/>
    <col min="4" max="4" width="16.125" customWidth="1"/>
    <col min="5" max="5" width="14.375" customWidth="1"/>
  </cols>
  <sheetData>
    <row r="1" ht="14.3" customHeight="1" spans="1:1">
      <c r="A1" s="69"/>
    </row>
    <row r="2" ht="36.9" customHeight="1" spans="1:5">
      <c r="A2" s="11" t="s">
        <v>180</v>
      </c>
      <c r="B2" s="11"/>
      <c r="C2" s="11"/>
      <c r="D2" s="11"/>
      <c r="E2" s="11"/>
    </row>
    <row r="3" ht="21.85" customHeight="1" spans="1:5">
      <c r="A3" s="29" t="s">
        <v>36</v>
      </c>
      <c r="B3" s="29"/>
      <c r="C3" s="56" t="s">
        <v>37</v>
      </c>
      <c r="D3" s="56"/>
      <c r="E3" s="56"/>
    </row>
    <row r="4" ht="22.75" customHeight="1" spans="1:5">
      <c r="A4" s="57" t="s">
        <v>113</v>
      </c>
      <c r="B4" s="57"/>
      <c r="C4" s="57" t="s">
        <v>177</v>
      </c>
      <c r="D4" s="57"/>
      <c r="E4" s="57"/>
    </row>
    <row r="5" ht="22.75" customHeight="1" spans="1:5">
      <c r="A5" s="70" t="s">
        <v>181</v>
      </c>
      <c r="B5" s="70" t="s">
        <v>182</v>
      </c>
      <c r="C5" s="71" t="s">
        <v>118</v>
      </c>
      <c r="D5" s="70" t="s">
        <v>115</v>
      </c>
      <c r="E5" s="70" t="s">
        <v>116</v>
      </c>
    </row>
    <row r="6" ht="22.75" customHeight="1" spans="1:5">
      <c r="A6" s="72"/>
      <c r="B6" s="73" t="s">
        <v>118</v>
      </c>
      <c r="C6" s="74">
        <f>C7+C10+C19</f>
        <v>34909578.68</v>
      </c>
      <c r="D6" s="74">
        <f>D7+D10+D19</f>
        <v>34909578.68</v>
      </c>
      <c r="E6" s="74"/>
    </row>
    <row r="7" ht="27" customHeight="1" spans="1:5">
      <c r="A7" s="75" t="s">
        <v>183</v>
      </c>
      <c r="B7" s="76" t="s">
        <v>119</v>
      </c>
      <c r="C7" s="64">
        <f t="shared" ref="C7:C13" si="0">D7+E7</f>
        <v>28870898.11</v>
      </c>
      <c r="D7" s="77">
        <f>D8</f>
        <v>28870898.11</v>
      </c>
      <c r="E7" s="78"/>
    </row>
    <row r="8" ht="27" customHeight="1" spans="1:5">
      <c r="A8" s="75" t="s">
        <v>184</v>
      </c>
      <c r="B8" s="76" t="s">
        <v>120</v>
      </c>
      <c r="C8" s="64">
        <f t="shared" si="0"/>
        <v>28870898.11</v>
      </c>
      <c r="D8" s="77">
        <f>D9</f>
        <v>28870898.11</v>
      </c>
      <c r="E8" s="78"/>
    </row>
    <row r="9" ht="27" customHeight="1" spans="1:5">
      <c r="A9" s="79" t="s">
        <v>185</v>
      </c>
      <c r="B9" s="80" t="s">
        <v>121</v>
      </c>
      <c r="C9" s="81">
        <f t="shared" si="0"/>
        <v>28870898.11</v>
      </c>
      <c r="D9" s="81">
        <v>28870898.11</v>
      </c>
      <c r="E9" s="82"/>
    </row>
    <row r="10" ht="27" customHeight="1" spans="1:5">
      <c r="A10" s="75" t="s">
        <v>186</v>
      </c>
      <c r="B10" s="76" t="s">
        <v>122</v>
      </c>
      <c r="C10" s="83">
        <f t="shared" si="0"/>
        <v>4270422.56</v>
      </c>
      <c r="D10" s="84">
        <f>D11+D15+D17</f>
        <v>4270422.56</v>
      </c>
      <c r="E10" s="85"/>
    </row>
    <row r="11" ht="27" customHeight="1" spans="1:5">
      <c r="A11" s="75" t="s">
        <v>187</v>
      </c>
      <c r="B11" s="80" t="s">
        <v>123</v>
      </c>
      <c r="C11" s="83">
        <f t="shared" si="0"/>
        <v>4013596.3</v>
      </c>
      <c r="D11" s="84">
        <f>D12+D13+D14</f>
        <v>4013596.3</v>
      </c>
      <c r="E11" s="85"/>
    </row>
    <row r="12" ht="27" customHeight="1" spans="1:5">
      <c r="A12" s="79" t="s">
        <v>188</v>
      </c>
      <c r="B12" s="80" t="s">
        <v>124</v>
      </c>
      <c r="C12" s="83">
        <f t="shared" si="0"/>
        <v>184250</v>
      </c>
      <c r="D12" s="83">
        <v>184250</v>
      </c>
      <c r="E12" s="85"/>
    </row>
    <row r="13" ht="27" customHeight="1" spans="1:5">
      <c r="A13" s="79" t="s">
        <v>189</v>
      </c>
      <c r="B13" s="86" t="s">
        <v>125</v>
      </c>
      <c r="C13" s="83">
        <f t="shared" si="0"/>
        <v>3829346.3</v>
      </c>
      <c r="D13" s="83">
        <v>3829346.3</v>
      </c>
      <c r="E13" s="87"/>
    </row>
    <row r="14" ht="27" customHeight="1" spans="1:5">
      <c r="A14" s="79" t="s">
        <v>190</v>
      </c>
      <c r="B14" s="86" t="s">
        <v>126</v>
      </c>
      <c r="C14" s="88"/>
      <c r="D14" s="88"/>
      <c r="E14" s="87"/>
    </row>
    <row r="15" ht="27" customHeight="1" spans="1:5">
      <c r="A15" s="75" t="s">
        <v>191</v>
      </c>
      <c r="B15" s="89" t="s">
        <v>127</v>
      </c>
      <c r="C15" s="83">
        <f t="shared" ref="C15:C24" si="1">D15+E15</f>
        <v>42600</v>
      </c>
      <c r="D15" s="83">
        <f t="shared" ref="D15:D20" si="2">D16</f>
        <v>42600</v>
      </c>
      <c r="E15" s="87"/>
    </row>
    <row r="16" ht="27" customHeight="1" spans="1:5">
      <c r="A16" s="79" t="s">
        <v>192</v>
      </c>
      <c r="B16" s="86" t="s">
        <v>128</v>
      </c>
      <c r="C16" s="83">
        <f t="shared" si="1"/>
        <v>42600</v>
      </c>
      <c r="D16" s="83">
        <v>42600</v>
      </c>
      <c r="E16" s="87"/>
    </row>
    <row r="17" ht="27" customHeight="1" spans="1:5">
      <c r="A17" s="75" t="s">
        <v>193</v>
      </c>
      <c r="B17" s="89" t="s">
        <v>129</v>
      </c>
      <c r="C17" s="83">
        <f t="shared" si="1"/>
        <v>214226.26</v>
      </c>
      <c r="D17" s="83">
        <f t="shared" si="2"/>
        <v>214226.26</v>
      </c>
      <c r="E17" s="87"/>
    </row>
    <row r="18" ht="27" customHeight="1" spans="1:5">
      <c r="A18" s="79" t="s">
        <v>194</v>
      </c>
      <c r="B18" s="86" t="s">
        <v>130</v>
      </c>
      <c r="C18" s="83">
        <f t="shared" si="1"/>
        <v>214226.26</v>
      </c>
      <c r="D18" s="83">
        <v>214226.26</v>
      </c>
      <c r="E18" s="87"/>
    </row>
    <row r="19" ht="27" customHeight="1" spans="1:5">
      <c r="A19" s="75" t="s">
        <v>195</v>
      </c>
      <c r="B19" s="89" t="s">
        <v>131</v>
      </c>
      <c r="C19" s="83">
        <f t="shared" si="1"/>
        <v>1768258.01</v>
      </c>
      <c r="D19" s="83">
        <f t="shared" si="2"/>
        <v>1768258.01</v>
      </c>
      <c r="E19" s="87"/>
    </row>
    <row r="20" ht="27" customHeight="1" spans="1:5">
      <c r="A20" s="75" t="s">
        <v>196</v>
      </c>
      <c r="B20" s="86" t="s">
        <v>132</v>
      </c>
      <c r="C20" s="83">
        <f t="shared" si="1"/>
        <v>1768258.01</v>
      </c>
      <c r="D20" s="83">
        <f t="shared" si="2"/>
        <v>1768258.01</v>
      </c>
      <c r="E20" s="87"/>
    </row>
    <row r="21" ht="27" customHeight="1" spans="1:5">
      <c r="A21" s="79" t="s">
        <v>197</v>
      </c>
      <c r="B21" s="86" t="s">
        <v>133</v>
      </c>
      <c r="C21" s="83">
        <f t="shared" si="1"/>
        <v>1768258.01</v>
      </c>
      <c r="D21" s="83">
        <v>1768258.01</v>
      </c>
      <c r="E21" s="87"/>
    </row>
  </sheetData>
  <mergeCells count="5">
    <mergeCell ref="A2:E2"/>
    <mergeCell ref="A3:B3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4" workbookViewId="0">
      <selection activeCell="A2" sqref="$A2:$XFD2"/>
    </sheetView>
  </sheetViews>
  <sheetFormatPr defaultColWidth="10" defaultRowHeight="13.5" outlineLevelCol="4"/>
  <cols>
    <col min="1" max="1" width="8.875" customWidth="1"/>
    <col min="2" max="2" width="23.75" customWidth="1"/>
    <col min="3" max="3" width="16.5" customWidth="1"/>
    <col min="4" max="4" width="19.75" customWidth="1"/>
    <col min="5" max="5" width="17.375" customWidth="1"/>
    <col min="8" max="8" width="10.375"/>
  </cols>
  <sheetData>
    <row r="1" ht="18.05" customHeight="1" spans="1:5">
      <c r="A1" s="10"/>
      <c r="B1" s="10"/>
      <c r="C1" s="10"/>
      <c r="D1" s="10"/>
      <c r="E1" s="10"/>
    </row>
    <row r="2" ht="30" customHeight="1" spans="1:5">
      <c r="A2" s="11" t="s">
        <v>198</v>
      </c>
      <c r="B2" s="11"/>
      <c r="C2" s="11"/>
      <c r="D2" s="11"/>
      <c r="E2" s="11"/>
    </row>
    <row r="3" ht="22.75" customHeight="1" spans="1:5">
      <c r="A3" s="55" t="s">
        <v>36</v>
      </c>
      <c r="B3" s="55"/>
      <c r="C3" s="12"/>
      <c r="D3" s="12"/>
      <c r="E3" s="56" t="s">
        <v>37</v>
      </c>
    </row>
    <row r="4" ht="22.75" customHeight="1" spans="1:5">
      <c r="A4" s="57" t="s">
        <v>199</v>
      </c>
      <c r="B4" s="57"/>
      <c r="C4" s="57" t="s">
        <v>200</v>
      </c>
      <c r="D4" s="57"/>
      <c r="E4" s="57"/>
    </row>
    <row r="5" ht="22.75" customHeight="1" spans="1:5">
      <c r="A5" s="57" t="s">
        <v>181</v>
      </c>
      <c r="B5" s="57" t="s">
        <v>182</v>
      </c>
      <c r="C5" s="57" t="s">
        <v>118</v>
      </c>
      <c r="D5" s="57" t="s">
        <v>201</v>
      </c>
      <c r="E5" s="57" t="s">
        <v>202</v>
      </c>
    </row>
    <row r="6" ht="20" customHeight="1" spans="1:5">
      <c r="A6" s="58"/>
      <c r="B6" s="59" t="s">
        <v>118</v>
      </c>
      <c r="C6" s="60">
        <f>C7+C15+C33+C36</f>
        <v>34909578.68</v>
      </c>
      <c r="D6" s="60">
        <f>D7+D33</f>
        <v>31484750.69</v>
      </c>
      <c r="E6" s="60">
        <f>E15+E36</f>
        <v>3424827.99</v>
      </c>
    </row>
    <row r="7" ht="20" customHeight="1" spans="1:5">
      <c r="A7" s="39" t="s">
        <v>203</v>
      </c>
      <c r="B7" s="39" t="s">
        <v>204</v>
      </c>
      <c r="C7" s="61">
        <f t="shared" ref="C7:C39" si="0">D7+E7</f>
        <v>31257900.69</v>
      </c>
      <c r="D7" s="62">
        <f>SUM(D8:D14)</f>
        <v>31257900.69</v>
      </c>
      <c r="E7" s="62"/>
    </row>
    <row r="8" ht="20" customHeight="1" spans="1:5">
      <c r="A8" s="26" t="s">
        <v>205</v>
      </c>
      <c r="B8" s="26" t="s">
        <v>206</v>
      </c>
      <c r="C8" s="63">
        <f t="shared" si="0"/>
        <v>12016940.4</v>
      </c>
      <c r="D8" s="40">
        <v>12016940.4</v>
      </c>
      <c r="E8" s="64"/>
    </row>
    <row r="9" ht="20" customHeight="1" spans="1:5">
      <c r="A9" s="26" t="s">
        <v>207</v>
      </c>
      <c r="B9" s="26" t="s">
        <v>208</v>
      </c>
      <c r="C9" s="40">
        <f t="shared" si="0"/>
        <v>7202738.92</v>
      </c>
      <c r="D9" s="40">
        <v>7202738.92</v>
      </c>
      <c r="E9" s="40"/>
    </row>
    <row r="10" ht="20" customHeight="1" spans="1:5">
      <c r="A10" s="26" t="s">
        <v>209</v>
      </c>
      <c r="B10" s="26" t="s">
        <v>210</v>
      </c>
      <c r="C10" s="40">
        <f t="shared" si="0"/>
        <v>0</v>
      </c>
      <c r="D10" s="40"/>
      <c r="E10" s="40"/>
    </row>
    <row r="11" ht="20" customHeight="1" spans="1:5">
      <c r="A11" s="65" t="s">
        <v>211</v>
      </c>
      <c r="B11" s="65" t="s">
        <v>212</v>
      </c>
      <c r="C11" s="40">
        <f t="shared" si="0"/>
        <v>6226390.8</v>
      </c>
      <c r="D11" s="40">
        <v>6226390.8</v>
      </c>
      <c r="E11" s="40"/>
    </row>
    <row r="12" ht="20" customHeight="1" spans="1:5">
      <c r="A12" s="65" t="s">
        <v>213</v>
      </c>
      <c r="B12" s="65" t="s">
        <v>214</v>
      </c>
      <c r="C12" s="40">
        <f t="shared" si="0"/>
        <v>3829346.3</v>
      </c>
      <c r="D12" s="40">
        <v>3829346.3</v>
      </c>
      <c r="E12" s="40"/>
    </row>
    <row r="13" ht="20" customHeight="1" spans="1:5">
      <c r="A13" s="65" t="s">
        <v>215</v>
      </c>
      <c r="B13" s="65" t="s">
        <v>216</v>
      </c>
      <c r="C13" s="40">
        <f t="shared" si="0"/>
        <v>1768258.01</v>
      </c>
      <c r="D13" s="40">
        <v>1768258.01</v>
      </c>
      <c r="E13" s="40"/>
    </row>
    <row r="14" ht="20" customHeight="1" spans="1:5">
      <c r="A14" s="65" t="s">
        <v>217</v>
      </c>
      <c r="B14" s="65" t="s">
        <v>218</v>
      </c>
      <c r="C14" s="40">
        <f t="shared" si="0"/>
        <v>214226.26</v>
      </c>
      <c r="D14" s="40">
        <v>214226.26</v>
      </c>
      <c r="E14" s="40"/>
    </row>
    <row r="15" ht="20" customHeight="1" spans="1:5">
      <c r="A15" s="66" t="s">
        <v>219</v>
      </c>
      <c r="B15" s="66" t="s">
        <v>220</v>
      </c>
      <c r="C15" s="49">
        <f t="shared" si="0"/>
        <v>2475627.99</v>
      </c>
      <c r="D15" s="67"/>
      <c r="E15" s="49">
        <f>SUM(E16:E32)</f>
        <v>2475627.99</v>
      </c>
    </row>
    <row r="16" ht="20" customHeight="1" spans="1:5">
      <c r="A16" s="65" t="s">
        <v>221</v>
      </c>
      <c r="B16" s="65" t="s">
        <v>222</v>
      </c>
      <c r="C16" s="40">
        <f t="shared" si="0"/>
        <v>200000</v>
      </c>
      <c r="D16" s="40"/>
      <c r="E16" s="40">
        <v>200000</v>
      </c>
    </row>
    <row r="17" ht="20" customHeight="1" spans="1:5">
      <c r="A17" s="65" t="s">
        <v>223</v>
      </c>
      <c r="B17" s="65" t="s">
        <v>224</v>
      </c>
      <c r="C17" s="40">
        <f t="shared" si="0"/>
        <v>50000</v>
      </c>
      <c r="D17" s="40"/>
      <c r="E17" s="40">
        <v>50000</v>
      </c>
    </row>
    <row r="18" ht="20" customHeight="1" spans="1:5">
      <c r="A18" s="65" t="s">
        <v>225</v>
      </c>
      <c r="B18" s="65" t="s">
        <v>226</v>
      </c>
      <c r="C18" s="40">
        <f t="shared" si="0"/>
        <v>100000</v>
      </c>
      <c r="D18" s="40"/>
      <c r="E18" s="40">
        <v>100000</v>
      </c>
    </row>
    <row r="19" ht="20" customHeight="1" spans="1:5">
      <c r="A19" s="65" t="s">
        <v>227</v>
      </c>
      <c r="B19" s="65" t="s">
        <v>228</v>
      </c>
      <c r="C19" s="40">
        <f t="shared" si="0"/>
        <v>300000</v>
      </c>
      <c r="D19" s="40"/>
      <c r="E19" s="40">
        <v>300000</v>
      </c>
    </row>
    <row r="20" ht="20" customHeight="1" spans="1:5">
      <c r="A20" s="65" t="s">
        <v>229</v>
      </c>
      <c r="B20" s="65" t="s">
        <v>230</v>
      </c>
      <c r="C20" s="40">
        <f t="shared" si="0"/>
        <v>30000</v>
      </c>
      <c r="D20" s="40"/>
      <c r="E20" s="40">
        <v>30000</v>
      </c>
    </row>
    <row r="21" ht="20" customHeight="1" spans="1:5">
      <c r="A21" s="65" t="s">
        <v>231</v>
      </c>
      <c r="B21" s="65" t="s">
        <v>232</v>
      </c>
      <c r="C21" s="40">
        <f t="shared" si="0"/>
        <v>500000</v>
      </c>
      <c r="D21" s="40"/>
      <c r="E21" s="40">
        <v>500000</v>
      </c>
    </row>
    <row r="22" ht="20" customHeight="1" spans="1:5">
      <c r="A22" s="65" t="s">
        <v>233</v>
      </c>
      <c r="B22" s="65" t="s">
        <v>234</v>
      </c>
      <c r="C22" s="40">
        <f t="shared" si="0"/>
        <v>20000</v>
      </c>
      <c r="D22" s="40"/>
      <c r="E22" s="40">
        <v>20000</v>
      </c>
    </row>
    <row r="23" ht="20" customHeight="1" spans="1:5">
      <c r="A23" s="65" t="s">
        <v>235</v>
      </c>
      <c r="B23" s="65" t="s">
        <v>236</v>
      </c>
      <c r="C23" s="40">
        <f t="shared" si="0"/>
        <v>20000</v>
      </c>
      <c r="D23" s="40"/>
      <c r="E23" s="40">
        <v>20000</v>
      </c>
    </row>
    <row r="24" ht="20" customHeight="1" spans="1:5">
      <c r="A24" s="65" t="s">
        <v>237</v>
      </c>
      <c r="B24" s="65" t="s">
        <v>238</v>
      </c>
      <c r="C24" s="40">
        <f t="shared" si="0"/>
        <v>500000</v>
      </c>
      <c r="D24" s="40"/>
      <c r="E24" s="40">
        <v>500000</v>
      </c>
    </row>
    <row r="25" ht="20" customHeight="1" spans="1:5">
      <c r="A25" s="65" t="s">
        <v>239</v>
      </c>
      <c r="B25" s="65" t="s">
        <v>240</v>
      </c>
      <c r="C25" s="40">
        <f t="shared" si="0"/>
        <v>20000</v>
      </c>
      <c r="D25" s="40"/>
      <c r="E25" s="40">
        <v>20000</v>
      </c>
    </row>
    <row r="26" ht="20" customHeight="1" spans="1:5">
      <c r="A26" s="65" t="s">
        <v>241</v>
      </c>
      <c r="B26" s="65" t="s">
        <v>242</v>
      </c>
      <c r="C26" s="40">
        <f t="shared" si="0"/>
        <v>50000</v>
      </c>
      <c r="D26" s="40"/>
      <c r="E26" s="40">
        <v>50000</v>
      </c>
    </row>
    <row r="27" ht="20" customHeight="1" spans="1:5">
      <c r="A27" s="65" t="s">
        <v>243</v>
      </c>
      <c r="B27" s="65" t="s">
        <v>244</v>
      </c>
      <c r="C27" s="40">
        <f t="shared" si="0"/>
        <v>50000</v>
      </c>
      <c r="D27" s="40"/>
      <c r="E27" s="40">
        <v>50000</v>
      </c>
    </row>
    <row r="28" ht="20" customHeight="1" spans="1:5">
      <c r="A28" s="65" t="s">
        <v>245</v>
      </c>
      <c r="B28" s="65" t="s">
        <v>246</v>
      </c>
      <c r="C28" s="40">
        <f t="shared" si="0"/>
        <v>200000</v>
      </c>
      <c r="D28" s="40"/>
      <c r="E28" s="40">
        <v>200000</v>
      </c>
    </row>
    <row r="29" ht="20" customHeight="1" spans="1:5">
      <c r="A29" s="65" t="s">
        <v>247</v>
      </c>
      <c r="B29" s="65" t="s">
        <v>248</v>
      </c>
      <c r="C29" s="40">
        <f t="shared" si="0"/>
        <v>50000</v>
      </c>
      <c r="D29" s="40"/>
      <c r="E29" s="40">
        <v>50000</v>
      </c>
    </row>
    <row r="30" ht="20" customHeight="1" spans="1:5">
      <c r="A30" s="65" t="s">
        <v>249</v>
      </c>
      <c r="B30" s="65" t="s">
        <v>250</v>
      </c>
      <c r="C30" s="40">
        <f t="shared" si="0"/>
        <v>194751.14</v>
      </c>
      <c r="D30" s="40"/>
      <c r="E30" s="40">
        <v>194751.14</v>
      </c>
    </row>
    <row r="31" ht="20" customHeight="1" spans="1:5">
      <c r="A31" s="65" t="s">
        <v>251</v>
      </c>
      <c r="B31" s="65" t="s">
        <v>252</v>
      </c>
      <c r="C31" s="40">
        <f t="shared" si="0"/>
        <v>150876.85</v>
      </c>
      <c r="D31" s="40"/>
      <c r="E31" s="40">
        <v>150876.85</v>
      </c>
    </row>
    <row r="32" ht="20" customHeight="1" spans="1:5">
      <c r="A32" s="65" t="s">
        <v>253</v>
      </c>
      <c r="B32" s="65" t="s">
        <v>254</v>
      </c>
      <c r="C32" s="40">
        <f t="shared" si="0"/>
        <v>40000</v>
      </c>
      <c r="D32" s="40"/>
      <c r="E32" s="40">
        <v>40000</v>
      </c>
    </row>
    <row r="33" ht="20" customHeight="1" spans="1:5">
      <c r="A33" s="66" t="s">
        <v>255</v>
      </c>
      <c r="B33" s="66" t="s">
        <v>256</v>
      </c>
      <c r="C33" s="49">
        <f t="shared" si="0"/>
        <v>226850</v>
      </c>
      <c r="D33" s="49">
        <f>SUM(D34:D35)</f>
        <v>226850</v>
      </c>
      <c r="E33" s="49"/>
    </row>
    <row r="34" ht="20" customHeight="1" spans="1:5">
      <c r="A34" s="65" t="s">
        <v>257</v>
      </c>
      <c r="B34" s="65" t="s">
        <v>258</v>
      </c>
      <c r="C34" s="40">
        <f t="shared" si="0"/>
        <v>184250</v>
      </c>
      <c r="D34" s="68">
        <v>184250</v>
      </c>
      <c r="E34" s="40"/>
    </row>
    <row r="35" ht="20" customHeight="1" spans="1:5">
      <c r="A35" s="65" t="s">
        <v>259</v>
      </c>
      <c r="B35" s="65" t="s">
        <v>260</v>
      </c>
      <c r="C35" s="40">
        <f t="shared" si="0"/>
        <v>42600</v>
      </c>
      <c r="D35" s="40">
        <v>42600</v>
      </c>
      <c r="E35" s="40"/>
    </row>
    <row r="36" ht="20" customHeight="1" spans="1:5">
      <c r="A36" s="66" t="s">
        <v>261</v>
      </c>
      <c r="B36" s="66" t="s">
        <v>262</v>
      </c>
      <c r="C36" s="49">
        <f t="shared" si="0"/>
        <v>949200</v>
      </c>
      <c r="D36" s="49"/>
      <c r="E36" s="49">
        <f>E37+E38+E39</f>
        <v>949200</v>
      </c>
    </row>
    <row r="37" ht="20" customHeight="1" spans="1:5">
      <c r="A37" s="65" t="s">
        <v>263</v>
      </c>
      <c r="B37" s="65" t="s">
        <v>264</v>
      </c>
      <c r="C37" s="40">
        <f t="shared" si="0"/>
        <v>249200</v>
      </c>
      <c r="D37" s="40"/>
      <c r="E37" s="40">
        <v>249200</v>
      </c>
    </row>
    <row r="38" ht="20" customHeight="1" spans="1:5">
      <c r="A38" s="65" t="s">
        <v>265</v>
      </c>
      <c r="B38" s="65" t="s">
        <v>266</v>
      </c>
      <c r="C38" s="40">
        <f t="shared" si="0"/>
        <v>650000</v>
      </c>
      <c r="D38" s="68"/>
      <c r="E38" s="40">
        <v>650000</v>
      </c>
    </row>
    <row r="39" ht="20" customHeight="1" spans="1:5">
      <c r="A39" s="65" t="s">
        <v>267</v>
      </c>
      <c r="B39" s="65" t="s">
        <v>268</v>
      </c>
      <c r="C39" s="40">
        <f t="shared" si="0"/>
        <v>50000</v>
      </c>
      <c r="D39" s="68"/>
      <c r="E39" s="40">
        <v>50000</v>
      </c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企业用户_3855898</cp:lastModifiedBy>
  <dcterms:created xsi:type="dcterms:W3CDTF">2023-01-31T08:53:00Z</dcterms:created>
  <dcterms:modified xsi:type="dcterms:W3CDTF">2025-02-24T07:51:50Z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41470640EA5A4D16B5C15DB89DC47629_13</vt:lpwstr>
  </property>
</Properties>
</file>