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460" firstSheet="3" activeTab="13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表2!$A$1:$B$32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<sst xmlns="http://schemas.openxmlformats.org/spreadsheetml/2006/main" count="372" uniqueCount="290">
  <si>
    <t>单位代码：</t>
  </si>
  <si>
    <t>11622826015363197Ｍ</t>
  </si>
  <si>
    <t>单位名称：</t>
  </si>
  <si>
    <t>宁县科学技术局</t>
  </si>
  <si>
    <t>部门预算公开表</t>
  </si>
  <si>
    <t>编制日期：2025-2-10</t>
  </si>
  <si>
    <t xml:space="preserve">     </t>
  </si>
  <si>
    <t>部门领导：</t>
  </si>
  <si>
    <t>赵玉珍</t>
  </si>
  <si>
    <t>财务负责人：郭斌</t>
  </si>
  <si>
    <t>郭斌</t>
  </si>
  <si>
    <t>制表人：</t>
  </si>
  <si>
    <t>孙斌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</si>
  <si>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</si>
  <si>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</si>
  <si>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</si>
  <si>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</si>
  <si>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</si>
  <si>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</si>
  <si>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</si>
  <si>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</si>
  <si>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</si>
  <si>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</si>
  <si>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</si>
  <si>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</si>
  <si>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</si>
  <si>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</si>
  <si>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</si>
  <si>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</si>
  <si>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</si>
  <si>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</si>
  <si>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</si>
  <si>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</si>
  <si>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</si>
  <si>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</si>
  <si>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</si>
  <si>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</si>
  <si>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</si>
  <si>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</si>
  <si>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</si>
  <si>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</si>
  <si>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</si>
  <si>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</si>
  <si>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</si>
  <si>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</si>
  <si>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</si>
  <si>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</si>
  <si>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</si>
  <si>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</si>
  <si>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</si>
  <si>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</si>
  <si>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</si>
  <si>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</si>
  <si>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</si>
  <si>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</si>
  <si>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</si>
  <si>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</si>
  <si>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</si>
  <si>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</si>
  <si>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</si>
  <si>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</si>
  <si>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</si>
  <si>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</si>
  <si>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</si>
  <si>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</si>
  <si>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</si>
  <si>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</si>
  <si>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</si>
  <si>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</si>
  <si>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</si>
  <si>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</si>
  <si>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</si>
  <si>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</si>
  <si>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</si>
  <si>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</si>
  <si>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</si>
  <si>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</si>
  <si>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</si>
  <si>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</si>
  <si>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</si>
  <si>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</si>
  <si>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</si>
  <si>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</si>
  <si>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</si>
  <si>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</si>
  <si>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</si>
  <si>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</si>
  <si>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</si>
  <si>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</si>
  <si>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t xml:space="preserve">    本级财力安排</t>
  </si>
  <si>
    <t xml:space="preserve">    上级专项资金</t>
  </si>
  <si>
    <t>三、事业收入</t>
  </si>
  <si>
    <t xml:space="preserve">    教育专户收入</t>
  </si>
  <si>
    <t xml:space="preserve">    医疗专户收入</t>
  </si>
  <si>
    <t xml:space="preserve">    其他事业收入</t>
  </si>
  <si>
    <t>四、上级补助收入</t>
  </si>
  <si>
    <t>五、附属单位上缴收入</t>
  </si>
  <si>
    <t>六、经营收入</t>
  </si>
  <si>
    <t>七、其他收入</t>
  </si>
  <si>
    <t>八、上年结转、结余</t>
  </si>
  <si>
    <t xml:space="preserve">    财政性单位结转结余</t>
  </si>
  <si>
    <t xml:space="preserve">        财政性单位结转</t>
  </si>
  <si>
    <t xml:space="preserve">        财政性单位结余</t>
  </si>
  <si>
    <t xml:space="preserve">    非财政性单位结转结余</t>
  </si>
  <si>
    <t xml:space="preserve">        非财政性单位结转</t>
  </si>
  <si>
    <t xml:space="preserve">        非财政性单位结余</t>
  </si>
  <si>
    <t xml:space="preserve">    教育专户结转</t>
  </si>
  <si>
    <t xml:space="preserve">    医疗专户结转</t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</si>
  <si>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</si>
  <si>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</si>
  <si>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</si>
  <si>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</si>
  <si>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</si>
  <si>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</si>
  <si>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</si>
  <si>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</si>
  <si>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206科学技术支出</t>
  </si>
  <si>
    <t>20601科学技术管理事务</t>
  </si>
  <si>
    <t>2060101行政运行</t>
  </si>
  <si>
    <t>2060102一般行政管理事务</t>
  </si>
  <si>
    <t>2060199其他科学技术管理事务支出</t>
  </si>
  <si>
    <t>208社会保障和就业支出</t>
  </si>
  <si>
    <t>20805行政事业单位养老支出</t>
  </si>
  <si>
    <t>2080501行政单位离退休</t>
  </si>
  <si>
    <t>2080505机关事业单位基本养老保险缴费支出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</si>
  <si>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</si>
  <si>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</si>
  <si>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</si>
  <si>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</si>
  <si>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</si>
  <si>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2101101行政单位医疗</t>
  </si>
  <si>
    <t>221住房保障支出</t>
  </si>
  <si>
    <t>22102住房改革支出</t>
  </si>
  <si>
    <t>2210201住房公积金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</si>
  <si>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</si>
  <si>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</si>
  <si>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</si>
  <si>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</si>
  <si>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</si>
  <si>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</si>
  <si>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</si>
  <si>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</si>
  <si>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</si>
  <si>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</si>
  <si>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</si>
  <si>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</si>
  <si>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</si>
  <si>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</si>
  <si>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</si>
  <si>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</si>
  <si>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</si>
  <si>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</si>
  <si>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</si>
  <si>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</si>
  <si>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</si>
  <si>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</si>
  <si>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</si>
  <si>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</si>
  <si>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</si>
  <si>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</si>
  <si>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</si>
  <si>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</si>
  <si>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</si>
  <si>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</si>
  <si>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</si>
  <si>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</si>
  <si>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</si>
  <si>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</si>
  <si>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</si>
  <si>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</si>
  <si>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</si>
  <si>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</si>
  <si>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</si>
  <si>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</si>
  <si>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</si>
  <si>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</si>
  <si>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</si>
  <si>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</si>
  <si>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</si>
  <si>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</si>
  <si>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206</t>
  </si>
  <si>
    <t>科学技术支出</t>
  </si>
  <si>
    <t>20601</t>
  </si>
  <si>
    <t>科学技术管理事务</t>
  </si>
  <si>
    <t>2060101</t>
  </si>
  <si>
    <t>行政运行</t>
  </si>
  <si>
    <t>2060102</t>
  </si>
  <si>
    <t>一般行政管理事务</t>
  </si>
  <si>
    <t>2060199</t>
  </si>
  <si>
    <t>其他科学技术管理事务支出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</si>
  <si>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</si>
  <si>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</si>
  <si>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</si>
  <si>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</si>
  <si>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</si>
  <si>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</si>
  <si>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</si>
  <si>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</si>
  <si>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</si>
  <si>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</si>
  <si>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</si>
  <si>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</si>
  <si>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</si>
  <si>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</si>
  <si>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</si>
  <si>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</si>
  <si>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</si>
  <si>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</si>
  <si>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</si>
  <si>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</si>
  <si>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</si>
  <si>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</si>
  <si>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</si>
  <si>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</si>
  <si>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</si>
  <si>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</si>
  <si>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</si>
  <si>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</si>
  <si>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</si>
  <si>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</si>
  <si>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</si>
  <si>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</si>
  <si>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</si>
  <si>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　基本工资</t>
  </si>
  <si>
    <t>30102</t>
  </si>
  <si>
    <t xml:space="preserve">  津贴补贴</t>
  </si>
  <si>
    <t>30103</t>
  </si>
  <si>
    <t>　奖金</t>
  </si>
  <si>
    <t>30107</t>
  </si>
  <si>
    <t>　绩效工资</t>
  </si>
  <si>
    <t>30108</t>
  </si>
  <si>
    <t xml:space="preserve">  机关事业单位基本养老保险缴费</t>
  </si>
  <si>
    <t>30109</t>
  </si>
  <si>
    <t xml:space="preserve">  职业年金缴费</t>
  </si>
  <si>
    <t>30110</t>
  </si>
  <si>
    <t>　职工基本医疗保险缴费</t>
  </si>
  <si>
    <t>30112</t>
  </si>
  <si>
    <t xml:space="preserve">  其他社会保障缴费</t>
  </si>
  <si>
    <t>30113</t>
  </si>
  <si>
    <t xml:space="preserve">  住房公积金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</si>
  <si>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</si>
  <si>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</si>
  <si>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</si>
  <si>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</si>
  <si>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</si>
  <si>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</si>
  <si>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30205</t>
  </si>
  <si>
    <t xml:space="preserve">  水费</t>
  </si>
  <si>
    <t>30207</t>
  </si>
  <si>
    <t xml:space="preserve">  邮电费</t>
  </si>
  <si>
    <t>30211</t>
  </si>
  <si>
    <t xml:space="preserve">  差旅费</t>
  </si>
  <si>
    <t>30228</t>
  </si>
  <si>
    <t xml:space="preserve">  工会经费</t>
  </si>
  <si>
    <t>30229</t>
  </si>
  <si>
    <t xml:space="preserve">  福利费</t>
  </si>
  <si>
    <t>30239</t>
  </si>
  <si>
    <t xml:space="preserve">  其他交通费用 </t>
  </si>
  <si>
    <t>303</t>
  </si>
  <si>
    <t>对个人和家庭的补助</t>
  </si>
  <si>
    <t>30302</t>
  </si>
  <si>
    <t xml:space="preserve">  退休费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</si>
  <si>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</si>
  <si>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</si>
  <si>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</si>
  <si>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</si>
  <si>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</si>
  <si>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</si>
  <si>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</si>
  <si>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</si>
  <si>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</si>
  <si>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</si>
  <si>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</si>
  <si>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</si>
  <si>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</si>
  <si>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 xml:space="preserve"> 其他交通费用 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</si>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</sst>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>
  <numFmts count="10">
    <numFmt numFmtId="176" formatCode="#,##0_ "/>
    <numFmt numFmtId="177" formatCode="#,##0.00_ ;[Red]\-#,##0.00\ "/>
    <numFmt numFmtId="178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.00_ "/>
    <numFmt numFmtId="180" formatCode="yyyy/mm/dd"/>
    <numFmt numFmtId="181" formatCode="#0.00"/>
  </numFmts>
  <fonts count="62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"/>
      <scheme val="minor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SimSun"/>
      <charset val="134"/>
    </font>
    <font>
      <b/>
      <sz val="10"/>
      <name val="宋体"/>
      <charset val="134"/>
    </font>
    <font>
      <b/>
      <sz val="10"/>
      <color indexed="8"/>
      <name val="宋体"/>
      <charset val="1"/>
      <scheme val="minor"/>
    </font>
    <font>
      <sz val="10"/>
      <name val="宋体"/>
      <charset val="134"/>
    </font>
    <font>
      <sz val="19"/>
      <name val="SimSun"/>
      <charset val="134"/>
    </font>
    <font>
      <b/>
      <sz val="11"/>
      <name val="SimSun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sz val="10"/>
      <name val="Hiragino Sans GB"/>
      <charset val="134"/>
    </font>
    <font>
      <sz val="10"/>
      <color indexed="8"/>
      <name val="宋体"/>
      <charset val="1"/>
      <scheme val="minor"/>
    </font>
    <font>
      <sz val="11"/>
      <name val="Arial"/>
      <charset val="134"/>
    </font>
    <font>
      <b/>
      <sz val="14"/>
      <color indexed="8"/>
      <name val="宋体"/>
      <charset val="134"/>
    </font>
    <font>
      <b/>
      <sz val="11"/>
      <color rgb="FF000000"/>
      <name val="宋体"/>
      <charset val="1"/>
    </font>
    <font>
      <b/>
      <sz val="20"/>
      <name val="SimSun"/>
      <charset val="134"/>
    </font>
    <font>
      <b/>
      <sz val="9"/>
      <name val="SimSun"/>
      <charset val="134"/>
    </font>
    <font>
      <sz val="11"/>
      <name val="Hiragino Sans GB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44" fillId="0" borderId="0" applyFont="0" applyFill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57" fillId="19" borderId="9" applyNumberFormat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4" fillId="8" borderId="7" applyNumberFormat="0" applyFont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4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5" fillId="5" borderId="6" applyNumberFormat="0" applyAlignment="0" applyProtection="0">
      <alignment vertical="center"/>
    </xf>
    <xf numFmtId="0" fontId="50" fillId="5" borderId="9" applyNumberFormat="0" applyAlignment="0" applyProtection="0">
      <alignment vertical="center"/>
    </xf>
    <xf numFmtId="0" fontId="60" fillId="28" borderId="12" applyNumberFormat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10" fillId="0" borderId="0"/>
  </cellStyleXfs>
  <cellXfs count="13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8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>
      <alignment vertical="center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 applyProtection="1">
      <alignment horizontal="left" vertical="center" wrapTex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176" fontId="15" fillId="0" borderId="3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left" vertical="center"/>
    </xf>
    <xf numFmtId="49" fontId="21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>
      <alignment vertical="center"/>
    </xf>
    <xf numFmtId="0" fontId="22" fillId="0" borderId="1" xfId="0" applyFont="1" applyBorder="1">
      <alignment vertical="center"/>
    </xf>
    <xf numFmtId="176" fontId="16" fillId="0" borderId="3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left" vertical="center" indent="2"/>
    </xf>
    <xf numFmtId="49" fontId="23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179" fontId="9" fillId="0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49" fontId="14" fillId="0" borderId="1" xfId="0" applyNumberFormat="1" applyFont="1" applyFill="1" applyBorder="1" applyAlignment="1" applyProtection="1">
      <alignment horizontal="left" vertical="center"/>
    </xf>
    <xf numFmtId="0" fontId="2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4" fontId="20" fillId="0" borderId="1" xfId="0" applyNumberFormat="1" applyFont="1" applyBorder="1" applyAlignment="1">
      <alignment vertical="center" wrapText="1"/>
    </xf>
    <xf numFmtId="49" fontId="26" fillId="0" borderId="1" xfId="0" applyNumberFormat="1" applyFont="1" applyFill="1" applyBorder="1" applyAlignment="1" applyProtection="1">
      <alignment horizontal="left" vertical="center"/>
    </xf>
    <xf numFmtId="4" fontId="20" fillId="0" borderId="1" xfId="0" applyNumberFormat="1" applyFont="1" applyBorder="1" applyAlignment="1">
      <alignment horizontal="right" vertical="center" wrapText="1"/>
    </xf>
    <xf numFmtId="49" fontId="27" fillId="0" borderId="1" xfId="0" applyNumberFormat="1" applyFont="1" applyFill="1" applyBorder="1" applyAlignment="1" applyProtection="1">
      <alignment horizontal="left" vertical="center" indent="2"/>
    </xf>
    <xf numFmtId="49" fontId="28" fillId="0" borderId="1" xfId="0" applyNumberFormat="1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179" fontId="0" fillId="0" borderId="1" xfId="0" applyNumberFormat="1" applyFont="1" applyBorder="1">
      <alignment vertical="center"/>
    </xf>
    <xf numFmtId="0" fontId="1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" fontId="25" fillId="3" borderId="1" xfId="0" applyNumberFormat="1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179" fontId="25" fillId="3" borderId="1" xfId="0" applyNumberFormat="1" applyFont="1" applyFill="1" applyBorder="1" applyAlignment="1">
      <alignment vertical="center" wrapText="1"/>
    </xf>
    <xf numFmtId="4" fontId="29" fillId="3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181" fontId="9" fillId="0" borderId="2" xfId="0" applyNumberFormat="1" applyFont="1" applyBorder="1" applyAlignment="1">
      <alignment horizontal="right" vertical="center" wrapText="1"/>
    </xf>
    <xf numFmtId="181" fontId="30" fillId="0" borderId="2" xfId="0" applyNumberFormat="1" applyFont="1" applyBorder="1" applyAlignment="1">
      <alignment horizontal="right" vertical="center" wrapText="1"/>
    </xf>
    <xf numFmtId="4" fontId="20" fillId="0" borderId="2" xfId="0" applyNumberFormat="1" applyFont="1" applyBorder="1" applyAlignment="1">
      <alignment vertical="center" wrapText="1"/>
    </xf>
    <xf numFmtId="181" fontId="20" fillId="0" borderId="2" xfId="0" applyNumberFormat="1" applyFont="1" applyBorder="1" applyAlignment="1">
      <alignment vertical="center" wrapText="1"/>
    </xf>
    <xf numFmtId="181" fontId="20" fillId="0" borderId="2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179" fontId="20" fillId="0" borderId="1" xfId="0" applyNumberFormat="1" applyFont="1" applyBorder="1" applyAlignment="1">
      <alignment horizontal="left" vertical="center" wrapText="1"/>
    </xf>
    <xf numFmtId="179" fontId="20" fillId="0" borderId="1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 wrapText="1"/>
    </xf>
    <xf numFmtId="49" fontId="19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179" fontId="9" fillId="0" borderId="1" xfId="0" applyNumberFormat="1" applyFont="1" applyBorder="1" applyAlignment="1">
      <alignment horizontal="left" vertical="center" wrapText="1"/>
    </xf>
    <xf numFmtId="179" fontId="9" fillId="0" borderId="1" xfId="0" applyNumberFormat="1" applyFont="1" applyBorder="1" applyAlignment="1">
      <alignment horizontal="right" vertical="center" wrapText="1"/>
    </xf>
    <xf numFmtId="179" fontId="31" fillId="0" borderId="1" xfId="0" applyNumberFormat="1" applyFont="1" applyBorder="1">
      <alignment vertical="center"/>
    </xf>
    <xf numFmtId="0" fontId="9" fillId="0" borderId="1" xfId="0" applyFont="1" applyBorder="1" applyAlignment="1">
      <alignment horizontal="right" vertical="center" wrapText="1"/>
    </xf>
    <xf numFmtId="179" fontId="14" fillId="0" borderId="1" xfId="0" applyNumberFormat="1" applyFont="1" applyFill="1" applyBorder="1" applyAlignment="1" applyProtection="1">
      <alignment horizontal="left" vertical="center"/>
    </xf>
    <xf numFmtId="179" fontId="22" fillId="0" borderId="1" xfId="0" applyNumberFormat="1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31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32" fillId="0" borderId="0" xfId="0" applyFont="1" applyFill="1" applyAlignment="1"/>
    <xf numFmtId="0" fontId="33" fillId="0" borderId="0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horizontal="right" vertical="center"/>
    </xf>
    <xf numFmtId="0" fontId="26" fillId="0" borderId="1" xfId="0" applyFont="1" applyFill="1" applyBorder="1" applyAlignment="1" applyProtection="1">
      <alignment horizontal="center" vertical="center"/>
    </xf>
    <xf numFmtId="0" fontId="34" fillId="2" borderId="1" xfId="0" applyFont="1" applyFill="1" applyBorder="1" applyAlignment="1">
      <alignment horizontal="left" vertical="center"/>
    </xf>
    <xf numFmtId="177" fontId="26" fillId="0" borderId="1" xfId="0" applyNumberFormat="1" applyFont="1" applyFill="1" applyBorder="1" applyAlignment="1" applyProtection="1">
      <alignment horizontal="right" vertical="center"/>
    </xf>
    <xf numFmtId="0" fontId="27" fillId="0" borderId="1" xfId="49" applyFont="1" applyFill="1" applyBorder="1" applyAlignment="1" applyProtection="1">
      <alignment vertical="center"/>
    </xf>
    <xf numFmtId="177" fontId="28" fillId="0" borderId="1" xfId="0" applyNumberFormat="1" applyFont="1" applyFill="1" applyBorder="1" applyAlignment="1">
      <alignment horizontal="right" vertical="center"/>
    </xf>
    <xf numFmtId="0" fontId="26" fillId="0" borderId="1" xfId="49" applyFont="1" applyFill="1" applyBorder="1" applyAlignment="1" applyProtection="1">
      <alignment vertical="center"/>
    </xf>
    <xf numFmtId="177" fontId="27" fillId="0" borderId="1" xfId="0" applyNumberFormat="1" applyFont="1" applyFill="1" applyBorder="1" applyAlignment="1" applyProtection="1">
      <alignment horizontal="right" vertical="center"/>
    </xf>
    <xf numFmtId="0" fontId="27" fillId="0" borderId="1" xfId="49" applyFont="1" applyBorder="1" applyAlignment="1" applyProtection="1">
      <alignment vertical="center"/>
    </xf>
    <xf numFmtId="0" fontId="26" fillId="0" borderId="1" xfId="49" applyFont="1" applyFill="1" applyBorder="1" applyAlignment="1" applyProtection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right" vertical="center" wrapText="1"/>
    </xf>
    <xf numFmtId="0" fontId="25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vertical="center" wrapText="1"/>
    </xf>
    <xf numFmtId="181" fontId="37" fillId="0" borderId="2" xfId="0" applyNumberFormat="1" applyFont="1" applyBorder="1" applyAlignment="1">
      <alignment horizontal="right" vertical="center" wrapText="1"/>
    </xf>
    <xf numFmtId="0" fontId="37" fillId="0" borderId="2" xfId="0" applyFont="1" applyBorder="1" applyAlignment="1">
      <alignment horizontal="right" vertical="center" wrapText="1"/>
    </xf>
    <xf numFmtId="179" fontId="37" fillId="0" borderId="2" xfId="0" applyNumberFormat="1" applyFont="1" applyBorder="1" applyAlignment="1">
      <alignment horizontal="right" vertical="center" wrapText="1"/>
    </xf>
    <xf numFmtId="4" fontId="29" fillId="0" borderId="2" xfId="0" applyNumberFormat="1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8" fillId="0" borderId="0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30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80" fontId="9" fillId="0" borderId="0" xfId="0" applyNumberFormat="1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workbookViewId="0">
      <selection activeCell="E8" sqref="E8"/>
    </sheetView>
  </sheetViews>
  <sheetFormatPr defaultColWidth="10" defaultRowHeight="13.5"/>
  <cols>
    <col min="1" max="1" width="2.54166666666667" customWidth="1"/>
    <col min="2" max="2" width="11.1" customWidth="1"/>
    <col min="3" max="3" width="9.76666666666667" customWidth="1"/>
    <col min="4" max="4" width="17.9583333333333" customWidth="1"/>
    <col min="5" max="5" width="13.9833333333333" customWidth="1"/>
    <col min="6" max="6" width="12.525" customWidth="1"/>
    <col min="7" max="7" width="11.5083333333333" customWidth="1"/>
    <col min="8" max="8" width="10.3416666666667" customWidth="1"/>
    <col min="9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2"/>
      <c r="B3" s="12" t="s">
        <v>0</v>
      </c>
      <c r="C3" s="131" t="s">
        <v>1</v>
      </c>
      <c r="D3" s="131"/>
      <c r="E3" s="12"/>
      <c r="F3" s="12"/>
      <c r="G3" s="12"/>
      <c r="H3" s="12"/>
      <c r="I3" s="12"/>
      <c r="J3" s="12"/>
      <c r="K3" s="12"/>
    </row>
    <row r="4" ht="22.75" customHeight="1" spans="1:11">
      <c r="A4" s="12"/>
      <c r="B4" s="12" t="s">
        <v>2</v>
      </c>
      <c r="C4" s="12" t="s">
        <v>3</v>
      </c>
      <c r="D4" s="12"/>
      <c r="E4" s="12"/>
      <c r="F4" s="12"/>
      <c r="G4" s="12"/>
      <c r="H4" s="12"/>
      <c r="I4" s="12"/>
      <c r="J4" s="12"/>
      <c r="K4" s="12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4">
      <c r="A6" s="10"/>
      <c r="B6" s="132" t="s">
        <v>4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</row>
    <row r="7" ht="22.75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5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5" customHeight="1" spans="1:11">
      <c r="A9" s="12"/>
      <c r="B9" s="12"/>
      <c r="C9" s="12"/>
      <c r="D9" s="12"/>
      <c r="E9" s="12"/>
      <c r="F9" s="133" t="s">
        <v>5</v>
      </c>
      <c r="G9" s="133"/>
      <c r="H9" s="133"/>
      <c r="I9" s="134"/>
      <c r="J9" s="138"/>
      <c r="K9" s="12"/>
    </row>
    <row r="10" ht="22.75" customHeight="1" spans="1:11">
      <c r="A10" s="12"/>
      <c r="B10" s="12" t="s">
        <v>6</v>
      </c>
      <c r="C10" s="12"/>
      <c r="F10" s="12"/>
      <c r="G10" s="12"/>
      <c r="H10" s="12"/>
      <c r="I10" s="12"/>
      <c r="J10" s="12"/>
      <c r="K10" s="12"/>
    </row>
    <row r="11" ht="22.75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5" customHeight="1" spans="1:11">
      <c r="A12" s="12"/>
      <c r="B12" s="134" t="s">
        <v>7</v>
      </c>
      <c r="C12" s="135" t="s">
        <v>8</v>
      </c>
      <c r="D12" s="12"/>
      <c r="F12" s="136" t="s">
        <v>9</v>
      </c>
      <c r="G12" s="137" t="s">
        <v>10</v>
      </c>
      <c r="H12" s="137"/>
      <c r="J12" s="134" t="s">
        <v>11</v>
      </c>
      <c r="K12" s="10" t="s">
        <v>12</v>
      </c>
    </row>
    <row r="13" ht="14.3" customHeight="1" spans="1:11">
      <c r="A13" s="10"/>
      <c r="B13" s="10"/>
      <c r="C13" s="10" t="s">
        <v>13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34"/>
      <c r="H15" s="10"/>
      <c r="I15" s="10"/>
      <c r="J15" s="10"/>
      <c r="K15" s="10"/>
    </row>
  </sheetData>
  <mergeCells count="5">
    <mergeCell ref="C3:D3"/>
    <mergeCell ref="C4:E4"/>
    <mergeCell ref="B6:N6"/>
    <mergeCell ref="F9:H9"/>
    <mergeCell ref="F12:H12"/>
  </mergeCells>
  <printOptions horizontalCentered="1" verticalCentered="1"/>
  <pageMargins left="0.0780000016093254" right="0.0780000016093254" top="0.156944444444444" bottom="0.0780000016093254" header="0" footer="0"/>
  <pageSetup paperSize="9" scale="9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20" sqref="A20"/>
    </sheetView>
  </sheetViews>
  <sheetFormatPr defaultColWidth="10" defaultRowHeight="13.5" outlineLevelCol="7"/>
  <cols>
    <col min="1" max="1" width="50.8083333333333" customWidth="1"/>
    <col min="2" max="8" width="12.62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48" t="s">
        <v>262</v>
      </c>
      <c r="B2" s="48"/>
      <c r="C2" s="48"/>
      <c r="D2" s="48"/>
      <c r="E2" s="48"/>
      <c r="F2" s="48"/>
      <c r="G2" s="48"/>
      <c r="H2" s="48"/>
    </row>
    <row r="3" ht="22.75" customHeight="1" spans="1:8">
      <c r="A3" s="10"/>
      <c r="B3" s="10"/>
      <c r="C3" s="10"/>
      <c r="D3" s="10"/>
      <c r="E3" s="10"/>
      <c r="F3" s="10"/>
      <c r="G3" s="10"/>
      <c r="H3" s="49" t="s">
        <v>37</v>
      </c>
    </row>
    <row r="4" ht="22.75" customHeight="1" spans="1:8">
      <c r="A4" s="14" t="s">
        <v>173</v>
      </c>
      <c r="B4" s="14" t="s">
        <v>263</v>
      </c>
      <c r="C4" s="14"/>
      <c r="D4" s="14"/>
      <c r="E4" s="14"/>
      <c r="F4" s="14"/>
      <c r="G4" s="14" t="s">
        <v>264</v>
      </c>
      <c r="H4" s="14" t="s">
        <v>265</v>
      </c>
    </row>
    <row r="5" ht="22.75" customHeight="1" spans="1:8">
      <c r="A5" s="14"/>
      <c r="B5" s="14" t="s">
        <v>115</v>
      </c>
      <c r="C5" s="14" t="s">
        <v>266</v>
      </c>
      <c r="D5" s="14" t="s">
        <v>267</v>
      </c>
      <c r="E5" s="14" t="s">
        <v>268</v>
      </c>
      <c r="F5" s="14"/>
      <c r="G5" s="14"/>
      <c r="H5" s="14"/>
    </row>
    <row r="6" ht="22.75" customHeight="1" spans="1:8">
      <c r="A6" s="14"/>
      <c r="B6" s="14"/>
      <c r="C6" s="14"/>
      <c r="D6" s="14"/>
      <c r="E6" s="14" t="s">
        <v>269</v>
      </c>
      <c r="F6" s="14" t="s">
        <v>270</v>
      </c>
      <c r="G6" s="14"/>
      <c r="H6" s="14"/>
    </row>
    <row r="7" ht="22.75" customHeight="1" spans="1:8">
      <c r="A7" s="50" t="s">
        <v>115</v>
      </c>
      <c r="B7" s="51"/>
      <c r="C7" s="51"/>
      <c r="D7" s="51"/>
      <c r="E7" s="51"/>
      <c r="F7" s="51"/>
      <c r="G7" s="51"/>
      <c r="H7" s="51"/>
    </row>
    <row r="8" ht="22.75" customHeight="1" spans="1:8">
      <c r="A8" s="15" t="s">
        <v>3</v>
      </c>
      <c r="B8" s="51"/>
      <c r="C8" s="51"/>
      <c r="D8" s="51"/>
      <c r="E8" s="51"/>
      <c r="F8" s="51"/>
      <c r="G8" s="51"/>
      <c r="H8" s="51"/>
    </row>
    <row r="9" ht="22.75" customHeight="1" spans="1:8">
      <c r="A9" s="15"/>
      <c r="B9" s="16"/>
      <c r="C9" s="16"/>
      <c r="D9" s="16"/>
      <c r="E9" s="16"/>
      <c r="F9" s="16"/>
      <c r="G9" s="16"/>
      <c r="H9" s="1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scale="9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2" workbookViewId="0">
      <selection activeCell="C9" sqref="C9"/>
    </sheetView>
  </sheetViews>
  <sheetFormatPr defaultColWidth="10" defaultRowHeight="15"/>
  <cols>
    <col min="1" max="1" width="9.76666666666667" customWidth="1"/>
    <col min="2" max="2" width="12" style="18" customWidth="1"/>
    <col min="3" max="3" width="29.625" style="18" customWidth="1"/>
    <col min="4" max="4" width="9.76666666666667" customWidth="1"/>
    <col min="5" max="5" width="12" customWidth="1"/>
    <col min="6" max="6" width="12.5" customWidth="1"/>
    <col min="7" max="10" width="9.76666666666667" customWidth="1"/>
  </cols>
  <sheetData>
    <row r="1" ht="14.3" customHeight="1" spans="1:10">
      <c r="A1" s="10"/>
      <c r="B1" s="27"/>
      <c r="C1" s="28"/>
      <c r="D1" s="10"/>
      <c r="E1" s="10"/>
      <c r="F1" s="10"/>
      <c r="G1" s="10"/>
      <c r="H1" s="10"/>
      <c r="I1" s="10"/>
      <c r="J1" s="10"/>
    </row>
    <row r="2" ht="39.85" customHeight="1" spans="1:10">
      <c r="A2" s="11" t="s">
        <v>271</v>
      </c>
      <c r="B2" s="20"/>
      <c r="C2" s="20"/>
      <c r="D2" s="11"/>
      <c r="E2" s="11"/>
      <c r="F2" s="11"/>
      <c r="G2" s="10"/>
      <c r="H2" s="10"/>
      <c r="I2" s="10"/>
      <c r="J2" s="10"/>
    </row>
    <row r="3" ht="22.75" customHeight="1" spans="1:10">
      <c r="A3" s="12"/>
      <c r="D3" s="12"/>
      <c r="E3" s="12"/>
      <c r="F3" s="12" t="s">
        <v>37</v>
      </c>
      <c r="G3" s="10"/>
      <c r="H3" s="10"/>
      <c r="I3" s="10"/>
      <c r="J3" s="10"/>
    </row>
    <row r="4" ht="22.75" customHeight="1" spans="1:10">
      <c r="A4" s="29" t="s">
        <v>272</v>
      </c>
      <c r="B4" s="30" t="s">
        <v>273</v>
      </c>
      <c r="C4" s="31" t="s">
        <v>274</v>
      </c>
      <c r="D4" s="29" t="s">
        <v>115</v>
      </c>
      <c r="E4" s="29" t="s">
        <v>112</v>
      </c>
      <c r="F4" s="29" t="s">
        <v>113</v>
      </c>
      <c r="G4" s="10"/>
      <c r="H4" s="10"/>
      <c r="I4" s="10"/>
      <c r="J4" s="10"/>
    </row>
    <row r="5" ht="28" customHeight="1" spans="1:10">
      <c r="A5" s="29"/>
      <c r="B5" s="32"/>
      <c r="C5" s="33" t="s">
        <v>115</v>
      </c>
      <c r="D5" s="34"/>
      <c r="E5" s="35">
        <f>E6</f>
        <v>129358.47</v>
      </c>
      <c r="F5" s="34"/>
      <c r="G5" s="12"/>
      <c r="H5" s="12"/>
      <c r="I5" s="12"/>
      <c r="J5" s="12"/>
    </row>
    <row r="6" s="26" customFormat="1" ht="28" customHeight="1" spans="1:6">
      <c r="A6" s="36">
        <v>1</v>
      </c>
      <c r="B6" s="37" t="s">
        <v>240</v>
      </c>
      <c r="C6" s="38" t="s">
        <v>241</v>
      </c>
      <c r="D6" s="39"/>
      <c r="E6" s="40">
        <f>E7+E8+E9+E10+E11+E12+E13</f>
        <v>129358.47</v>
      </c>
      <c r="F6" s="39"/>
    </row>
    <row r="7" ht="28" customHeight="1" spans="1:6">
      <c r="A7" s="41">
        <v>2</v>
      </c>
      <c r="B7" s="42" t="s">
        <v>242</v>
      </c>
      <c r="C7" s="43" t="s">
        <v>243</v>
      </c>
      <c r="D7" s="44"/>
      <c r="E7" s="45">
        <v>25000</v>
      </c>
      <c r="F7" s="44"/>
    </row>
    <row r="8" ht="28" customHeight="1" spans="1:6">
      <c r="A8" s="41">
        <v>3</v>
      </c>
      <c r="B8" s="42" t="s">
        <v>244</v>
      </c>
      <c r="C8" s="43" t="s">
        <v>245</v>
      </c>
      <c r="D8" s="44"/>
      <c r="E8" s="45">
        <v>5000</v>
      </c>
      <c r="F8" s="44"/>
    </row>
    <row r="9" ht="28" customHeight="1" spans="1:6">
      <c r="A9" s="41">
        <v>4</v>
      </c>
      <c r="B9" s="42" t="s">
        <v>248</v>
      </c>
      <c r="C9" s="43" t="s">
        <v>249</v>
      </c>
      <c r="D9" s="44"/>
      <c r="E9" s="45">
        <v>10000</v>
      </c>
      <c r="F9" s="44"/>
    </row>
    <row r="10" ht="28" customHeight="1" spans="1:6">
      <c r="A10" s="41">
        <v>5</v>
      </c>
      <c r="B10" s="42" t="s">
        <v>250</v>
      </c>
      <c r="C10" s="43" t="s">
        <v>251</v>
      </c>
      <c r="D10" s="44"/>
      <c r="E10" s="45">
        <v>15000</v>
      </c>
      <c r="F10" s="44"/>
    </row>
    <row r="11" ht="28" customHeight="1" spans="1:6">
      <c r="A11" s="41">
        <v>7</v>
      </c>
      <c r="B11" s="42" t="s">
        <v>252</v>
      </c>
      <c r="C11" s="43" t="s">
        <v>253</v>
      </c>
      <c r="D11" s="44"/>
      <c r="E11" s="45">
        <v>8286.45</v>
      </c>
      <c r="F11" s="44"/>
    </row>
    <row r="12" ht="28" customHeight="1" spans="1:6">
      <c r="A12" s="41">
        <v>8</v>
      </c>
      <c r="B12" s="42" t="s">
        <v>254</v>
      </c>
      <c r="C12" s="43" t="s">
        <v>255</v>
      </c>
      <c r="D12" s="44"/>
      <c r="E12" s="45">
        <v>6672.02</v>
      </c>
      <c r="F12" s="44"/>
    </row>
    <row r="13" ht="28" customHeight="1" spans="1:6">
      <c r="A13" s="41">
        <v>9</v>
      </c>
      <c r="B13" s="42" t="s">
        <v>256</v>
      </c>
      <c r="C13" s="43" t="s">
        <v>275</v>
      </c>
      <c r="D13" s="44"/>
      <c r="E13" s="45">
        <v>59400</v>
      </c>
      <c r="F13" s="44"/>
    </row>
    <row r="14" ht="28" customHeight="1" spans="1:6">
      <c r="A14" s="44"/>
      <c r="B14" s="46"/>
      <c r="C14" s="47"/>
      <c r="D14" s="44"/>
      <c r="E14" s="44"/>
      <c r="F14" s="44"/>
    </row>
    <row r="15" ht="28" customHeight="1" spans="1:6">
      <c r="A15" s="44"/>
      <c r="B15" s="46"/>
      <c r="C15" s="47"/>
      <c r="D15" s="44"/>
      <c r="E15" s="44"/>
      <c r="F15" s="44"/>
    </row>
    <row r="16" ht="28" customHeight="1" spans="1:6">
      <c r="A16" s="44"/>
      <c r="B16" s="46"/>
      <c r="C16" s="47"/>
      <c r="D16" s="44"/>
      <c r="E16" s="44"/>
      <c r="F16" s="44"/>
    </row>
    <row r="17" ht="28" customHeight="1" spans="1:6">
      <c r="A17" s="44"/>
      <c r="B17" s="46"/>
      <c r="C17" s="47"/>
      <c r="D17" s="44"/>
      <c r="E17" s="44"/>
      <c r="F17" s="44"/>
    </row>
    <row r="18" ht="28" customHeight="1" spans="1:6">
      <c r="A18" s="44"/>
      <c r="B18" s="46"/>
      <c r="C18" s="47"/>
      <c r="D18" s="44"/>
      <c r="E18" s="44"/>
      <c r="F18" s="44"/>
    </row>
    <row r="19" ht="28" customHeight="1" spans="1:6">
      <c r="A19" s="44"/>
      <c r="B19" s="46"/>
      <c r="C19" s="47"/>
      <c r="D19" s="44"/>
      <c r="E19" s="44"/>
      <c r="F19" s="44"/>
    </row>
    <row r="25" ht="13.5" spans="2:3">
      <c r="B25" s="17"/>
      <c r="C25" s="17"/>
    </row>
    <row r="26" ht="13.5" spans="2:3">
      <c r="B26" s="17"/>
      <c r="C26" s="17"/>
    </row>
    <row r="27" ht="13.5" spans="2:3">
      <c r="B27" s="17"/>
      <c r="C27" s="17"/>
    </row>
  </sheetData>
  <mergeCells count="1">
    <mergeCell ref="A2:F2"/>
  </mergeCells>
  <pageMargins left="0.904861111111111" right="0.75" top="0.78680555555555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B9" sqref="B9"/>
    </sheetView>
  </sheetViews>
  <sheetFormatPr defaultColWidth="7.875" defaultRowHeight="12.75" customHeight="1"/>
  <cols>
    <col min="1" max="3" width="42.625" style="18" customWidth="1"/>
    <col min="4" max="4" width="2.5" style="18" customWidth="1"/>
    <col min="5" max="16" width="8" style="18"/>
    <col min="17" max="16384" width="7.875" style="17"/>
  </cols>
  <sheetData>
    <row r="1" ht="15" customHeight="1" spans="1:16">
      <c r="A1" s="19"/>
      <c r="B1" s="19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32.25" customHeight="1" spans="1:16">
      <c r="A2" s="20" t="s">
        <v>276</v>
      </c>
      <c r="B2" s="20"/>
      <c r="C2" s="2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5" customHeight="1" spans="1:16">
      <c r="A3" s="17"/>
      <c r="B3" s="17"/>
      <c r="C3" s="21" t="s">
        <v>37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25.5" customHeight="1" spans="1:16">
      <c r="A4" s="22" t="s">
        <v>277</v>
      </c>
      <c r="B4" s="22"/>
      <c r="C4" s="23" t="s">
        <v>41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ht="25.5" customHeight="1" spans="1:16">
      <c r="A5" s="22" t="s">
        <v>278</v>
      </c>
      <c r="B5" s="22" t="s">
        <v>279</v>
      </c>
      <c r="C5" s="2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="17" customFormat="1" ht="25.5" customHeight="1" spans="1:3">
      <c r="A6" s="22" t="s">
        <v>115</v>
      </c>
      <c r="B6" s="22"/>
      <c r="C6" s="23"/>
    </row>
    <row r="7" s="17" customFormat="1" ht="26.25" customHeight="1" spans="1:4">
      <c r="A7" s="24" t="s">
        <v>3</v>
      </c>
      <c r="B7" s="24"/>
      <c r="C7" s="25">
        <v>0</v>
      </c>
      <c r="D7" s="18"/>
    </row>
    <row r="8" ht="26.25" customHeight="1" spans="1:16">
      <c r="A8" s="24"/>
      <c r="B8" s="24"/>
      <c r="C8" s="2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6.25" customHeight="1" spans="1:16">
      <c r="A9" s="24"/>
      <c r="B9" s="24"/>
      <c r="C9" s="25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26.25" customHeight="1" spans="1:3">
      <c r="A10" s="24"/>
      <c r="B10" s="24"/>
      <c r="C10" s="25"/>
    </row>
    <row r="11" ht="26.25" customHeight="1" spans="1:3">
      <c r="A11" s="24"/>
      <c r="B11" s="24"/>
      <c r="C11" s="25"/>
    </row>
    <row r="12" ht="26.25" customHeight="1" spans="1:3">
      <c r="A12" s="24"/>
      <c r="B12" s="24"/>
      <c r="C12" s="2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D12" sqref="D12"/>
    </sheetView>
  </sheetViews>
  <sheetFormatPr defaultColWidth="10" defaultRowHeight="13.5" outlineLevelRow="4" outlineLevelCol="4"/>
  <cols>
    <col min="1" max="5" width="25.625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280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3" t="s">
        <v>37</v>
      </c>
    </row>
    <row r="4" ht="22.75" customHeight="1" spans="1:5">
      <c r="A4" s="14" t="s">
        <v>173</v>
      </c>
      <c r="B4" s="14" t="s">
        <v>115</v>
      </c>
      <c r="C4" s="14" t="s">
        <v>281</v>
      </c>
      <c r="D4" s="14" t="s">
        <v>282</v>
      </c>
      <c r="E4" s="14" t="s">
        <v>283</v>
      </c>
    </row>
    <row r="5" ht="22.75" customHeight="1" spans="1:5">
      <c r="A5" s="15" t="s">
        <v>3</v>
      </c>
      <c r="B5" s="16"/>
      <c r="C5" s="16"/>
      <c r="D5" s="16"/>
      <c r="E5" s="16"/>
    </row>
  </sheetData>
  <mergeCells count="1">
    <mergeCell ref="A2:E2"/>
  </mergeCells>
  <pageMargins left="0.904861111111111" right="0.75" top="0.472222222222222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topLeftCell="A3" workbookViewId="0">
      <selection activeCell="A12" sqref="A12"/>
    </sheetView>
  </sheetViews>
  <sheetFormatPr defaultColWidth="9" defaultRowHeight="13.5" outlineLevelCol="1"/>
  <cols>
    <col min="1" max="2" width="62.625" customWidth="1"/>
  </cols>
  <sheetData>
    <row r="1" ht="20.25" spans="1:2">
      <c r="A1" s="1" t="s">
        <v>284</v>
      </c>
      <c r="B1" s="1"/>
    </row>
    <row r="2" spans="1:1">
      <c r="A2" s="2" t="s">
        <v>285</v>
      </c>
    </row>
    <row r="3" ht="15" customHeight="1" spans="1:2">
      <c r="A3" s="3" t="s">
        <v>40</v>
      </c>
      <c r="B3" s="4" t="s">
        <v>41</v>
      </c>
    </row>
    <row r="4" spans="1:2">
      <c r="A4" s="3"/>
      <c r="B4" s="4"/>
    </row>
    <row r="5" spans="1:2">
      <c r="A5" s="5" t="s">
        <v>286</v>
      </c>
      <c r="B5" s="4">
        <v>1</v>
      </c>
    </row>
    <row r="6" spans="1:2">
      <c r="A6" s="6" t="s">
        <v>287</v>
      </c>
      <c r="B6" s="7"/>
    </row>
    <row r="7" spans="1:2">
      <c r="A7" s="8" t="s">
        <v>288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1">
      <c r="A16" s="9" t="s">
        <v>289</v>
      </c>
    </row>
  </sheetData>
  <mergeCells count="3">
    <mergeCell ref="A1:B1"/>
    <mergeCell ref="A3:A4"/>
    <mergeCell ref="B3:B4"/>
  </mergeCells>
  <pageMargins left="1.02361111111111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"/>
  <sheetViews>
    <sheetView topLeftCell="A2" workbookViewId="0">
      <selection activeCell="F14" sqref="F14"/>
    </sheetView>
  </sheetViews>
  <sheetFormatPr defaultColWidth="10" defaultRowHeight="13.5" outlineLevelCol="2"/>
  <cols>
    <col min="1" max="1" width="4.25833333333333" customWidth="1"/>
    <col min="2" max="2" width="63.8166666666667" customWidth="1"/>
    <col min="3" max="3" width="61.125" customWidth="1"/>
  </cols>
  <sheetData>
    <row r="1" ht="35.4" customHeight="1" spans="1:2">
      <c r="A1" s="10"/>
      <c r="B1" s="10"/>
    </row>
    <row r="2" ht="39.15" customHeight="1" spans="1:3">
      <c r="A2" s="10"/>
      <c r="B2" s="127" t="s">
        <v>14</v>
      </c>
      <c r="C2" s="127"/>
    </row>
    <row r="3" ht="29.35" customHeight="1" spans="1:3">
      <c r="A3" s="128"/>
      <c r="B3" s="129" t="s">
        <v>15</v>
      </c>
      <c r="C3" s="129" t="s">
        <v>16</v>
      </c>
    </row>
    <row r="4" ht="28.45" customHeight="1" spans="1:3">
      <c r="A4" s="117"/>
      <c r="B4" s="130" t="s">
        <v>17</v>
      </c>
      <c r="C4" s="35" t="s">
        <v>18</v>
      </c>
    </row>
    <row r="5" ht="28.45" customHeight="1" spans="1:3">
      <c r="A5" s="117"/>
      <c r="B5" s="130" t="s">
        <v>19</v>
      </c>
      <c r="C5" s="35" t="s">
        <v>20</v>
      </c>
    </row>
    <row r="6" ht="28.45" customHeight="1" spans="1:3">
      <c r="A6" s="117"/>
      <c r="B6" s="130" t="s">
        <v>21</v>
      </c>
      <c r="C6" s="35" t="s">
        <v>22</v>
      </c>
    </row>
    <row r="7" ht="28.45" customHeight="1" spans="1:3">
      <c r="A7" s="117"/>
      <c r="B7" s="130" t="s">
        <v>23</v>
      </c>
      <c r="C7" s="35"/>
    </row>
    <row r="8" ht="28.45" customHeight="1" spans="1:3">
      <c r="A8" s="117"/>
      <c r="B8" s="130" t="s">
        <v>24</v>
      </c>
      <c r="C8" s="35" t="s">
        <v>25</v>
      </c>
    </row>
    <row r="9" ht="28.45" customHeight="1" spans="1:3">
      <c r="A9" s="117"/>
      <c r="B9" s="130" t="s">
        <v>26</v>
      </c>
      <c r="C9" s="35" t="s">
        <v>27</v>
      </c>
    </row>
    <row r="10" ht="28.45" customHeight="1" spans="1:3">
      <c r="A10" s="117"/>
      <c r="B10" s="130" t="s">
        <v>28</v>
      </c>
      <c r="C10" s="35" t="s">
        <v>29</v>
      </c>
    </row>
    <row r="11" ht="28.45" customHeight="1" spans="1:3">
      <c r="A11" s="117"/>
      <c r="B11" s="130" t="s">
        <v>30</v>
      </c>
      <c r="C11" s="35" t="s">
        <v>31</v>
      </c>
    </row>
    <row r="12" ht="28.45" customHeight="1" spans="1:3">
      <c r="A12" s="117"/>
      <c r="B12" s="130" t="s">
        <v>32</v>
      </c>
      <c r="C12" s="35"/>
    </row>
    <row r="13" ht="28.45" customHeight="1" spans="1:3">
      <c r="A13" s="10"/>
      <c r="B13" s="130" t="s">
        <v>33</v>
      </c>
      <c r="C13" s="35"/>
    </row>
    <row r="14" ht="28.45" customHeight="1" spans="1:3">
      <c r="A14" s="10"/>
      <c r="B14" s="130" t="s">
        <v>34</v>
      </c>
      <c r="C14" s="35" t="s">
        <v>18</v>
      </c>
    </row>
    <row r="15" ht="36" customHeight="1" spans="2:3">
      <c r="B15" s="130" t="s">
        <v>35</v>
      </c>
      <c r="C15" s="44"/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topLeftCell="A8" workbookViewId="0">
      <selection activeCell="D11" sqref="D11"/>
    </sheetView>
  </sheetViews>
  <sheetFormatPr defaultColWidth="10" defaultRowHeight="13.5" outlineLevelCol="3"/>
  <cols>
    <col min="1" max="4" width="30.625" customWidth="1"/>
  </cols>
  <sheetData>
    <row r="1" ht="14.3" customHeight="1" spans="1:4">
      <c r="A1" s="10"/>
      <c r="B1" s="10"/>
      <c r="C1" s="10"/>
      <c r="D1" s="10"/>
    </row>
    <row r="2" ht="39.85" customHeight="1" spans="1:4">
      <c r="A2" s="116" t="s">
        <v>36</v>
      </c>
      <c r="B2" s="116"/>
      <c r="C2" s="116"/>
      <c r="D2" s="116"/>
    </row>
    <row r="3" ht="22.75" customHeight="1" spans="1:4">
      <c r="A3" s="117"/>
      <c r="B3" s="117"/>
      <c r="C3" s="117"/>
      <c r="D3" s="118" t="s">
        <v>37</v>
      </c>
    </row>
    <row r="4" ht="22.75" customHeight="1" spans="1:4">
      <c r="A4" s="119" t="s">
        <v>38</v>
      </c>
      <c r="B4" s="119"/>
      <c r="C4" s="119" t="s">
        <v>39</v>
      </c>
      <c r="D4" s="119"/>
    </row>
    <row r="5" ht="22.75" customHeight="1" spans="1:4">
      <c r="A5" s="119" t="s">
        <v>40</v>
      </c>
      <c r="B5" s="119" t="s">
        <v>41</v>
      </c>
      <c r="C5" s="119" t="s">
        <v>40</v>
      </c>
      <c r="D5" s="119" t="s">
        <v>41</v>
      </c>
    </row>
    <row r="6" ht="22.75" customHeight="1" spans="1:4">
      <c r="A6" s="120" t="s">
        <v>42</v>
      </c>
      <c r="B6" s="121">
        <f>D42</f>
        <v>2021501.15</v>
      </c>
      <c r="C6" s="120" t="s">
        <v>43</v>
      </c>
      <c r="D6" s="121"/>
    </row>
    <row r="7" ht="22.75" customHeight="1" spans="1:4">
      <c r="A7" s="120" t="s">
        <v>44</v>
      </c>
      <c r="B7" s="121"/>
      <c r="C7" s="120" t="s">
        <v>45</v>
      </c>
      <c r="D7" s="122"/>
    </row>
    <row r="8" ht="22.75" customHeight="1" spans="1:4">
      <c r="A8" s="120" t="s">
        <v>46</v>
      </c>
      <c r="B8" s="121"/>
      <c r="C8" s="120" t="s">
        <v>47</v>
      </c>
      <c r="D8" s="122"/>
    </row>
    <row r="9" ht="22.75" customHeight="1" spans="1:4">
      <c r="A9" s="120" t="s">
        <v>48</v>
      </c>
      <c r="B9" s="121"/>
      <c r="C9" s="120" t="s">
        <v>49</v>
      </c>
      <c r="D9" s="122"/>
    </row>
    <row r="10" ht="22.75" customHeight="1" spans="1:4">
      <c r="A10" s="120" t="s">
        <v>50</v>
      </c>
      <c r="B10" s="121"/>
      <c r="C10" s="120" t="s">
        <v>51</v>
      </c>
      <c r="D10" s="122"/>
    </row>
    <row r="11" ht="22.75" customHeight="1" spans="1:4">
      <c r="A11" s="120" t="s">
        <v>52</v>
      </c>
      <c r="B11" s="121"/>
      <c r="C11" s="120" t="s">
        <v>53</v>
      </c>
      <c r="D11" s="123">
        <v>1760220.04</v>
      </c>
    </row>
    <row r="12" ht="22.75" customHeight="1" spans="1:4">
      <c r="A12" s="120" t="s">
        <v>54</v>
      </c>
      <c r="B12" s="121"/>
      <c r="C12" s="120" t="s">
        <v>55</v>
      </c>
      <c r="D12" s="122"/>
    </row>
    <row r="13" ht="22.75" customHeight="1" spans="1:4">
      <c r="A13" s="120" t="s">
        <v>56</v>
      </c>
      <c r="B13" s="121"/>
      <c r="C13" s="120" t="s">
        <v>57</v>
      </c>
      <c r="D13" s="122">
        <v>183025.94</v>
      </c>
    </row>
    <row r="14" ht="22.75" customHeight="1" spans="1:4">
      <c r="A14" s="120" t="s">
        <v>58</v>
      </c>
      <c r="B14" s="121"/>
      <c r="C14" s="120" t="s">
        <v>59</v>
      </c>
      <c r="D14" s="122"/>
    </row>
    <row r="15" ht="22.75" customHeight="1" spans="1:4">
      <c r="A15" s="120"/>
      <c r="B15" s="124"/>
      <c r="C15" s="120" t="s">
        <v>60</v>
      </c>
      <c r="D15" s="122">
        <v>78255.17</v>
      </c>
    </row>
    <row r="16" ht="22.75" customHeight="1" spans="1:4">
      <c r="A16" s="120"/>
      <c r="B16" s="124"/>
      <c r="C16" s="120" t="s">
        <v>61</v>
      </c>
      <c r="D16" s="122"/>
    </row>
    <row r="17" ht="22.75" customHeight="1" spans="1:4">
      <c r="A17" s="120"/>
      <c r="B17" s="124"/>
      <c r="C17" s="120" t="s">
        <v>62</v>
      </c>
      <c r="D17" s="122"/>
    </row>
    <row r="18" ht="22.75" customHeight="1" spans="1:4">
      <c r="A18" s="120"/>
      <c r="B18" s="124"/>
      <c r="C18" s="120" t="s">
        <v>63</v>
      </c>
      <c r="D18" s="122"/>
    </row>
    <row r="19" ht="22.75" customHeight="1" spans="1:4">
      <c r="A19" s="120"/>
      <c r="B19" s="124"/>
      <c r="C19" s="120" t="s">
        <v>64</v>
      </c>
      <c r="D19" s="122"/>
    </row>
    <row r="20" ht="22.75" customHeight="1" spans="1:4">
      <c r="A20" s="125"/>
      <c r="B20" s="126"/>
      <c r="C20" s="120" t="s">
        <v>65</v>
      </c>
      <c r="D20" s="122"/>
    </row>
    <row r="21" ht="22.75" customHeight="1" spans="1:4">
      <c r="A21" s="125"/>
      <c r="B21" s="126"/>
      <c r="C21" s="120" t="s">
        <v>66</v>
      </c>
      <c r="D21" s="122"/>
    </row>
    <row r="22" ht="22.75" customHeight="1" spans="1:4">
      <c r="A22" s="125"/>
      <c r="B22" s="126"/>
      <c r="C22" s="120" t="s">
        <v>67</v>
      </c>
      <c r="D22" s="122"/>
    </row>
    <row r="23" ht="22.75" customHeight="1" spans="1:4">
      <c r="A23" s="125"/>
      <c r="B23" s="126"/>
      <c r="C23" s="120" t="s">
        <v>68</v>
      </c>
      <c r="D23" s="122"/>
    </row>
    <row r="24" ht="22.75" customHeight="1" spans="1:4">
      <c r="A24" s="125"/>
      <c r="B24" s="126"/>
      <c r="C24" s="120" t="s">
        <v>69</v>
      </c>
      <c r="D24" s="122"/>
    </row>
    <row r="25" ht="22.75" customHeight="1" spans="1:4">
      <c r="A25" s="120"/>
      <c r="B25" s="124"/>
      <c r="C25" s="120" t="s">
        <v>70</v>
      </c>
      <c r="D25" s="122"/>
    </row>
    <row r="26" ht="22.75" customHeight="1" spans="1:4">
      <c r="A26" s="120"/>
      <c r="B26" s="124"/>
      <c r="C26" s="120" t="s">
        <v>71</v>
      </c>
      <c r="D26" s="122"/>
    </row>
    <row r="27" ht="22.75" customHeight="1" spans="1:4">
      <c r="A27" s="120"/>
      <c r="B27" s="124"/>
      <c r="C27" s="120" t="s">
        <v>72</v>
      </c>
      <c r="D27" s="122"/>
    </row>
    <row r="28" ht="22.75" customHeight="1" spans="1:4">
      <c r="A28" s="125"/>
      <c r="B28" s="126"/>
      <c r="C28" s="120" t="s">
        <v>73</v>
      </c>
      <c r="D28" s="122"/>
    </row>
    <row r="29" ht="22.75" customHeight="1" spans="1:4">
      <c r="A29" s="125"/>
      <c r="B29" s="126"/>
      <c r="C29" s="120" t="s">
        <v>74</v>
      </c>
      <c r="D29" s="122"/>
    </row>
    <row r="30" ht="22.75" customHeight="1" spans="1:4">
      <c r="A30" s="125"/>
      <c r="B30" s="126"/>
      <c r="C30" s="120" t="s">
        <v>75</v>
      </c>
      <c r="D30" s="122"/>
    </row>
    <row r="31" ht="22.75" customHeight="1" spans="1:4">
      <c r="A31" s="125"/>
      <c r="B31" s="126"/>
      <c r="C31" s="120" t="s">
        <v>76</v>
      </c>
      <c r="D31" s="122"/>
    </row>
    <row r="32" ht="22.75" customHeight="1" spans="1:4">
      <c r="A32" s="125"/>
      <c r="B32" s="126"/>
      <c r="C32" s="120" t="s">
        <v>77</v>
      </c>
      <c r="D32" s="122"/>
    </row>
    <row r="33" ht="22.75" customHeight="1" spans="1:4">
      <c r="A33" s="120"/>
      <c r="B33" s="120"/>
      <c r="C33" s="120" t="s">
        <v>78</v>
      </c>
      <c r="D33" s="122"/>
    </row>
    <row r="34" ht="22.75" customHeight="1" spans="1:4">
      <c r="A34" s="120"/>
      <c r="B34" s="120"/>
      <c r="C34" s="120" t="s">
        <v>79</v>
      </c>
      <c r="D34" s="122"/>
    </row>
    <row r="35" ht="22.75" customHeight="1" spans="1:4">
      <c r="A35" s="120"/>
      <c r="B35" s="120"/>
      <c r="C35" s="120" t="s">
        <v>80</v>
      </c>
      <c r="D35" s="122"/>
    </row>
    <row r="36" ht="22.75" customHeight="1" spans="1:4">
      <c r="A36" s="120"/>
      <c r="B36" s="120"/>
      <c r="C36" s="120"/>
      <c r="D36" s="120"/>
    </row>
    <row r="37" ht="22.75" customHeight="1" spans="1:4">
      <c r="A37" s="120"/>
      <c r="B37" s="120"/>
      <c r="C37" s="120"/>
      <c r="D37" s="120"/>
    </row>
    <row r="38" ht="22.75" customHeight="1" spans="1:4">
      <c r="A38" s="120"/>
      <c r="B38" s="120"/>
      <c r="C38" s="120"/>
      <c r="D38" s="120"/>
    </row>
    <row r="39" ht="22.75" customHeight="1" spans="1:4">
      <c r="A39" s="125" t="s">
        <v>81</v>
      </c>
      <c r="B39" s="126">
        <f>SUM(B6:B14)</f>
        <v>2021501.15</v>
      </c>
      <c r="C39" s="125" t="s">
        <v>82</v>
      </c>
      <c r="D39" s="126">
        <f>SUM(D6:D38)</f>
        <v>2021501.15</v>
      </c>
    </row>
    <row r="40" ht="22.75" customHeight="1" spans="1:4">
      <c r="A40" s="125" t="s">
        <v>83</v>
      </c>
      <c r="B40" s="126"/>
      <c r="C40" s="125" t="s">
        <v>84</v>
      </c>
      <c r="D40" s="126"/>
    </row>
    <row r="41" ht="22.75" customHeight="1" spans="1:4">
      <c r="A41" s="125" t="s">
        <v>85</v>
      </c>
      <c r="B41" s="124"/>
      <c r="C41" s="120"/>
      <c r="D41" s="124"/>
    </row>
    <row r="42" ht="22.75" customHeight="1" spans="1:4">
      <c r="A42" s="125" t="s">
        <v>86</v>
      </c>
      <c r="B42" s="126">
        <f>B39+B40</f>
        <v>2021501.15</v>
      </c>
      <c r="C42" s="125" t="s">
        <v>87</v>
      </c>
      <c r="D42" s="126">
        <f>D39+D40</f>
        <v>2021501.15</v>
      </c>
    </row>
  </sheetData>
  <mergeCells count="4">
    <mergeCell ref="A2:D2"/>
    <mergeCell ref="A3:C3"/>
    <mergeCell ref="A4:B4"/>
    <mergeCell ref="C4:D4"/>
  </mergeCells>
  <pageMargins left="0.786805555555556" right="0.75" top="0.550694444444444" bottom="0.747916666666667" header="0" footer="0.590277777777778"/>
  <pageSetup paperSize="9" scale="7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showZeros="0" topLeftCell="A9" workbookViewId="0">
      <selection activeCell="B12" sqref="B12"/>
    </sheetView>
  </sheetViews>
  <sheetFormatPr defaultColWidth="7.875" defaultRowHeight="12.75" customHeight="1" outlineLevelCol="2"/>
  <cols>
    <col min="1" max="1" width="52.4916666666667" style="18" customWidth="1"/>
    <col min="2" max="2" width="52.1833333333333" style="18" customWidth="1"/>
    <col min="3" max="3" width="27.375" style="18" customWidth="1"/>
    <col min="4" max="16384" width="7.875" style="17"/>
  </cols>
  <sheetData>
    <row r="1" ht="24.75" customHeight="1" spans="1:1">
      <c r="A1" s="27"/>
    </row>
    <row r="2" s="103" customFormat="1" ht="24.75" customHeight="1" spans="1:3">
      <c r="A2" s="104" t="s">
        <v>88</v>
      </c>
      <c r="B2" s="104"/>
      <c r="C2" s="18"/>
    </row>
    <row r="3" s="103" customFormat="1" ht="24.75" customHeight="1" spans="1:3">
      <c r="A3" s="105"/>
      <c r="B3" s="106" t="s">
        <v>37</v>
      </c>
      <c r="C3" s="18"/>
    </row>
    <row r="4" s="103" customFormat="1" ht="24" customHeight="1" spans="1:3">
      <c r="A4" s="107" t="s">
        <v>40</v>
      </c>
      <c r="B4" s="107" t="s">
        <v>41</v>
      </c>
      <c r="C4" s="18"/>
    </row>
    <row r="5" s="103" customFormat="1" ht="25" customHeight="1" spans="1:3">
      <c r="A5" s="108" t="s">
        <v>42</v>
      </c>
      <c r="B5" s="109">
        <f>B6+B7</f>
        <v>2021501.15</v>
      </c>
      <c r="C5" s="18"/>
    </row>
    <row r="6" s="103" customFormat="1" ht="25" customHeight="1" spans="1:3">
      <c r="A6" s="110" t="s">
        <v>89</v>
      </c>
      <c r="B6" s="111">
        <v>2021501.15</v>
      </c>
      <c r="C6" s="18"/>
    </row>
    <row r="7" s="103" customFormat="1" ht="25" customHeight="1" spans="1:3">
      <c r="A7" s="110" t="s">
        <v>90</v>
      </c>
      <c r="B7" s="111"/>
      <c r="C7" s="18"/>
    </row>
    <row r="8" s="103" customFormat="1" ht="25" customHeight="1" spans="1:3">
      <c r="A8" s="108" t="s">
        <v>44</v>
      </c>
      <c r="B8" s="111">
        <f>B9+B10</f>
        <v>0</v>
      </c>
      <c r="C8" s="18"/>
    </row>
    <row r="9" s="103" customFormat="1" ht="25" customHeight="1" spans="1:3">
      <c r="A9" s="110" t="s">
        <v>89</v>
      </c>
      <c r="B9" s="111"/>
      <c r="C9" s="18"/>
    </row>
    <row r="10" s="103" customFormat="1" ht="25" customHeight="1" spans="1:3">
      <c r="A10" s="110" t="s">
        <v>90</v>
      </c>
      <c r="B10" s="111"/>
      <c r="C10" s="18"/>
    </row>
    <row r="11" s="103" customFormat="1" ht="25" customHeight="1" spans="1:3">
      <c r="A11" s="108" t="s">
        <v>46</v>
      </c>
      <c r="B11" s="111"/>
      <c r="C11" s="18"/>
    </row>
    <row r="12" s="103" customFormat="1" ht="25" customHeight="1" spans="1:3">
      <c r="A12" s="110" t="s">
        <v>89</v>
      </c>
      <c r="B12" s="111"/>
      <c r="C12" s="18"/>
    </row>
    <row r="13" s="103" customFormat="1" ht="25" customHeight="1" spans="1:3">
      <c r="A13" s="110" t="s">
        <v>90</v>
      </c>
      <c r="B13" s="111"/>
      <c r="C13" s="18"/>
    </row>
    <row r="14" s="103" customFormat="1" ht="25" customHeight="1" spans="1:3">
      <c r="A14" s="112" t="s">
        <v>91</v>
      </c>
      <c r="B14" s="111">
        <f>SUM(B15:B17)</f>
        <v>0</v>
      </c>
      <c r="C14" s="18"/>
    </row>
    <row r="15" s="103" customFormat="1" ht="25" customHeight="1" spans="1:3">
      <c r="A15" s="110" t="s">
        <v>92</v>
      </c>
      <c r="B15" s="111"/>
      <c r="C15" s="18"/>
    </row>
    <row r="16" s="103" customFormat="1" ht="25" customHeight="1" spans="1:3">
      <c r="A16" s="110" t="s">
        <v>93</v>
      </c>
      <c r="B16" s="111"/>
      <c r="C16" s="18"/>
    </row>
    <row r="17" s="103" customFormat="1" ht="25" customHeight="1" spans="1:3">
      <c r="A17" s="110" t="s">
        <v>94</v>
      </c>
      <c r="B17" s="111"/>
      <c r="C17" s="18"/>
    </row>
    <row r="18" s="103" customFormat="1" ht="25" customHeight="1" spans="1:3">
      <c r="A18" s="112" t="s">
        <v>95</v>
      </c>
      <c r="B18" s="111"/>
      <c r="C18" s="18"/>
    </row>
    <row r="19" s="103" customFormat="1" ht="25" customHeight="1" spans="1:3">
      <c r="A19" s="112" t="s">
        <v>96</v>
      </c>
      <c r="B19" s="111"/>
      <c r="C19" s="18"/>
    </row>
    <row r="20" s="103" customFormat="1" ht="25" customHeight="1" spans="1:3">
      <c r="A20" s="112" t="s">
        <v>97</v>
      </c>
      <c r="B20" s="111"/>
      <c r="C20" s="18"/>
    </row>
    <row r="21" s="103" customFormat="1" ht="25" customHeight="1" spans="1:3">
      <c r="A21" s="112" t="s">
        <v>98</v>
      </c>
      <c r="B21" s="111"/>
      <c r="C21" s="18"/>
    </row>
    <row r="22" s="103" customFormat="1" ht="25" customHeight="1" spans="1:3">
      <c r="A22" s="112" t="s">
        <v>99</v>
      </c>
      <c r="B22" s="113">
        <f>B23+B26+B29+B30</f>
        <v>0</v>
      </c>
      <c r="C22" s="18"/>
    </row>
    <row r="23" s="103" customFormat="1" ht="25" customHeight="1" spans="1:3">
      <c r="A23" s="110" t="s">
        <v>100</v>
      </c>
      <c r="B23" s="113">
        <f>B24+B25</f>
        <v>0</v>
      </c>
      <c r="C23" s="18"/>
    </row>
    <row r="24" s="103" customFormat="1" ht="25" customHeight="1" spans="1:3">
      <c r="A24" s="110" t="s">
        <v>101</v>
      </c>
      <c r="B24" s="113"/>
      <c r="C24" s="18"/>
    </row>
    <row r="25" s="103" customFormat="1" ht="25" customHeight="1" spans="1:3">
      <c r="A25" s="110" t="s">
        <v>102</v>
      </c>
      <c r="B25" s="113"/>
      <c r="C25" s="18"/>
    </row>
    <row r="26" s="103" customFormat="1" ht="25" customHeight="1" spans="1:3">
      <c r="A26" s="110" t="s">
        <v>103</v>
      </c>
      <c r="B26" s="113">
        <f>B27+B28</f>
        <v>0</v>
      </c>
      <c r="C26" s="18"/>
    </row>
    <row r="27" s="103" customFormat="1" ht="25" customHeight="1" spans="1:3">
      <c r="A27" s="110" t="s">
        <v>104</v>
      </c>
      <c r="B27" s="113"/>
      <c r="C27" s="18"/>
    </row>
    <row r="28" s="103" customFormat="1" ht="25" customHeight="1" spans="1:3">
      <c r="A28" s="110" t="s">
        <v>105</v>
      </c>
      <c r="B28" s="113"/>
      <c r="C28" s="18"/>
    </row>
    <row r="29" s="103" customFormat="1" ht="25" customHeight="1" spans="1:3">
      <c r="A29" s="110" t="s">
        <v>106</v>
      </c>
      <c r="B29" s="113"/>
      <c r="C29" s="18"/>
    </row>
    <row r="30" s="103" customFormat="1" ht="25" customHeight="1" spans="1:3">
      <c r="A30" s="110" t="s">
        <v>107</v>
      </c>
      <c r="B30" s="113"/>
      <c r="C30" s="18"/>
    </row>
    <row r="31" s="103" customFormat="1" ht="25" customHeight="1" spans="1:3">
      <c r="A31" s="114"/>
      <c r="B31" s="113"/>
      <c r="C31" s="18"/>
    </row>
    <row r="32" s="103" customFormat="1" ht="25" customHeight="1" spans="1:3">
      <c r="A32" s="115" t="s">
        <v>108</v>
      </c>
      <c r="B32" s="109">
        <f>B5+B8+B14+B18+B19+B20+B21+B22</f>
        <v>2021501.15</v>
      </c>
      <c r="C32" s="18"/>
    </row>
  </sheetData>
  <sheetProtection formatCells="0" formatColumns="0" formatRows="0"/>
  <mergeCells count="1">
    <mergeCell ref="A2:B2"/>
  </mergeCells>
  <printOptions horizontalCentered="1"/>
  <pageMargins left="0.314583333333333" right="0.393700787401575" top="0.550694444444444" bottom="0.472222222222222" header="0" footer="0.393700787401575"/>
  <pageSetup paperSize="9" scale="85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F11" sqref="F11"/>
    </sheetView>
  </sheetViews>
  <sheetFormatPr defaultColWidth="10" defaultRowHeight="13.5" outlineLevelCol="4"/>
  <cols>
    <col min="1" max="1" width="35.3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109</v>
      </c>
      <c r="B2" s="11"/>
      <c r="C2" s="11"/>
      <c r="D2" s="11"/>
      <c r="E2" s="11"/>
    </row>
    <row r="3" ht="26" customHeight="1" spans="1:5">
      <c r="A3" s="12"/>
      <c r="B3" s="12"/>
      <c r="C3" s="12"/>
      <c r="D3" s="12"/>
      <c r="E3" s="12" t="s">
        <v>37</v>
      </c>
    </row>
    <row r="4" ht="26" customHeight="1" spans="1:5">
      <c r="A4" s="88" t="s">
        <v>110</v>
      </c>
      <c r="B4" s="88" t="s">
        <v>111</v>
      </c>
      <c r="C4" s="88" t="s">
        <v>112</v>
      </c>
      <c r="D4" s="88" t="s">
        <v>113</v>
      </c>
      <c r="E4" s="88" t="s">
        <v>114</v>
      </c>
    </row>
    <row r="5" ht="26" customHeight="1" spans="1:5">
      <c r="A5" s="35" t="s">
        <v>115</v>
      </c>
      <c r="B5" s="89">
        <f>C5+D5</f>
        <v>2021501.15</v>
      </c>
      <c r="C5" s="90">
        <f>C6+C11+C18+C21</f>
        <v>1521501.15</v>
      </c>
      <c r="D5" s="90">
        <f>D6+D11+D18+D21</f>
        <v>500000</v>
      </c>
      <c r="E5" s="91"/>
    </row>
    <row r="6" ht="26" customHeight="1" spans="1:5">
      <c r="A6" s="92" t="s">
        <v>116</v>
      </c>
      <c r="B6" s="89">
        <f t="shared" ref="B6:B23" si="0">C6+D6</f>
        <v>1760220.04</v>
      </c>
      <c r="C6" s="90">
        <f>C7</f>
        <v>1260220.04</v>
      </c>
      <c r="D6" s="90">
        <f>D7</f>
        <v>500000</v>
      </c>
      <c r="E6" s="91"/>
    </row>
    <row r="7" ht="26" customHeight="1" spans="1:5">
      <c r="A7" s="93" t="s">
        <v>117</v>
      </c>
      <c r="B7" s="94">
        <f t="shared" si="0"/>
        <v>1760220.04</v>
      </c>
      <c r="C7" s="95">
        <f>C8+C9+C10</f>
        <v>1260220.04</v>
      </c>
      <c r="D7" s="95">
        <f>D8+D9+D10</f>
        <v>500000</v>
      </c>
      <c r="E7" s="91"/>
    </row>
    <row r="8" ht="26" customHeight="1" spans="1:5">
      <c r="A8" s="47" t="s">
        <v>118</v>
      </c>
      <c r="B8" s="94">
        <f t="shared" si="0"/>
        <v>1260220.04</v>
      </c>
      <c r="C8" s="96">
        <v>1260220.04</v>
      </c>
      <c r="D8" s="96"/>
      <c r="E8" s="97"/>
    </row>
    <row r="9" ht="26" customHeight="1" spans="1:5">
      <c r="A9" s="47" t="s">
        <v>119</v>
      </c>
      <c r="B9" s="94">
        <f t="shared" si="0"/>
        <v>500000</v>
      </c>
      <c r="C9" s="96"/>
      <c r="D9" s="96">
        <v>500000</v>
      </c>
      <c r="E9" s="44"/>
    </row>
    <row r="10" ht="26" hidden="1" customHeight="1" spans="1:5">
      <c r="A10" s="98" t="s">
        <v>120</v>
      </c>
      <c r="B10" s="94">
        <f t="shared" si="0"/>
        <v>0</v>
      </c>
      <c r="C10" s="96"/>
      <c r="D10" s="96"/>
      <c r="E10" s="44"/>
    </row>
    <row r="11" ht="26" customHeight="1" spans="1:5">
      <c r="A11" s="92" t="s">
        <v>121</v>
      </c>
      <c r="B11" s="89">
        <f t="shared" si="0"/>
        <v>183025.94</v>
      </c>
      <c r="C11" s="99">
        <f>C12+C16</f>
        <v>183025.94</v>
      </c>
      <c r="D11" s="96"/>
      <c r="E11" s="44"/>
    </row>
    <row r="12" ht="26" customHeight="1" spans="1:5">
      <c r="A12" s="98" t="s">
        <v>122</v>
      </c>
      <c r="B12" s="94">
        <f t="shared" si="0"/>
        <v>177301.25</v>
      </c>
      <c r="C12" s="96">
        <f>C13+C14+C15</f>
        <v>177301.25</v>
      </c>
      <c r="D12" s="96"/>
      <c r="E12" s="44"/>
    </row>
    <row r="13" ht="26" customHeight="1" spans="1:5">
      <c r="A13" s="98" t="s">
        <v>123</v>
      </c>
      <c r="B13" s="94">
        <f t="shared" si="0"/>
        <v>10750</v>
      </c>
      <c r="C13" s="96">
        <v>10750</v>
      </c>
      <c r="D13" s="96"/>
      <c r="E13" s="44"/>
    </row>
    <row r="14" ht="26" customHeight="1" spans="1:5">
      <c r="A14" s="98" t="s">
        <v>124</v>
      </c>
      <c r="B14" s="94">
        <f t="shared" si="0"/>
        <v>166551.25</v>
      </c>
      <c r="C14" s="96">
        <v>166551.25</v>
      </c>
      <c r="D14" s="96"/>
      <c r="E14" s="44"/>
    </row>
    <row r="15" ht="26" hidden="1" customHeight="1" spans="1:5">
      <c r="A15" s="98" t="s">
        <v>125</v>
      </c>
      <c r="B15" s="94">
        <f t="shared" si="0"/>
        <v>0</v>
      </c>
      <c r="C15" s="96"/>
      <c r="D15" s="96"/>
      <c r="E15" s="44"/>
    </row>
    <row r="16" ht="26" customHeight="1" spans="1:5">
      <c r="A16" s="47" t="s">
        <v>126</v>
      </c>
      <c r="B16" s="94">
        <f t="shared" si="0"/>
        <v>5724.69</v>
      </c>
      <c r="C16" s="96">
        <f>C17</f>
        <v>5724.69</v>
      </c>
      <c r="D16" s="96"/>
      <c r="E16" s="44"/>
    </row>
    <row r="17" ht="26" customHeight="1" spans="1:5">
      <c r="A17" s="98" t="s">
        <v>127</v>
      </c>
      <c r="B17" s="94">
        <f t="shared" si="0"/>
        <v>5724.69</v>
      </c>
      <c r="C17" s="96">
        <v>5724.69</v>
      </c>
      <c r="D17" s="96"/>
      <c r="E17" s="44"/>
    </row>
    <row r="18" ht="26" customHeight="1" spans="1:5">
      <c r="A18" s="92" t="s">
        <v>128</v>
      </c>
      <c r="B18" s="89">
        <f t="shared" si="0"/>
        <v>78255.17</v>
      </c>
      <c r="C18" s="99">
        <f>C19</f>
        <v>78255.17</v>
      </c>
      <c r="D18" s="96"/>
      <c r="E18" s="44"/>
    </row>
    <row r="19" ht="26" customHeight="1" spans="1:5">
      <c r="A19" s="98" t="s">
        <v>129</v>
      </c>
      <c r="B19" s="94">
        <f t="shared" si="0"/>
        <v>78255.17</v>
      </c>
      <c r="C19" s="96">
        <v>78255.17</v>
      </c>
      <c r="D19" s="96"/>
      <c r="E19" s="44"/>
    </row>
    <row r="20" ht="26" customHeight="1" spans="1:5">
      <c r="A20" s="47" t="s">
        <v>130</v>
      </c>
      <c r="B20" s="94">
        <f t="shared" si="0"/>
        <v>78255.17</v>
      </c>
      <c r="C20" s="96">
        <v>78255.17</v>
      </c>
      <c r="D20" s="96"/>
      <c r="E20" s="44"/>
    </row>
    <row r="21" ht="26" hidden="1" customHeight="1" spans="1:5">
      <c r="A21" s="92" t="s">
        <v>131</v>
      </c>
      <c r="B21" s="100">
        <f t="shared" si="0"/>
        <v>0</v>
      </c>
      <c r="C21" s="40">
        <f>C22</f>
        <v>0</v>
      </c>
      <c r="D21" s="101"/>
      <c r="E21" s="44"/>
    </row>
    <row r="22" ht="26" hidden="1" customHeight="1" spans="1:5">
      <c r="A22" s="98" t="s">
        <v>132</v>
      </c>
      <c r="B22" s="102">
        <f t="shared" si="0"/>
        <v>0</v>
      </c>
      <c r="C22" s="101">
        <f>C23</f>
        <v>0</v>
      </c>
      <c r="D22" s="101"/>
      <c r="E22" s="44"/>
    </row>
    <row r="23" ht="26" hidden="1" customHeight="1" spans="1:5">
      <c r="A23" s="98" t="s">
        <v>133</v>
      </c>
      <c r="B23" s="102">
        <f t="shared" si="0"/>
        <v>0</v>
      </c>
      <c r="C23" s="101"/>
      <c r="D23" s="101"/>
      <c r="E23" s="44"/>
    </row>
  </sheetData>
  <mergeCells count="1">
    <mergeCell ref="A2:E2"/>
  </mergeCells>
  <pageMargins left="0.708333333333333" right="0.590277777777778" top="0.984027777777778" bottom="1.14166666666667" header="0.865972222222222" footer="0.984027777777778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opLeftCell="A22" workbookViewId="0">
      <selection activeCell="B8" sqref="B8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10"/>
      <c r="B1" s="10"/>
      <c r="C1" s="10"/>
      <c r="D1" s="10"/>
      <c r="E1" s="10"/>
      <c r="F1" s="10"/>
      <c r="G1" s="10"/>
    </row>
    <row r="2" ht="39.85" customHeight="1" spans="1:7">
      <c r="A2" s="11" t="s">
        <v>134</v>
      </c>
      <c r="B2" s="11"/>
      <c r="C2" s="11"/>
      <c r="D2" s="11"/>
      <c r="E2" s="10"/>
      <c r="F2" s="10"/>
      <c r="G2" s="10"/>
    </row>
    <row r="3" ht="22.75" customHeight="1" spans="1:7">
      <c r="A3" s="12"/>
      <c r="B3" s="12"/>
      <c r="C3" s="53" t="s">
        <v>37</v>
      </c>
      <c r="D3" s="53"/>
      <c r="E3" s="12"/>
      <c r="F3" s="12"/>
      <c r="G3" s="12"/>
    </row>
    <row r="4" ht="22.75" customHeight="1" spans="1:7">
      <c r="A4" s="78" t="s">
        <v>38</v>
      </c>
      <c r="B4" s="78"/>
      <c r="C4" s="78" t="s">
        <v>39</v>
      </c>
      <c r="D4" s="78"/>
      <c r="E4" s="12"/>
      <c r="F4" s="12"/>
      <c r="G4" s="12"/>
    </row>
    <row r="5" ht="22.75" customHeight="1" spans="1:7">
      <c r="A5" s="78" t="s">
        <v>40</v>
      </c>
      <c r="B5" s="78" t="s">
        <v>41</v>
      </c>
      <c r="C5" s="78" t="s">
        <v>40</v>
      </c>
      <c r="D5" s="78" t="s">
        <v>115</v>
      </c>
      <c r="E5" s="12"/>
      <c r="F5" s="12"/>
      <c r="G5" s="12"/>
    </row>
    <row r="6" ht="22.75" customHeight="1" spans="1:7">
      <c r="A6" s="15" t="s">
        <v>135</v>
      </c>
      <c r="B6" s="83">
        <f>SUM(B7:B9)</f>
        <v>2021501.15</v>
      </c>
      <c r="C6" s="15" t="s">
        <v>136</v>
      </c>
      <c r="D6" s="83">
        <f>D7+D8+D9+D10+D11+D12+D13+D14+D15+D16+D17+D18+D19+D20+D21+D22+D23+D24+D25+D26+D27+D28+D29+D30+D31+D32+D33+D34+D35+D36</f>
        <v>2021501.15</v>
      </c>
      <c r="E6" s="12"/>
      <c r="F6" s="12"/>
      <c r="G6" s="12"/>
    </row>
    <row r="7" ht="22.75" customHeight="1" spans="1:7">
      <c r="A7" s="15" t="s">
        <v>137</v>
      </c>
      <c r="B7" s="15">
        <f>D37</f>
        <v>2021501.15</v>
      </c>
      <c r="C7" s="15" t="s">
        <v>138</v>
      </c>
      <c r="D7" s="84"/>
      <c r="E7" s="12"/>
      <c r="F7" s="12"/>
      <c r="G7" s="12"/>
    </row>
    <row r="8" ht="22.75" customHeight="1" spans="1:7">
      <c r="A8" s="15" t="s">
        <v>139</v>
      </c>
      <c r="B8" s="15"/>
      <c r="C8" s="15" t="s">
        <v>140</v>
      </c>
      <c r="D8" s="84"/>
      <c r="E8" s="12"/>
      <c r="F8" s="12"/>
      <c r="G8" s="12"/>
    </row>
    <row r="9" ht="22.75" customHeight="1" spans="1:7">
      <c r="A9" s="15" t="s">
        <v>141</v>
      </c>
      <c r="B9" s="15"/>
      <c r="C9" s="15" t="s">
        <v>142</v>
      </c>
      <c r="D9" s="84"/>
      <c r="E9" s="12"/>
      <c r="F9" s="12"/>
      <c r="G9" s="12"/>
    </row>
    <row r="10" ht="22.75" customHeight="1" spans="1:7">
      <c r="A10" s="15"/>
      <c r="B10" s="82"/>
      <c r="C10" s="15" t="s">
        <v>143</v>
      </c>
      <c r="D10" s="84"/>
      <c r="E10" s="12"/>
      <c r="F10" s="12"/>
      <c r="G10" s="12"/>
    </row>
    <row r="11" ht="22.75" customHeight="1" spans="1:7">
      <c r="A11" s="15"/>
      <c r="B11" s="82"/>
      <c r="C11" s="15" t="s">
        <v>144</v>
      </c>
      <c r="D11" s="84"/>
      <c r="E11" s="12"/>
      <c r="F11" s="12"/>
      <c r="G11" s="12"/>
    </row>
    <row r="12" ht="22.75" customHeight="1" spans="1:7">
      <c r="A12" s="15"/>
      <c r="B12" s="82"/>
      <c r="C12" s="15" t="s">
        <v>145</v>
      </c>
      <c r="D12" s="15">
        <v>1760220.04</v>
      </c>
      <c r="E12" s="12"/>
      <c r="F12" s="12"/>
      <c r="G12" s="12"/>
    </row>
    <row r="13" ht="22.75" customHeight="1" spans="1:7">
      <c r="A13" s="50"/>
      <c r="B13" s="85"/>
      <c r="C13" s="15" t="s">
        <v>146</v>
      </c>
      <c r="D13" s="15"/>
      <c r="E13" s="12"/>
      <c r="F13" s="12"/>
      <c r="G13" s="12"/>
    </row>
    <row r="14" ht="22.75" customHeight="1" spans="1:7">
      <c r="A14" s="15"/>
      <c r="B14" s="82"/>
      <c r="C14" s="15" t="s">
        <v>147</v>
      </c>
      <c r="D14" s="15">
        <v>183025.94</v>
      </c>
      <c r="E14" s="12"/>
      <c r="F14" s="12"/>
      <c r="G14" s="52"/>
    </row>
    <row r="15" ht="22.75" customHeight="1" spans="1:7">
      <c r="A15" s="15"/>
      <c r="B15" s="82"/>
      <c r="C15" s="15" t="s">
        <v>148</v>
      </c>
      <c r="D15" s="84"/>
      <c r="E15" s="12"/>
      <c r="F15" s="12"/>
      <c r="G15" s="12"/>
    </row>
    <row r="16" ht="22.75" customHeight="1" spans="1:7">
      <c r="A16" s="15"/>
      <c r="B16" s="82"/>
      <c r="C16" s="15" t="s">
        <v>149</v>
      </c>
      <c r="D16" s="15">
        <v>78255.17</v>
      </c>
      <c r="E16" s="12"/>
      <c r="F16" s="12"/>
      <c r="G16" s="12"/>
    </row>
    <row r="17" ht="22.75" customHeight="1" spans="1:7">
      <c r="A17" s="15"/>
      <c r="B17" s="82"/>
      <c r="C17" s="15" t="s">
        <v>150</v>
      </c>
      <c r="D17" s="84"/>
      <c r="E17" s="12"/>
      <c r="F17" s="12"/>
      <c r="G17" s="12"/>
    </row>
    <row r="18" ht="22.75" customHeight="1" spans="1:7">
      <c r="A18" s="15"/>
      <c r="B18" s="82"/>
      <c r="C18" s="15" t="s">
        <v>151</v>
      </c>
      <c r="D18" s="84"/>
      <c r="E18" s="12"/>
      <c r="F18" s="12"/>
      <c r="G18" s="12"/>
    </row>
    <row r="19" ht="22.75" customHeight="1" spans="1:7">
      <c r="A19" s="15"/>
      <c r="B19" s="15"/>
      <c r="C19" s="15" t="s">
        <v>152</v>
      </c>
      <c r="D19" s="84"/>
      <c r="E19" s="12"/>
      <c r="F19" s="12"/>
      <c r="G19" s="12"/>
    </row>
    <row r="20" ht="22.75" customHeight="1" spans="1:7">
      <c r="A20" s="15"/>
      <c r="B20" s="15"/>
      <c r="C20" s="15" t="s">
        <v>153</v>
      </c>
      <c r="D20" s="84"/>
      <c r="E20" s="12"/>
      <c r="F20" s="12"/>
      <c r="G20" s="12"/>
    </row>
    <row r="21" ht="22.75" customHeight="1" spans="1:7">
      <c r="A21" s="15"/>
      <c r="B21" s="15"/>
      <c r="C21" s="15" t="s">
        <v>154</v>
      </c>
      <c r="D21" s="84"/>
      <c r="E21" s="12"/>
      <c r="F21" s="12"/>
      <c r="G21" s="12"/>
    </row>
    <row r="22" ht="22.75" customHeight="1" spans="1:7">
      <c r="A22" s="15"/>
      <c r="B22" s="15"/>
      <c r="C22" s="15" t="s">
        <v>155</v>
      </c>
      <c r="D22" s="84"/>
      <c r="E22" s="12"/>
      <c r="F22" s="12"/>
      <c r="G22" s="12"/>
    </row>
    <row r="23" ht="22.75" customHeight="1" spans="1:7">
      <c r="A23" s="15"/>
      <c r="B23" s="15"/>
      <c r="C23" s="15" t="s">
        <v>156</v>
      </c>
      <c r="D23" s="84"/>
      <c r="E23" s="12"/>
      <c r="F23" s="12"/>
      <c r="G23" s="12"/>
    </row>
    <row r="24" ht="22.75" customHeight="1" spans="1:7">
      <c r="A24" s="15"/>
      <c r="B24" s="15"/>
      <c r="C24" s="15" t="s">
        <v>157</v>
      </c>
      <c r="D24" s="84"/>
      <c r="E24" s="12"/>
      <c r="F24" s="12"/>
      <c r="G24" s="12"/>
    </row>
    <row r="25" ht="22.75" customHeight="1" spans="1:7">
      <c r="A25" s="15"/>
      <c r="B25" s="15"/>
      <c r="C25" s="15" t="s">
        <v>158</v>
      </c>
      <c r="D25" s="84"/>
      <c r="E25" s="12"/>
      <c r="F25" s="12"/>
      <c r="G25" s="12"/>
    </row>
    <row r="26" ht="22.75" customHeight="1" spans="1:7">
      <c r="A26" s="15"/>
      <c r="B26" s="15"/>
      <c r="C26" s="15" t="s">
        <v>159</v>
      </c>
      <c r="D26" s="15"/>
      <c r="E26" s="12"/>
      <c r="F26" s="12"/>
      <c r="G26" s="12"/>
    </row>
    <row r="27" ht="22.75" customHeight="1" spans="1:7">
      <c r="A27" s="15"/>
      <c r="B27" s="15"/>
      <c r="C27" s="15" t="s">
        <v>160</v>
      </c>
      <c r="D27" s="84"/>
      <c r="E27" s="12"/>
      <c r="F27" s="12"/>
      <c r="G27" s="12"/>
    </row>
    <row r="28" ht="22.75" customHeight="1" spans="1:7">
      <c r="A28" s="15"/>
      <c r="B28" s="15"/>
      <c r="C28" s="15" t="s">
        <v>161</v>
      </c>
      <c r="D28" s="84"/>
      <c r="E28" s="12"/>
      <c r="F28" s="12"/>
      <c r="G28" s="12"/>
    </row>
    <row r="29" ht="22.75" customHeight="1" spans="1:7">
      <c r="A29" s="15"/>
      <c r="B29" s="15"/>
      <c r="C29" s="15" t="s">
        <v>162</v>
      </c>
      <c r="D29" s="84"/>
      <c r="E29" s="12"/>
      <c r="F29" s="12"/>
      <c r="G29" s="12"/>
    </row>
    <row r="30" ht="22.75" customHeight="1" spans="1:7">
      <c r="A30" s="15"/>
      <c r="B30" s="15"/>
      <c r="C30" s="15" t="s">
        <v>163</v>
      </c>
      <c r="D30" s="84"/>
      <c r="E30" s="12"/>
      <c r="F30" s="12"/>
      <c r="G30" s="12"/>
    </row>
    <row r="31" ht="22.75" customHeight="1" spans="1:7">
      <c r="A31" s="15"/>
      <c r="B31" s="15"/>
      <c r="C31" s="15" t="s">
        <v>164</v>
      </c>
      <c r="D31" s="84"/>
      <c r="E31" s="12"/>
      <c r="F31" s="12"/>
      <c r="G31" s="12"/>
    </row>
    <row r="32" ht="22.75" customHeight="1" spans="1:7">
      <c r="A32" s="15"/>
      <c r="B32" s="15"/>
      <c r="C32" s="15" t="s">
        <v>165</v>
      </c>
      <c r="D32" s="84"/>
      <c r="E32" s="12"/>
      <c r="F32" s="12"/>
      <c r="G32" s="12"/>
    </row>
    <row r="33" ht="22.75" customHeight="1" spans="1:7">
      <c r="A33" s="15"/>
      <c r="B33" s="15"/>
      <c r="C33" s="15" t="s">
        <v>166</v>
      </c>
      <c r="D33" s="84"/>
      <c r="E33" s="12"/>
      <c r="F33" s="12"/>
      <c r="G33" s="12"/>
    </row>
    <row r="34" ht="22.75" customHeight="1" spans="1:7">
      <c r="A34" s="15"/>
      <c r="B34" s="15"/>
      <c r="C34" s="15" t="s">
        <v>167</v>
      </c>
      <c r="D34" s="84"/>
      <c r="E34" s="12"/>
      <c r="F34" s="12"/>
      <c r="G34" s="12"/>
    </row>
    <row r="35" ht="22.75" customHeight="1" spans="1:7">
      <c r="A35" s="15"/>
      <c r="B35" s="15"/>
      <c r="C35" s="15" t="s">
        <v>168</v>
      </c>
      <c r="D35" s="84"/>
      <c r="E35" s="12"/>
      <c r="F35" s="12"/>
      <c r="G35" s="12"/>
    </row>
    <row r="36" ht="22.75" customHeight="1" spans="1:7">
      <c r="A36" s="15"/>
      <c r="B36" s="15"/>
      <c r="C36" s="15" t="s">
        <v>169</v>
      </c>
      <c r="D36" s="83"/>
      <c r="E36" s="12"/>
      <c r="F36" s="12"/>
      <c r="G36" s="12"/>
    </row>
    <row r="37" ht="22.75" customHeight="1" spans="1:7">
      <c r="A37" s="78" t="s">
        <v>170</v>
      </c>
      <c r="B37" s="86">
        <f>B6</f>
        <v>2021501.15</v>
      </c>
      <c r="C37" s="78" t="s">
        <v>171</v>
      </c>
      <c r="D37" s="87">
        <f>D7+D8+D9+D10+D11+D12+D13+D14+D15+D16+D17+D18+D19+D20+D21+D22+D23+D24+D25+D26+D27+D28+D29+D30+D31+D32+D33+D34+D35+D36</f>
        <v>2021501.15</v>
      </c>
      <c r="E37" s="52"/>
      <c r="F37" s="12"/>
      <c r="G37" s="12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scale="93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workbookViewId="0">
      <selection activeCell="D14" sqref="D14"/>
    </sheetView>
  </sheetViews>
  <sheetFormatPr defaultColWidth="10" defaultRowHeight="13.5" outlineLevelRow="6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172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/>
      <c r="B3" s="12"/>
      <c r="C3" s="12"/>
      <c r="D3" s="12"/>
      <c r="E3" s="12"/>
      <c r="F3" s="12"/>
      <c r="G3" s="12"/>
      <c r="H3" s="12"/>
      <c r="I3" s="12"/>
      <c r="J3" s="53" t="s">
        <v>37</v>
      </c>
      <c r="K3" s="53"/>
    </row>
    <row r="4" ht="22.75" customHeight="1" spans="1:11">
      <c r="A4" s="78" t="s">
        <v>173</v>
      </c>
      <c r="B4" s="78" t="s">
        <v>115</v>
      </c>
      <c r="C4" s="78" t="s">
        <v>174</v>
      </c>
      <c r="D4" s="78"/>
      <c r="E4" s="78"/>
      <c r="F4" s="78" t="s">
        <v>175</v>
      </c>
      <c r="G4" s="78"/>
      <c r="H4" s="78"/>
      <c r="I4" s="78" t="s">
        <v>176</v>
      </c>
      <c r="J4" s="78"/>
      <c r="K4" s="78"/>
    </row>
    <row r="5" ht="22.75" customHeight="1" spans="1:11">
      <c r="A5" s="78"/>
      <c r="B5" s="78"/>
      <c r="C5" s="14" t="s">
        <v>115</v>
      </c>
      <c r="D5" s="14" t="s">
        <v>112</v>
      </c>
      <c r="E5" s="14" t="s">
        <v>113</v>
      </c>
      <c r="F5" s="14" t="s">
        <v>115</v>
      </c>
      <c r="G5" s="14" t="s">
        <v>112</v>
      </c>
      <c r="H5" s="14" t="s">
        <v>113</v>
      </c>
      <c r="I5" s="14" t="s">
        <v>115</v>
      </c>
      <c r="J5" s="14" t="s">
        <v>112</v>
      </c>
      <c r="K5" s="14" t="s">
        <v>113</v>
      </c>
    </row>
    <row r="6" ht="22.75" customHeight="1" spans="1:11">
      <c r="A6" s="50" t="s">
        <v>115</v>
      </c>
      <c r="B6" s="79">
        <f>B7</f>
        <v>2021501.15</v>
      </c>
      <c r="C6" s="79">
        <f>C7</f>
        <v>2021501.15</v>
      </c>
      <c r="D6" s="79">
        <f>D7</f>
        <v>1521501.15</v>
      </c>
      <c r="E6" s="79">
        <f>E7</f>
        <v>500000</v>
      </c>
      <c r="F6" s="79"/>
      <c r="G6" s="79"/>
      <c r="H6" s="79"/>
      <c r="I6" s="79"/>
      <c r="J6" s="79"/>
      <c r="K6" s="79"/>
    </row>
    <row r="7" ht="22.75" customHeight="1" spans="1:11">
      <c r="A7" s="80" t="s">
        <v>3</v>
      </c>
      <c r="B7" s="81">
        <f>C7</f>
        <v>2021501.15</v>
      </c>
      <c r="C7" s="81">
        <f>D7+E7</f>
        <v>2021501.15</v>
      </c>
      <c r="D7" s="82">
        <v>1521501.15</v>
      </c>
      <c r="E7" s="82">
        <v>500000</v>
      </c>
      <c r="F7" s="82"/>
      <c r="G7" s="82"/>
      <c r="H7" s="82"/>
      <c r="I7" s="82"/>
      <c r="J7" s="82"/>
      <c r="K7" s="82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944444444444444" bottom="0.270000010728836" header="0" footer="0"/>
  <pageSetup paperSize="9" scale="6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workbookViewId="0">
      <selection activeCell="C14" sqref="C14"/>
    </sheetView>
  </sheetViews>
  <sheetFormatPr defaultColWidth="10" defaultRowHeight="13.5" outlineLevelCol="4"/>
  <cols>
    <col min="1" max="1" width="13.625" customWidth="1"/>
    <col min="2" max="2" width="30.8833333333333" customWidth="1"/>
    <col min="3" max="5" width="22.625" customWidth="1"/>
  </cols>
  <sheetData>
    <row r="1" ht="14.3" customHeight="1" spans="1:1">
      <c r="A1" s="68"/>
    </row>
    <row r="2" ht="36.9" customHeight="1" spans="1:5">
      <c r="A2" s="11" t="s">
        <v>177</v>
      </c>
      <c r="B2" s="11"/>
      <c r="C2" s="11"/>
      <c r="D2" s="11"/>
      <c r="E2" s="11"/>
    </row>
    <row r="3" ht="21.85" customHeight="1" spans="1:5">
      <c r="A3" s="12"/>
      <c r="B3" s="12"/>
      <c r="C3" s="53" t="s">
        <v>37</v>
      </c>
      <c r="D3" s="53"/>
      <c r="E3" s="53"/>
    </row>
    <row r="4" ht="22.75" customHeight="1" spans="1:5">
      <c r="A4" s="55" t="s">
        <v>110</v>
      </c>
      <c r="B4" s="55"/>
      <c r="C4" s="55" t="s">
        <v>174</v>
      </c>
      <c r="D4" s="55"/>
      <c r="E4" s="55"/>
    </row>
    <row r="5" ht="22.75" customHeight="1" spans="1:5">
      <c r="A5" s="69" t="s">
        <v>178</v>
      </c>
      <c r="B5" s="69" t="s">
        <v>179</v>
      </c>
      <c r="C5" s="70" t="s">
        <v>115</v>
      </c>
      <c r="D5" s="69" t="s">
        <v>112</v>
      </c>
      <c r="E5" s="69" t="s">
        <v>113</v>
      </c>
    </row>
    <row r="6" s="26" customFormat="1" ht="22.75" customHeight="1" spans="1:5">
      <c r="A6" s="71"/>
      <c r="B6" s="71" t="s">
        <v>115</v>
      </c>
      <c r="C6" s="72">
        <f>D6+E6</f>
        <v>2021501.15</v>
      </c>
      <c r="D6" s="73">
        <f>D7+D12+D19+D22</f>
        <v>1521501.15</v>
      </c>
      <c r="E6" s="74">
        <f>E7</f>
        <v>500000</v>
      </c>
    </row>
    <row r="7" s="26" customFormat="1" ht="29" customHeight="1" spans="1:5">
      <c r="A7" s="37" t="s">
        <v>180</v>
      </c>
      <c r="B7" s="37" t="s">
        <v>181</v>
      </c>
      <c r="C7" s="72">
        <f t="shared" ref="C7:C24" si="0">D7+E7</f>
        <v>1760220.04</v>
      </c>
      <c r="D7" s="39">
        <f>D8</f>
        <v>1260220.04</v>
      </c>
      <c r="E7" s="74">
        <f>E8</f>
        <v>500000</v>
      </c>
    </row>
    <row r="8" ht="29" customHeight="1" spans="1:5">
      <c r="A8" s="24" t="s">
        <v>182</v>
      </c>
      <c r="B8" s="24" t="s">
        <v>183</v>
      </c>
      <c r="C8" s="75">
        <f t="shared" si="0"/>
        <v>1760220.04</v>
      </c>
      <c r="D8" s="44">
        <f>D9</f>
        <v>1260220.04</v>
      </c>
      <c r="E8" s="65">
        <f>E9+E10+E11</f>
        <v>500000</v>
      </c>
    </row>
    <row r="9" ht="29" customHeight="1" spans="1:5">
      <c r="A9" s="24" t="s">
        <v>184</v>
      </c>
      <c r="B9" s="24" t="s">
        <v>185</v>
      </c>
      <c r="C9" s="75">
        <f t="shared" si="0"/>
        <v>1260220.04</v>
      </c>
      <c r="D9" s="44">
        <v>1260220.04</v>
      </c>
      <c r="E9" s="65"/>
    </row>
    <row r="10" ht="29" customHeight="1" spans="1:5">
      <c r="A10" s="24" t="s">
        <v>186</v>
      </c>
      <c r="B10" s="24" t="s">
        <v>187</v>
      </c>
      <c r="C10" s="75">
        <f t="shared" si="0"/>
        <v>500000</v>
      </c>
      <c r="D10" s="44"/>
      <c r="E10" s="65">
        <v>500000</v>
      </c>
    </row>
    <row r="11" ht="29" hidden="1" customHeight="1" spans="1:5">
      <c r="A11" s="24" t="s">
        <v>188</v>
      </c>
      <c r="B11" s="24" t="s">
        <v>189</v>
      </c>
      <c r="C11" s="75">
        <f t="shared" si="0"/>
        <v>0</v>
      </c>
      <c r="D11" s="44"/>
      <c r="E11" s="65"/>
    </row>
    <row r="12" s="66" customFormat="1" ht="29" customHeight="1" spans="1:5">
      <c r="A12" s="37" t="s">
        <v>190</v>
      </c>
      <c r="B12" s="37" t="s">
        <v>191</v>
      </c>
      <c r="C12" s="72">
        <f t="shared" si="0"/>
        <v>183025.94</v>
      </c>
      <c r="D12" s="39">
        <f>D13+D17</f>
        <v>183025.94</v>
      </c>
      <c r="E12" s="76"/>
    </row>
    <row r="13" s="67" customFormat="1" ht="29" customHeight="1" spans="1:5">
      <c r="A13" s="24" t="s">
        <v>192</v>
      </c>
      <c r="B13" s="24" t="s">
        <v>193</v>
      </c>
      <c r="C13" s="75">
        <f t="shared" si="0"/>
        <v>177301.25</v>
      </c>
      <c r="D13" s="44">
        <f>D14+D15+D16</f>
        <v>177301.25</v>
      </c>
      <c r="E13" s="77"/>
    </row>
    <row r="14" s="67" customFormat="1" ht="29" customHeight="1" spans="1:5">
      <c r="A14" s="24" t="s">
        <v>194</v>
      </c>
      <c r="B14" s="24" t="s">
        <v>195</v>
      </c>
      <c r="C14" s="75">
        <f t="shared" si="0"/>
        <v>10750</v>
      </c>
      <c r="D14" s="65">
        <v>10750</v>
      </c>
      <c r="E14" s="77"/>
    </row>
    <row r="15" s="67" customFormat="1" ht="29" customHeight="1" spans="1:5">
      <c r="A15" s="24" t="s">
        <v>196</v>
      </c>
      <c r="B15" s="24" t="s">
        <v>197</v>
      </c>
      <c r="C15" s="75">
        <f t="shared" si="0"/>
        <v>166551.25</v>
      </c>
      <c r="D15" s="44">
        <v>166551.25</v>
      </c>
      <c r="E15" s="77"/>
    </row>
    <row r="16" s="67" customFormat="1" ht="29" hidden="1" customHeight="1" spans="1:5">
      <c r="A16" s="24" t="s">
        <v>198</v>
      </c>
      <c r="B16" s="24" t="s">
        <v>199</v>
      </c>
      <c r="C16" s="75">
        <f t="shared" si="0"/>
        <v>0</v>
      </c>
      <c r="D16" s="44"/>
      <c r="E16" s="77"/>
    </row>
    <row r="17" s="67" customFormat="1" ht="29" customHeight="1" spans="1:5">
      <c r="A17" s="24" t="s">
        <v>200</v>
      </c>
      <c r="B17" s="24" t="s">
        <v>201</v>
      </c>
      <c r="C17" s="75">
        <f t="shared" si="0"/>
        <v>5724.69</v>
      </c>
      <c r="D17" s="44">
        <f t="shared" ref="D17:D23" si="1">D18</f>
        <v>5724.69</v>
      </c>
      <c r="E17" s="77"/>
    </row>
    <row r="18" s="67" customFormat="1" ht="29" customHeight="1" spans="1:5">
      <c r="A18" s="24" t="s">
        <v>202</v>
      </c>
      <c r="B18" s="24" t="s">
        <v>201</v>
      </c>
      <c r="C18" s="75">
        <f t="shared" si="0"/>
        <v>5724.69</v>
      </c>
      <c r="D18" s="44">
        <v>5724.69</v>
      </c>
      <c r="E18" s="77"/>
    </row>
    <row r="19" s="66" customFormat="1" ht="29" customHeight="1" spans="1:5">
      <c r="A19" s="37" t="s">
        <v>203</v>
      </c>
      <c r="B19" s="37" t="s">
        <v>204</v>
      </c>
      <c r="C19" s="72">
        <f t="shared" si="0"/>
        <v>78255.17</v>
      </c>
      <c r="D19" s="39">
        <f t="shared" si="1"/>
        <v>78255.17</v>
      </c>
      <c r="E19" s="76"/>
    </row>
    <row r="20" ht="29" customHeight="1" spans="1:5">
      <c r="A20" s="24" t="s">
        <v>205</v>
      </c>
      <c r="B20" s="24" t="s">
        <v>206</v>
      </c>
      <c r="C20" s="75">
        <f t="shared" si="0"/>
        <v>78255.17</v>
      </c>
      <c r="D20" s="44">
        <v>78255.17</v>
      </c>
      <c r="E20" s="44"/>
    </row>
    <row r="21" ht="29" customHeight="1" spans="1:5">
      <c r="A21" s="24" t="s">
        <v>207</v>
      </c>
      <c r="B21" s="24" t="s">
        <v>208</v>
      </c>
      <c r="C21" s="75">
        <f t="shared" si="0"/>
        <v>78255.17</v>
      </c>
      <c r="D21" s="44">
        <v>78255.17</v>
      </c>
      <c r="E21" s="44"/>
    </row>
    <row r="22" s="26" customFormat="1" ht="29" hidden="1" customHeight="1" spans="1:5">
      <c r="A22" s="37" t="s">
        <v>209</v>
      </c>
      <c r="B22" s="37" t="s">
        <v>210</v>
      </c>
      <c r="C22" s="72">
        <f t="shared" si="0"/>
        <v>0</v>
      </c>
      <c r="D22" s="39">
        <f t="shared" si="1"/>
        <v>0</v>
      </c>
      <c r="E22" s="39"/>
    </row>
    <row r="23" ht="29" hidden="1" customHeight="1" spans="1:5">
      <c r="A23" s="24" t="s">
        <v>211</v>
      </c>
      <c r="B23" s="24" t="s">
        <v>212</v>
      </c>
      <c r="C23" s="75">
        <f t="shared" si="0"/>
        <v>0</v>
      </c>
      <c r="D23" s="44">
        <f t="shared" si="1"/>
        <v>0</v>
      </c>
      <c r="E23" s="44"/>
    </row>
    <row r="24" ht="29" hidden="1" customHeight="1" spans="1:5">
      <c r="A24" s="24" t="s">
        <v>213</v>
      </c>
      <c r="B24" s="24" t="s">
        <v>214</v>
      </c>
      <c r="C24" s="75">
        <f t="shared" si="0"/>
        <v>0</v>
      </c>
      <c r="D24" s="44"/>
      <c r="E24" s="44"/>
    </row>
  </sheetData>
  <mergeCells count="4">
    <mergeCell ref="A2:E2"/>
    <mergeCell ref="C3:E3"/>
    <mergeCell ref="A4:B4"/>
    <mergeCell ref="C4:E4"/>
  </mergeCells>
  <pageMargins left="0.75" right="0.550694444444444" top="1.02361111111111" bottom="0.708333333333333" header="0.156944444444444" footer="0.511805555555556"/>
  <pageSetup paperSize="9" scale="8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topLeftCell="A5" workbookViewId="0">
      <selection activeCell="D32" sqref="D32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31" customHeight="1" spans="1:5">
      <c r="A1" s="10"/>
      <c r="B1" s="10"/>
      <c r="C1" s="10"/>
      <c r="D1" s="10"/>
      <c r="E1" s="10"/>
    </row>
    <row r="2" ht="39.85" customHeight="1" spans="1:5">
      <c r="A2" s="11" t="s">
        <v>215</v>
      </c>
      <c r="B2" s="11"/>
      <c r="C2" s="11"/>
      <c r="D2" s="11"/>
      <c r="E2" s="11"/>
    </row>
    <row r="3" ht="22.75" customHeight="1" spans="1:5">
      <c r="A3" s="52"/>
      <c r="B3" s="52"/>
      <c r="C3" s="12"/>
      <c r="D3" s="12"/>
      <c r="E3" s="53" t="s">
        <v>37</v>
      </c>
    </row>
    <row r="4" ht="22.75" customHeight="1" spans="1:5">
      <c r="A4" s="54" t="s">
        <v>216</v>
      </c>
      <c r="B4" s="54"/>
      <c r="C4" s="54" t="s">
        <v>217</v>
      </c>
      <c r="D4" s="54"/>
      <c r="E4" s="54"/>
    </row>
    <row r="5" ht="22.75" customHeight="1" spans="1:5">
      <c r="A5" s="54" t="s">
        <v>178</v>
      </c>
      <c r="B5" s="54" t="s">
        <v>179</v>
      </c>
      <c r="C5" s="54" t="s">
        <v>115</v>
      </c>
      <c r="D5" s="54" t="s">
        <v>218</v>
      </c>
      <c r="E5" s="54" t="s">
        <v>219</v>
      </c>
    </row>
    <row r="6" s="26" customFormat="1" ht="22.75" customHeight="1" spans="1:5">
      <c r="A6" s="55"/>
      <c r="B6" s="56" t="s">
        <v>115</v>
      </c>
      <c r="C6" s="57">
        <f>C7+C17+C26</f>
        <v>1521501.15</v>
      </c>
      <c r="D6" s="57">
        <f>D7+D17+D26</f>
        <v>1392142.68</v>
      </c>
      <c r="E6" s="57">
        <f>E7+E17+E26</f>
        <v>129358.47</v>
      </c>
    </row>
    <row r="7" s="26" customFormat="1" ht="27" customHeight="1" spans="1:5">
      <c r="A7" s="58" t="s">
        <v>220</v>
      </c>
      <c r="B7" s="58" t="s">
        <v>221</v>
      </c>
      <c r="C7" s="57">
        <f>D7+E7</f>
        <v>1381392.68</v>
      </c>
      <c r="D7" s="59">
        <f>D8+D9+D10+D11+D12+D13+D14+D15+D16</f>
        <v>1381392.68</v>
      </c>
      <c r="E7" s="59"/>
    </row>
    <row r="8" ht="27" customHeight="1" spans="1:5">
      <c r="A8" s="60" t="s">
        <v>222</v>
      </c>
      <c r="B8" s="61" t="s">
        <v>223</v>
      </c>
      <c r="C8" s="62">
        <f t="shared" ref="C8:C16" si="0">D8+E8</f>
        <v>548783.87</v>
      </c>
      <c r="D8" s="63">
        <v>548783.87</v>
      </c>
      <c r="E8" s="64"/>
    </row>
    <row r="9" ht="27" customHeight="1" spans="1:5">
      <c r="A9" s="60" t="s">
        <v>224</v>
      </c>
      <c r="B9" s="61" t="s">
        <v>225</v>
      </c>
      <c r="C9" s="62">
        <f t="shared" si="0"/>
        <v>218991.3</v>
      </c>
      <c r="D9" s="63">
        <v>218991.3</v>
      </c>
      <c r="E9" s="44"/>
    </row>
    <row r="10" ht="27" customHeight="1" spans="1:5">
      <c r="A10" s="60" t="s">
        <v>226</v>
      </c>
      <c r="B10" s="61" t="s">
        <v>227</v>
      </c>
      <c r="C10" s="62">
        <f t="shared" si="0"/>
        <v>236784</v>
      </c>
      <c r="D10" s="63">
        <v>236784</v>
      </c>
      <c r="E10" s="44"/>
    </row>
    <row r="11" ht="27" customHeight="1" spans="1:5">
      <c r="A11" s="60" t="s">
        <v>228</v>
      </c>
      <c r="B11" s="61" t="s">
        <v>229</v>
      </c>
      <c r="C11" s="62">
        <f t="shared" si="0"/>
        <v>126302.4</v>
      </c>
      <c r="D11" s="63">
        <v>126302.4</v>
      </c>
      <c r="E11" s="64"/>
    </row>
    <row r="12" ht="27" customHeight="1" spans="1:5">
      <c r="A12" s="60" t="s">
        <v>230</v>
      </c>
      <c r="B12" s="61" t="s">
        <v>231</v>
      </c>
      <c r="C12" s="62">
        <f t="shared" si="0"/>
        <v>166551.25</v>
      </c>
      <c r="D12" s="63">
        <v>166551.25</v>
      </c>
      <c r="E12" s="44"/>
    </row>
    <row r="13" ht="27" hidden="1" customHeight="1" spans="1:5">
      <c r="A13" s="60" t="s">
        <v>232</v>
      </c>
      <c r="B13" s="61" t="s">
        <v>233</v>
      </c>
      <c r="C13" s="62">
        <f t="shared" si="0"/>
        <v>0</v>
      </c>
      <c r="D13" s="63"/>
      <c r="E13" s="44"/>
    </row>
    <row r="14" ht="27" customHeight="1" spans="1:5">
      <c r="A14" s="60" t="s">
        <v>234</v>
      </c>
      <c r="B14" s="61" t="s">
        <v>235</v>
      </c>
      <c r="C14" s="62">
        <f t="shared" si="0"/>
        <v>78255.17</v>
      </c>
      <c r="D14" s="64">
        <v>78255.17</v>
      </c>
      <c r="E14" s="64"/>
    </row>
    <row r="15" ht="27" customHeight="1" spans="1:5">
      <c r="A15" s="60" t="s">
        <v>236</v>
      </c>
      <c r="B15" s="61" t="s">
        <v>237</v>
      </c>
      <c r="C15" s="62">
        <f t="shared" si="0"/>
        <v>5724.69</v>
      </c>
      <c r="D15" s="64">
        <v>5724.69</v>
      </c>
      <c r="E15" s="44"/>
    </row>
    <row r="16" customFormat="1" ht="27" hidden="1" customHeight="1" spans="1:5">
      <c r="A16" s="60" t="s">
        <v>238</v>
      </c>
      <c r="B16" s="61" t="s">
        <v>239</v>
      </c>
      <c r="C16" s="62">
        <f t="shared" si="0"/>
        <v>0</v>
      </c>
      <c r="D16" s="64"/>
      <c r="E16" s="44"/>
    </row>
    <row r="17" s="26" customFormat="1" ht="27" customHeight="1" spans="1:5">
      <c r="A17" s="58" t="s">
        <v>240</v>
      </c>
      <c r="B17" s="58" t="s">
        <v>241</v>
      </c>
      <c r="C17" s="57">
        <f t="shared" ref="C17:C27" si="1">D17+E17</f>
        <v>129358.47</v>
      </c>
      <c r="D17" s="59"/>
      <c r="E17" s="59">
        <f>E18+E19+E20+E21+E22+E23+E24+E25</f>
        <v>129358.47</v>
      </c>
    </row>
    <row r="18" ht="27" customHeight="1" spans="1:5">
      <c r="A18" s="60" t="s">
        <v>242</v>
      </c>
      <c r="B18" s="61" t="s">
        <v>243</v>
      </c>
      <c r="C18" s="62">
        <f t="shared" si="1"/>
        <v>25000</v>
      </c>
      <c r="D18" s="44"/>
      <c r="E18" s="63">
        <v>25000</v>
      </c>
    </row>
    <row r="19" ht="27" customHeight="1" spans="1:5">
      <c r="A19" s="60" t="s">
        <v>244</v>
      </c>
      <c r="B19" s="61" t="s">
        <v>245</v>
      </c>
      <c r="C19" s="62">
        <f t="shared" si="1"/>
        <v>5000</v>
      </c>
      <c r="D19" s="44"/>
      <c r="E19" s="63">
        <v>5000</v>
      </c>
    </row>
    <row r="20" ht="27" hidden="1" customHeight="1" spans="1:5">
      <c r="A20" s="60" t="s">
        <v>246</v>
      </c>
      <c r="B20" s="61" t="s">
        <v>247</v>
      </c>
      <c r="C20" s="62">
        <f t="shared" si="1"/>
        <v>0</v>
      </c>
      <c r="D20" s="64"/>
      <c r="E20" s="63"/>
    </row>
    <row r="21" ht="27" customHeight="1" spans="1:5">
      <c r="A21" s="60" t="s">
        <v>248</v>
      </c>
      <c r="B21" s="61" t="s">
        <v>249</v>
      </c>
      <c r="C21" s="62">
        <f t="shared" si="1"/>
        <v>10000</v>
      </c>
      <c r="D21" s="44"/>
      <c r="E21" s="63">
        <v>10000</v>
      </c>
    </row>
    <row r="22" ht="27" customHeight="1" spans="1:5">
      <c r="A22" s="60" t="s">
        <v>250</v>
      </c>
      <c r="B22" s="61" t="s">
        <v>251</v>
      </c>
      <c r="C22" s="62">
        <f t="shared" si="1"/>
        <v>15000</v>
      </c>
      <c r="D22" s="64"/>
      <c r="E22" s="63">
        <v>15000</v>
      </c>
    </row>
    <row r="23" ht="27" customHeight="1" spans="1:5">
      <c r="A23" s="60" t="s">
        <v>252</v>
      </c>
      <c r="B23" s="61" t="s">
        <v>253</v>
      </c>
      <c r="C23" s="62">
        <f t="shared" si="1"/>
        <v>8286.45</v>
      </c>
      <c r="D23" s="44"/>
      <c r="E23" s="62">
        <v>8286.45</v>
      </c>
    </row>
    <row r="24" ht="27" customHeight="1" spans="1:5">
      <c r="A24" s="60" t="s">
        <v>254</v>
      </c>
      <c r="B24" s="61" t="s">
        <v>255</v>
      </c>
      <c r="C24" s="62">
        <f t="shared" si="1"/>
        <v>6672.02</v>
      </c>
      <c r="D24" s="64"/>
      <c r="E24" s="64">
        <v>6672.02</v>
      </c>
    </row>
    <row r="25" ht="27" customHeight="1" spans="1:5">
      <c r="A25" s="60" t="s">
        <v>256</v>
      </c>
      <c r="B25" s="61" t="s">
        <v>257</v>
      </c>
      <c r="C25" s="62">
        <f t="shared" si="1"/>
        <v>59400</v>
      </c>
      <c r="D25" s="44"/>
      <c r="E25" s="64">
        <v>59400</v>
      </c>
    </row>
    <row r="26" s="26" customFormat="1" ht="27" customHeight="1" spans="1:5">
      <c r="A26" s="58" t="s">
        <v>258</v>
      </c>
      <c r="B26" s="58" t="s">
        <v>259</v>
      </c>
      <c r="C26" s="57">
        <f t="shared" si="1"/>
        <v>10750</v>
      </c>
      <c r="D26" s="59">
        <f>D27</f>
        <v>10750</v>
      </c>
      <c r="E26" s="59"/>
    </row>
    <row r="27" ht="27" customHeight="1" spans="1:5">
      <c r="A27" s="60" t="s">
        <v>260</v>
      </c>
      <c r="B27" s="61" t="s">
        <v>261</v>
      </c>
      <c r="C27" s="62">
        <f t="shared" si="1"/>
        <v>10750</v>
      </c>
      <c r="D27" s="65">
        <v>10750</v>
      </c>
      <c r="E27" s="44"/>
    </row>
  </sheetData>
  <mergeCells count="4">
    <mergeCell ref="A2:E2"/>
    <mergeCell ref="A3:B3"/>
    <mergeCell ref="A4:B4"/>
    <mergeCell ref="C4:E4"/>
  </mergeCells>
  <pageMargins left="0.75" right="0.75" top="0.629861111111111" bottom="0.786805555555556" header="0" footer="0.550694444444444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恒星</cp:lastModifiedBy>
  <dcterms:created xsi:type="dcterms:W3CDTF">2023-01-31T08:53:00Z</dcterms:created>
  <dcterms:modified xsi:type="dcterms:W3CDTF">2025-02-10T02:20:59Z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54C80BC5E32D4B2596A6365A6DA0E22A</vt:lpwstr>
  </property>
</Properties>
</file>