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 tabRatio="786" activeTab="11"/>
  </bookViews>
  <sheets>
    <sheet name="附表1-1" sheetId="11" r:id="rId1"/>
    <sheet name="附表1-2" sheetId="38" r:id="rId2"/>
    <sheet name="附表1-3" sheetId="12" r:id="rId3"/>
    <sheet name="附表1-4" sheetId="39" r:id="rId4"/>
    <sheet name="附表1-5" sheetId="17" r:id="rId5"/>
    <sheet name="附表1-6" sheetId="42" r:id="rId6"/>
    <sheet name="附表1-7" sheetId="45" r:id="rId7"/>
    <sheet name="附表1-8" sheetId="16" r:id="rId8"/>
    <sheet name="附表1-9" sheetId="50" r:id="rId9"/>
    <sheet name="附表1-10" sheetId="21" r:id="rId10"/>
    <sheet name="附表1-11" sheetId="46" r:id="rId11"/>
    <sheet name="附表1-12" sheetId="44" r:id="rId12"/>
  </sheets>
  <definedNames>
    <definedName name="_xlnm._FilterDatabase" localSheetId="4" hidden="1">'附表1-5'!$A$6:$F$65</definedName>
    <definedName name="_xlnm._FilterDatabase" localSheetId="1" hidden="1">'附表1-2'!$A$6:$IT$1093</definedName>
    <definedName name="_xlnm.Print_Area" localSheetId="9">'附表1-10'!$A$1:$E$26</definedName>
    <definedName name="_xlnm.Print_Area" localSheetId="10">'附表1-11'!$A$1:$E$26</definedName>
    <definedName name="_xlnm.Print_Area" localSheetId="11">'附表1-12'!$A$1:$E$15</definedName>
    <definedName name="_xlnm.Print_Area" localSheetId="2">'附表1-3'!$A$1:$D$33</definedName>
    <definedName name="_xlnm.Print_Area" localSheetId="3">'附表1-4'!$A$1:$F$47</definedName>
    <definedName name="_xlnm.Print_Titles" localSheetId="4">'附表1-5'!$4:$5</definedName>
    <definedName name="_xlnm.Print_Titles" localSheetId="11">'附表1-12'!$4:$5</definedName>
    <definedName name="_xlnm.Print_Titles" localSheetId="1">'附表1-2'!$4:$4</definedName>
    <definedName name="_xlnm.Print_Titles" localSheetId="2">'附表1-3'!$4:$4</definedName>
    <definedName name="_xlnm.Print_Titles" localSheetId="3">'附表1-4'!$4:$5</definedName>
    <definedName name="_xlnm.Print_Titles" localSheetId="5">'附表1-6'!$4:$5</definedName>
    <definedName name="_xlnm.Print_Titles" localSheetId="7">'附表1-8'!$4:$5</definedName>
  </definedNames>
  <calcPr calcId="144525"/>
</workbook>
</file>

<file path=xl/sharedStrings.xml><?xml version="1.0" encoding="utf-8"?>
<sst xmlns="http://schemas.openxmlformats.org/spreadsheetml/2006/main" count="1205">
  <si>
    <t>附表1-1</t>
  </si>
  <si>
    <t>2017年宁县一般公共预算收入决算表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</si>
  <si>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</si>
  <si>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</si>
  <si>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</si>
  <si>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</si>
  <si>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</si>
  <si>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</si>
  <si>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</si>
  <si>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</si>
  <si>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</si>
  <si>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</si>
  <si>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</si>
  <si>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</si>
  <si>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</si>
  <si>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</si>
  <si>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</si>
  <si>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</si>
  <si>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</si>
  <si>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</si>
  <si>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</si>
  <si>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</si>
  <si>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</si>
  <si>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</si>
  <si>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</si>
  <si>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</si>
  <si>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</si>
  <si>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</si>
  <si>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</si>
  <si>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</si>
  <si>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</si>
  <si>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</si>
  <si>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</si>
  <si>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一般公共预算收入合计</t>
  </si>
  <si>
    <t>附表1-2</t>
  </si>
  <si>
    <t>2017年宁县一般公共预算支出决算表</t>
  </si>
  <si>
    <t>项    目</t>
  </si>
  <si>
    <t>调整预算数</t>
  </si>
  <si>
    <t>决算数为预算数的%</t>
  </si>
  <si>
    <t>2016年决算数</t>
  </si>
  <si>
    <t>一、一般公共服务支出</t>
  </si>
  <si>
    <t>其中：人大事务</t>
  </si>
  <si>
    <t>其中：行政运行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</si>
  <si>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</si>
  <si>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</si>
  <si>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</si>
  <si>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</si>
  <si>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</si>
  <si>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</si>
  <si>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</si>
  <si>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</si>
  <si>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</si>
  <si>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</si>
  <si>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</si>
  <si>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</si>
  <si>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</si>
  <si>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</si>
  <si>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</si>
  <si>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</si>
  <si>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</si>
  <si>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专项业务活动</t>
  </si>
  <si>
    <t>政务公开审批</t>
  </si>
  <si>
    <t>法制建设</t>
  </si>
  <si>
    <t>信访事务</t>
  </si>
  <si>
    <t>参事事务</t>
  </si>
  <si>
    <t>其他政府办公厅(室)及相关机构事务支出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</si>
  <si>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</si>
  <si>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</si>
  <si>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</si>
  <si>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</si>
  <si>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</si>
  <si>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</si>
  <si>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应对气候变化管理事务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</si>
  <si>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</si>
  <si>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</si>
  <si>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</si>
  <si>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</si>
  <si>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</si>
  <si>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</si>
  <si>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</si>
  <si>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</si>
  <si>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</si>
  <si>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</si>
  <si>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</si>
  <si>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</si>
  <si>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</si>
  <si>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</si>
  <si>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</si>
  <si>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</si>
  <si>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税务办案</t>
  </si>
  <si>
    <t>税务登记证及发票管理</t>
  </si>
  <si>
    <t>代扣代收代征税款手续费</t>
  </si>
  <si>
    <t>税务宣传</t>
  </si>
  <si>
    <t>协税护税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</si>
  <si>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</si>
  <si>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</si>
  <si>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</si>
  <si>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</si>
  <si>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</si>
  <si>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</si>
  <si>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</si>
  <si>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口岸电子执法系统建设与维护</t>
  </si>
  <si>
    <t>其他海关事务支出</t>
  </si>
  <si>
    <t>人力资源事务</t>
  </si>
  <si>
    <t>政府特殊津贴</t>
  </si>
  <si>
    <t>资助留学回国人员</t>
  </si>
  <si>
    <t>军队转业干部安置</t>
  </si>
  <si>
    <t>博士后日常经费</t>
  </si>
  <si>
    <t>引进人才费用</t>
  </si>
  <si>
    <t>公务员考核</t>
  </si>
  <si>
    <t>公务员履职能力提升</t>
  </si>
  <si>
    <t>公务员招考</t>
  </si>
  <si>
    <t>公务员综合管理</t>
  </si>
  <si>
    <t>其他人力资源事务支出</t>
  </si>
  <si>
    <t>纪检监察事务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</si>
  <si>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</si>
  <si>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</si>
  <si>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</si>
  <si>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</si>
  <si>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</si>
  <si>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</si>
  <si>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</si>
  <si>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</si>
  <si>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</si>
  <si>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国家知识产权战略</t>
  </si>
  <si>
    <t>专利试点和产业化推进</t>
  </si>
  <si>
    <t>专利执法</t>
  </si>
  <si>
    <t>国际组织专项活动</t>
  </si>
  <si>
    <t>知识产权宏观管理</t>
  </si>
  <si>
    <t>其他知识产权事务支出</t>
  </si>
  <si>
    <t>工商行政管理事务</t>
  </si>
  <si>
    <t>工商行政管理专项</t>
  </si>
  <si>
    <t>执法办案专项</t>
  </si>
  <si>
    <t>消费者权益保护</t>
  </si>
  <si>
    <t>其他工商行政管理事务支出</t>
  </si>
  <si>
    <t>质量技术监督与检验检疫事务</t>
  </si>
  <si>
    <t>出入境检验检疫行政执法和业务管理</t>
  </si>
  <si>
    <t>出入境检验检疫技术支持</t>
  </si>
  <si>
    <t>质量技术监督行政执法及业务管理</t>
  </si>
  <si>
    <t>质量技术监督技术支持</t>
  </si>
  <si>
    <t>认证认可监督管理</t>
  </si>
  <si>
    <t>标准化管理</t>
  </si>
  <si>
    <t>其他质量技术监督与检验检疫事务支出</t>
  </si>
  <si>
    <t>民族事务</t>
  </si>
  <si>
    <t>民族工作专项</t>
  </si>
  <si>
    <t>其他民族事务支出</t>
  </si>
  <si>
    <t>档案事务</t>
  </si>
  <si>
    <t>档案馆</t>
  </si>
  <si>
    <t>其他档案事务支出</t>
  </si>
  <si>
    <t>民主党派及工商联事务</t>
  </si>
  <si>
    <t xml:space="preserve">    一般行政管理事务</t>
  </si>
  <si>
    <t>群众团体事务</t>
  </si>
  <si>
    <t>厂务公开</t>
  </si>
  <si>
    <t>工会疗养休养</t>
  </si>
  <si>
    <t>其他群众团体事务支出</t>
  </si>
  <si>
    <t>党委办公厅(室)及相关机构事务</t>
  </si>
  <si>
    <t>其他党委办公厅(室)及相关机构事务支出</t>
  </si>
  <si>
    <t>组织事务</t>
  </si>
  <si>
    <t xml:space="preserve">  其他组织事务支出</t>
  </si>
  <si>
    <t>宣传事务</t>
  </si>
  <si>
    <t xml:space="preserve">    其他宣传事务支出</t>
  </si>
  <si>
    <t>统战事务</t>
  </si>
  <si>
    <t>其他共产党事务支出(款)</t>
  </si>
  <si>
    <t xml:space="preserve">  其中：其他共产党事务支出(项)</t>
  </si>
  <si>
    <t>其他一般公共服务支出</t>
  </si>
  <si>
    <t>其中：国家赔偿费用支出</t>
  </si>
  <si>
    <t>其他一般公共服务支出(项)</t>
  </si>
  <si>
    <t>二、外交支出</t>
  </si>
  <si>
    <t>三、国防支出</t>
  </si>
  <si>
    <t xml:space="preserve">  其中：国防动员</t>
  </si>
  <si>
    <t xml:space="preserve">       人民防空</t>
  </si>
  <si>
    <t>其他国防支出(款)</t>
  </si>
  <si>
    <t xml:space="preserve">    其他国防支出(项)</t>
  </si>
  <si>
    <t>四、公共安全支出</t>
  </si>
  <si>
    <t xml:space="preserve">  其中：公安</t>
  </si>
  <si>
    <t xml:space="preserve"> 其中：行政运行</t>
  </si>
  <si>
    <t xml:space="preserve">    治安管理</t>
  </si>
  <si>
    <t xml:space="preserve">    出入境管理</t>
  </si>
  <si>
    <t xml:space="preserve">    道路交通管理</t>
  </si>
  <si>
    <t xml:space="preserve">    拘押收教场所管理</t>
  </si>
  <si>
    <t xml:space="preserve">  检察</t>
  </si>
  <si>
    <t xml:space="preserve">  其中：行政运行</t>
  </si>
  <si>
    <t xml:space="preserve">    查办和预防职务犯罪</t>
  </si>
  <si>
    <t xml:space="preserve">    公诉和审判监督</t>
  </si>
  <si>
    <t xml:space="preserve">    其他检察支出</t>
  </si>
  <si>
    <t xml:space="preserve">  法院</t>
  </si>
  <si>
    <t xml:space="preserve">    机关服务</t>
  </si>
  <si>
    <t xml:space="preserve">    案件审判</t>
  </si>
  <si>
    <t xml:space="preserve">  司法</t>
  </si>
  <si>
    <t xml:space="preserve">    律师公证管理</t>
  </si>
  <si>
    <t xml:space="preserve">    法律援助</t>
  </si>
  <si>
    <t xml:space="preserve">    其他司法支出</t>
  </si>
  <si>
    <t>五、教育支出</t>
  </si>
  <si>
    <t>其中：教育管理事务</t>
  </si>
  <si>
    <t>其他教育管理事务支出</t>
  </si>
  <si>
    <t>普通教育</t>
  </si>
  <si>
    <t>其中：学前教育</t>
  </si>
  <si>
    <t>小学教育</t>
  </si>
  <si>
    <t>初中教育</t>
  </si>
  <si>
    <t>高中教育</t>
  </si>
  <si>
    <t>高等教育</t>
  </si>
  <si>
    <t>化解农村义务教育债务支出</t>
  </si>
  <si>
    <t>化解普通高中债务支出</t>
  </si>
  <si>
    <t>其他普通教育支出</t>
  </si>
  <si>
    <t>职业教育</t>
  </si>
  <si>
    <t>其中：初等职业教育</t>
  </si>
  <si>
    <t>中专教育</t>
  </si>
  <si>
    <t>技校教育</t>
  </si>
  <si>
    <t>职业高中教育</t>
  </si>
  <si>
    <t>高等职业教育</t>
  </si>
  <si>
    <t>其他职业教育支出</t>
  </si>
  <si>
    <t>成人教育</t>
  </si>
  <si>
    <t>其中：成人初等教育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</si>
  <si>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</si>
  <si>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</si>
  <si>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</si>
  <si>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</si>
  <si>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</si>
  <si>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其中：广播电视学校</t>
  </si>
  <si>
    <t>教育电视台</t>
  </si>
  <si>
    <t>其他广播电视教育支出</t>
  </si>
  <si>
    <t>留学教育</t>
  </si>
  <si>
    <t>其中：出国留学教育</t>
  </si>
  <si>
    <t>来华留学教育</t>
  </si>
  <si>
    <t>其他留学教育支出</t>
  </si>
  <si>
    <t>特殊教育</t>
  </si>
  <si>
    <t>其中：特殊学校教育</t>
  </si>
  <si>
    <t>工读学校教育</t>
  </si>
  <si>
    <t>其他特殊教育支出</t>
  </si>
  <si>
    <t>进修及培训</t>
  </si>
  <si>
    <t>其中：教师进修</t>
  </si>
  <si>
    <t>干部教育</t>
  </si>
  <si>
    <t>培训支出</t>
  </si>
  <si>
    <t>退役士兵能力提升</t>
  </si>
  <si>
    <t>其他进修及培训</t>
  </si>
  <si>
    <t>教育费附加安排的支出</t>
  </si>
  <si>
    <t>其中：农村中小学校舍建设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</si>
  <si>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</si>
  <si>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</si>
  <si>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</si>
  <si>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</si>
  <si>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</si>
  <si>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</si>
  <si>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其中：其他教育支出(项)</t>
  </si>
  <si>
    <t>六、科学技术支出</t>
  </si>
  <si>
    <t>其中：科学技术管理事务</t>
  </si>
  <si>
    <t>其他科学技术管理事务支出</t>
  </si>
  <si>
    <t>基础研究</t>
  </si>
  <si>
    <t>其中：机构运行</t>
  </si>
  <si>
    <t>重点基础研究规划</t>
  </si>
  <si>
    <t>自然科学基金</t>
  </si>
  <si>
    <t>重点实验室及相关设施</t>
  </si>
  <si>
    <t>重大科学工程</t>
  </si>
  <si>
    <t>专项基础科研</t>
  </si>
  <si>
    <t>专项技术基础</t>
  </si>
  <si>
    <t>其他基础研究支出</t>
  </si>
  <si>
    <t>应用研究</t>
  </si>
  <si>
    <t>技术研究与开发</t>
  </si>
  <si>
    <t>应用技术研究与开发</t>
  </si>
  <si>
    <t>产业技术研究与开发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</si>
  <si>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</si>
  <si>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</si>
  <si>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</si>
  <si>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</si>
  <si>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</si>
  <si>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</si>
  <si>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</si>
  <si>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其中：社会科学研究机构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</si>
  <si>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</si>
  <si>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</si>
  <si>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</si>
  <si>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</si>
  <si>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</si>
  <si>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</si>
  <si>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</si>
  <si>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</si>
  <si>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</si>
  <si>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</si>
  <si>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其中：国际交流与合作</t>
  </si>
  <si>
    <t>重大科技合作项目</t>
  </si>
  <si>
    <t>其他科技交流与合作支出</t>
  </si>
  <si>
    <t>七、文化体育与传媒支出</t>
  </si>
  <si>
    <t>其中：文化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</si>
  <si>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</si>
  <si>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</si>
  <si>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</si>
  <si>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</si>
  <si>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</si>
  <si>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</si>
  <si>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文化交流与合作</t>
  </si>
  <si>
    <t>文化创作与保护</t>
  </si>
  <si>
    <t>文化市场管理</t>
  </si>
  <si>
    <t>其他文化支出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</si>
  <si>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</si>
  <si>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</si>
  <si>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</si>
  <si>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</si>
  <si>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</si>
  <si>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</si>
  <si>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</si>
  <si>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</si>
  <si>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</si>
  <si>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</si>
  <si>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</si>
  <si>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</si>
  <si>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</si>
  <si>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广播影视</t>
  </si>
  <si>
    <t>广播</t>
  </si>
  <si>
    <t>电视</t>
  </si>
  <si>
    <t>电影</t>
  </si>
  <si>
    <t>其他广播影视支出</t>
  </si>
  <si>
    <t>新闻出版</t>
  </si>
  <si>
    <t>新闻通讯</t>
  </si>
  <si>
    <t>出版发行</t>
  </si>
  <si>
    <t>版权管理</t>
  </si>
  <si>
    <t>出版市场管理</t>
  </si>
  <si>
    <t>其他新闻出版支出</t>
  </si>
  <si>
    <t>其他文化体育与传媒支出</t>
  </si>
  <si>
    <t>其中：宣传文化发展专项支出</t>
  </si>
  <si>
    <t>文化产业发展专项支出</t>
  </si>
  <si>
    <t>其他文化体育与传媒支出(项)</t>
  </si>
  <si>
    <t>八、社会保障和就业支出</t>
  </si>
  <si>
    <t>其中：人力资源和社会保障管理事务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</si>
  <si>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</si>
  <si>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</si>
  <si>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</si>
  <si>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</si>
  <si>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</si>
  <si>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</si>
  <si>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</si>
  <si>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</si>
  <si>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</si>
  <si>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</si>
  <si>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拥军优属</t>
  </si>
  <si>
    <t>老龄事务</t>
  </si>
  <si>
    <t>民间组织管理</t>
  </si>
  <si>
    <t>行政区划和地名管理</t>
  </si>
  <si>
    <t>基层政权和社区建设</t>
  </si>
  <si>
    <t>部队供应</t>
  </si>
  <si>
    <t>其他民政管理事务支出</t>
  </si>
  <si>
    <t>财政对社会保险基金的补助</t>
  </si>
  <si>
    <t>其中：财政对基本养老保险基金的补助</t>
  </si>
  <si>
    <t>财政对失业保险基金的补助</t>
  </si>
  <si>
    <t>财政对基本医疗保险基金的补助</t>
  </si>
  <si>
    <t>财政对工伤保险基金的补助</t>
  </si>
  <si>
    <t>财政对生育保险基金的补助</t>
  </si>
  <si>
    <t>财政对城乡居民基本养老保险基金的补助</t>
  </si>
  <si>
    <t>财政对其他社会保险基金的补助</t>
  </si>
  <si>
    <t>行政事业单位离退休</t>
  </si>
  <si>
    <t>其中：归口管理的行政单位离退休</t>
  </si>
  <si>
    <t>事业单位离退休</t>
  </si>
  <si>
    <t>离退休人员管理机构</t>
  </si>
  <si>
    <t>未归口管理的行政单位离退休</t>
  </si>
  <si>
    <t>对机关事业单位基本养老保险基金的补助</t>
  </si>
  <si>
    <t>其他行政事业单位离退休支出</t>
  </si>
  <si>
    <t>企业改革补助</t>
  </si>
  <si>
    <t>其中：企业关闭破产补助</t>
  </si>
  <si>
    <t>厂办大集体改革补助</t>
  </si>
  <si>
    <t>其他企业改革发展补助</t>
  </si>
  <si>
    <t>就业补助</t>
  </si>
  <si>
    <t>其中：扶持公共就业服务</t>
  </si>
  <si>
    <t>职业培训补贴</t>
  </si>
  <si>
    <t>职业介绍补贴</t>
  </si>
  <si>
    <t>社会保险补贴</t>
  </si>
  <si>
    <t>公益性岗位补贴</t>
  </si>
  <si>
    <t>小额担保贷款贴息</t>
  </si>
  <si>
    <t>补充小额贷款担保基金</t>
  </si>
  <si>
    <t>职业技能鉴定补贴</t>
  </si>
  <si>
    <t>特定就业政策支出</t>
  </si>
  <si>
    <t>就业见习补贴</t>
  </si>
  <si>
    <t>高技能人才培养补助</t>
  </si>
  <si>
    <t>求职创业补贴</t>
  </si>
  <si>
    <t>就业创业服务补贴</t>
  </si>
  <si>
    <t>其他就业补助支出</t>
  </si>
  <si>
    <t>抚恤</t>
  </si>
  <si>
    <t>其中：死亡抚恤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</si>
  <si>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</si>
  <si>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</si>
  <si>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</si>
  <si>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</si>
  <si>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</si>
  <si>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</si>
  <si>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</si>
  <si>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 xml:space="preserve"> 退役士兵安置</t>
  </si>
  <si>
    <t xml:space="preserve"> 退役士兵管理教育</t>
  </si>
  <si>
    <t>社会福利</t>
  </si>
  <si>
    <t>其中：儿童福利</t>
  </si>
  <si>
    <t>老年福利</t>
  </si>
  <si>
    <t>假肢矫形</t>
  </si>
  <si>
    <t>殡葬</t>
  </si>
  <si>
    <t>社会福利事业单位</t>
  </si>
  <si>
    <t>其他社会福利支出</t>
  </si>
  <si>
    <t>残疾人事业</t>
  </si>
  <si>
    <t>残疾人康复</t>
  </si>
  <si>
    <t>残疾人就业和扶贫</t>
  </si>
  <si>
    <t>残疾人体育</t>
  </si>
  <si>
    <t>残疾人生活和护理补贴</t>
  </si>
  <si>
    <t>其他残疾人事业支出</t>
  </si>
  <si>
    <t>自然灾害生活救助</t>
  </si>
  <si>
    <t>其中：中央自然灾害生活补助</t>
  </si>
  <si>
    <t>地方自然灾害生活补助</t>
  </si>
  <si>
    <t>自然灾害灾后重建补助</t>
  </si>
  <si>
    <t>其他自然灾害生活救助支出</t>
  </si>
  <si>
    <t>红十字事业</t>
  </si>
  <si>
    <t>其他红十字事业支出</t>
  </si>
  <si>
    <t>最低生活保障</t>
  </si>
  <si>
    <t>其中：城市最低生活保障金支出</t>
  </si>
  <si>
    <t xml:space="preserve">   农村最低生活保障金支出</t>
  </si>
  <si>
    <t>临时救助</t>
  </si>
  <si>
    <t xml:space="preserve">   其中：临时救助支出</t>
  </si>
  <si>
    <t xml:space="preserve">       流浪乞讨人员救助支出</t>
  </si>
  <si>
    <t>特困人员供养</t>
  </si>
  <si>
    <t xml:space="preserve">   其中：城市特困人员供养支出</t>
  </si>
  <si>
    <t xml:space="preserve">       农村五保供养支出</t>
  </si>
  <si>
    <t>补充道路交通事故社会救助基金</t>
  </si>
  <si>
    <t xml:space="preserve">   其中：交强险营业税补助基金支出</t>
  </si>
  <si>
    <t xml:space="preserve">       交强险罚款收入补助基金支出</t>
  </si>
  <si>
    <t>其他生活救助</t>
  </si>
  <si>
    <t xml:space="preserve">   其中：其他城市生活救助</t>
  </si>
  <si>
    <t xml:space="preserve">       其他农村生活救助</t>
  </si>
  <si>
    <t>财政对基本养老保险基金的补助</t>
  </si>
  <si>
    <t xml:space="preserve">    财政对城乡居民基本养老保险基金的补助</t>
  </si>
  <si>
    <t xml:space="preserve">    财政对其他基本养老保险基金的补助</t>
  </si>
  <si>
    <t>其他社会保障和就业支出</t>
  </si>
  <si>
    <t>其中：其他社会保障和就业支出(项)</t>
  </si>
  <si>
    <t>九、医疗卫生与计划生育支出</t>
  </si>
  <si>
    <t>其中：医疗卫生管理事务</t>
  </si>
  <si>
    <t xml:space="preserve">   一般行政管理事务</t>
  </si>
  <si>
    <t xml:space="preserve">   机关服务</t>
  </si>
  <si>
    <t xml:space="preserve">   其他医疗卫生与计划生育管理事务支出</t>
  </si>
  <si>
    <t>公立医院</t>
  </si>
  <si>
    <t>其中：综合医院</t>
  </si>
  <si>
    <t>中医(民族)医院</t>
  </si>
  <si>
    <t>传染病医院</t>
  </si>
  <si>
    <t>职业病防治医院</t>
  </si>
  <si>
    <t>精神病医院</t>
  </si>
  <si>
    <t>妇产医院</t>
  </si>
  <si>
    <t>儿童医院</t>
  </si>
  <si>
    <t>其他专科医院</t>
  </si>
  <si>
    <t>福利医院</t>
  </si>
  <si>
    <t>行业医院</t>
  </si>
  <si>
    <t>处理医疗欠费</t>
  </si>
  <si>
    <t>其他公立医院支出</t>
  </si>
  <si>
    <t>基层医疗卫生机构</t>
  </si>
  <si>
    <t>其中：城市社区卫生机构</t>
  </si>
  <si>
    <t>乡镇卫生院</t>
  </si>
  <si>
    <t>其他基层医疗卫生机构支出</t>
  </si>
  <si>
    <t>公共卫生</t>
  </si>
  <si>
    <t>其中：疾病预防控制机构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</si>
  <si>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</si>
  <si>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</si>
  <si>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</si>
  <si>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</si>
  <si>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</si>
  <si>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</si>
  <si>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</si>
  <si>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重大公共卫生专项</t>
  </si>
  <si>
    <t>突发公共卫生事件应急处理</t>
  </si>
  <si>
    <t>其他公共卫生支出</t>
  </si>
  <si>
    <t>医疗保障</t>
  </si>
  <si>
    <t>其中：事业单位医疗</t>
  </si>
  <si>
    <t>公务员医疗补助</t>
  </si>
  <si>
    <t>优抚对象医疗补助</t>
  </si>
  <si>
    <t>新型农村合作医疗</t>
  </si>
  <si>
    <t>城镇居民基本医疗保险</t>
  </si>
  <si>
    <t>城乡医疗救助</t>
  </si>
  <si>
    <t>疾病应急救助</t>
  </si>
  <si>
    <t>中医药</t>
  </si>
  <si>
    <t>其中：中医(民族医)药专项</t>
  </si>
  <si>
    <t>其他中医药支出</t>
  </si>
  <si>
    <t>计划生育事务</t>
  </si>
  <si>
    <t>其中：计划生育机构</t>
  </si>
  <si>
    <t xml:space="preserve">    计划生育服务</t>
  </si>
  <si>
    <t xml:space="preserve">    其他计划生育事务支出</t>
  </si>
  <si>
    <t>食品和药品监督管理事务</t>
  </si>
  <si>
    <t>药品事务</t>
  </si>
  <si>
    <t>化妆品事务</t>
  </si>
  <si>
    <t>医疗器械事务</t>
  </si>
  <si>
    <t>食品安全事务</t>
  </si>
  <si>
    <t>其他食品和药品监督管理事务支出</t>
  </si>
  <si>
    <t>财政对城镇职工基本医疗保险基金的补助</t>
  </si>
  <si>
    <t>财政对城乡居民基本医疗保险基金的补助</t>
  </si>
  <si>
    <t>医疗救助</t>
  </si>
  <si>
    <t>优抚对象医疗</t>
  </si>
  <si>
    <t>其他医疗卫生与计划生育支出</t>
  </si>
  <si>
    <t>其中：其他医疗卫生与计划生育支出(项)</t>
  </si>
  <si>
    <t>十、节能环保支出</t>
  </si>
  <si>
    <t>其中：环境保护管理事务</t>
  </si>
  <si>
    <t>环境保护宣传</t>
  </si>
  <si>
    <t>环境保护法规、规划及标准</t>
  </si>
  <si>
    <t>环境国际合作及履约</t>
  </si>
  <si>
    <t>环境保护行政许可</t>
  </si>
  <si>
    <t>其他环境保护管理事务支出</t>
  </si>
  <si>
    <t>环境监测与监察</t>
  </si>
  <si>
    <t>其中：建设项目环评审查与监督</t>
  </si>
  <si>
    <t>核与辐射安全监督</t>
  </si>
  <si>
    <t>其他环境监测与监察支出</t>
  </si>
  <si>
    <t>污染防治</t>
  </si>
  <si>
    <t>其中：大气</t>
  </si>
  <si>
    <t>水体</t>
  </si>
  <si>
    <t>噪声</t>
  </si>
  <si>
    <t>固体废弃物与化学品</t>
  </si>
  <si>
    <t>放射源和放射性废物监管</t>
  </si>
  <si>
    <t>辐射</t>
  </si>
  <si>
    <t>排污费安排的支出</t>
  </si>
  <si>
    <t>其他污染防治支出</t>
  </si>
  <si>
    <t>自然生态保护</t>
  </si>
  <si>
    <t>其中：生态保护</t>
  </si>
  <si>
    <t>农村环境保护</t>
  </si>
  <si>
    <t>自然保护区</t>
  </si>
  <si>
    <t>生物及物种资源保护</t>
  </si>
  <si>
    <t>其他自然生态保护支出</t>
  </si>
  <si>
    <t>天然林保护</t>
  </si>
  <si>
    <t>其中：森林管护</t>
  </si>
  <si>
    <t>社会保险补助</t>
  </si>
  <si>
    <t>政策性社会性支出补助</t>
  </si>
  <si>
    <t>天然林保护工程建设</t>
  </si>
  <si>
    <t>其他天然林保护支出</t>
  </si>
  <si>
    <t>退耕还林</t>
  </si>
  <si>
    <t>其中：退耕现金</t>
  </si>
  <si>
    <t>退耕还林粮食折现补贴</t>
  </si>
  <si>
    <t>退耕还林粮食费用补贴</t>
  </si>
  <si>
    <t>退耕还林工程建设</t>
  </si>
  <si>
    <t>其他退耕还林支出</t>
  </si>
  <si>
    <t>风沙荒漠治理</t>
  </si>
  <si>
    <t>退牧还草</t>
  </si>
  <si>
    <t>其中：退牧还草工程建设</t>
  </si>
  <si>
    <t>其他退牧还草支出</t>
  </si>
  <si>
    <t>已垦草原退耕还草</t>
  </si>
  <si>
    <t xml:space="preserve">    已垦草原退耕还草</t>
  </si>
  <si>
    <t>能源节约利用(款)</t>
  </si>
  <si>
    <t>其中：能源节约利用(项)</t>
  </si>
  <si>
    <t>污染减排</t>
  </si>
  <si>
    <t>其中：环境监测与信息</t>
  </si>
  <si>
    <t>环境执法监察</t>
  </si>
  <si>
    <t>减排专项支出</t>
  </si>
  <si>
    <t>清洁生产专项支出</t>
  </si>
  <si>
    <t>其他污染减排支出</t>
  </si>
  <si>
    <t>可再生能源(款)</t>
  </si>
  <si>
    <t>其中：可再生能源(项)</t>
  </si>
  <si>
    <t>循环经济(款)</t>
  </si>
  <si>
    <t>其中：循环经济(项)</t>
  </si>
  <si>
    <t>能源管理事务</t>
  </si>
  <si>
    <t>能源预测预警</t>
  </si>
  <si>
    <t>能源战略规划与实施</t>
  </si>
  <si>
    <t>能源科技装备</t>
  </si>
  <si>
    <t>能源行业管理</t>
  </si>
  <si>
    <t>能源管理</t>
  </si>
  <si>
    <t>三峡库区移民专项支出</t>
  </si>
  <si>
    <t>农村电网建设</t>
  </si>
  <si>
    <t>其他能源管理事务支出</t>
  </si>
  <si>
    <t>江河湖库流域治理与保护</t>
  </si>
  <si>
    <t>其中：水源地建设与保护</t>
  </si>
  <si>
    <t>河流治理与保护</t>
  </si>
  <si>
    <t>湖库生态环境保护</t>
  </si>
  <si>
    <t>地下水修复与保护</t>
  </si>
  <si>
    <t>其他江河湖库流域治理与保护</t>
  </si>
  <si>
    <t>其他节能环保支出</t>
  </si>
  <si>
    <t>其中：其他节能环保支出(项)</t>
  </si>
  <si>
    <t>十一、城乡社区支出</t>
  </si>
  <si>
    <t>其中：城乡社区管理事务</t>
  </si>
  <si>
    <t>城管执法</t>
  </si>
  <si>
    <t>工程建设标准规范编制与监管</t>
  </si>
  <si>
    <t>工程建设管理</t>
  </si>
  <si>
    <t>市政公用行业市场监管</t>
  </si>
  <si>
    <t>国家重点风景区规划与保护</t>
  </si>
  <si>
    <t>住宅建设与房地产市场监管</t>
  </si>
  <si>
    <t>执业资格注册、资质审查</t>
  </si>
  <si>
    <t>其他城乡社区管理事务支出</t>
  </si>
  <si>
    <t>城乡社区规划与管理</t>
  </si>
  <si>
    <t>其中：城乡社区规划与管理(项)</t>
  </si>
  <si>
    <t>城乡社区公共设施</t>
  </si>
  <si>
    <t>其中：小城镇基础设施建设</t>
  </si>
  <si>
    <t>其他城乡社区公共设施支出</t>
  </si>
  <si>
    <t>城乡社区环境卫生</t>
  </si>
  <si>
    <t>其中：城乡社区环境卫生(项)</t>
  </si>
  <si>
    <t>建设市场管理与监督</t>
  </si>
  <si>
    <t>其中：建设市场管理与监督(项)</t>
  </si>
  <si>
    <t>其他城乡社区支出</t>
  </si>
  <si>
    <t>其中：其他城乡社区支出(项)</t>
  </si>
  <si>
    <t>十二、农林水支出</t>
  </si>
  <si>
    <t>其中：农业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</si>
  <si>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</si>
  <si>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</si>
  <si>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</si>
  <si>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</si>
  <si>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</si>
  <si>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</si>
  <si>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农业行业业务管理</t>
  </si>
  <si>
    <t>对外交流与合作</t>
  </si>
  <si>
    <t>防灾救灾</t>
  </si>
  <si>
    <t>农业生产支持补贴</t>
  </si>
  <si>
    <t>稳定农民收入补贴</t>
  </si>
  <si>
    <t>农业结构调整补贴</t>
  </si>
  <si>
    <t>农业生产资料与技术补贴</t>
  </si>
  <si>
    <t>农业生产保险补贴</t>
  </si>
  <si>
    <t>农业组织化与产业化经营</t>
  </si>
  <si>
    <t>农产品加工与促销</t>
  </si>
  <si>
    <t>农村公益事业</t>
  </si>
  <si>
    <t>农业资源保护修复与利用</t>
  </si>
  <si>
    <t>农村道路建设</t>
  </si>
  <si>
    <t>农资综合补贴</t>
  </si>
  <si>
    <t>石油价格改革对渔业的补贴</t>
  </si>
  <si>
    <t>对高校毕业生到基层任职补助</t>
  </si>
  <si>
    <t>草原植被恢复费安排的支出</t>
  </si>
  <si>
    <t>其他农业支出</t>
  </si>
  <si>
    <t>林业</t>
  </si>
  <si>
    <t>林业事业机构</t>
  </si>
  <si>
    <t>森林培育</t>
  </si>
  <si>
    <t>林业技术推广</t>
  </si>
  <si>
    <t>森林资源管理</t>
  </si>
  <si>
    <t>森林资源监测</t>
  </si>
  <si>
    <t>森林生态效益补偿</t>
  </si>
  <si>
    <t>林业自然保护区</t>
  </si>
  <si>
    <t>动植物保护</t>
  </si>
  <si>
    <t>湿地保护</t>
  </si>
  <si>
    <t>林业执法与监督</t>
  </si>
  <si>
    <t>林业检疫检测</t>
  </si>
  <si>
    <t>防沙治沙</t>
  </si>
  <si>
    <t>林业质量安全</t>
  </si>
  <si>
    <t>林业工程与项目管理</t>
  </si>
  <si>
    <t>林业对外合作与交流</t>
  </si>
  <si>
    <t>林业产业化</t>
  </si>
  <si>
    <t>信息管理</t>
  </si>
  <si>
    <t>林业政策制定与宣传</t>
  </si>
  <si>
    <t>林业资金审计稽查</t>
  </si>
  <si>
    <t>林区公共支出</t>
  </si>
  <si>
    <t>林业贷款贴息</t>
  </si>
  <si>
    <t>石油价格改革对林业的补贴</t>
  </si>
  <si>
    <t>森林保险保费补贴</t>
  </si>
  <si>
    <t>林业防灾减灾</t>
  </si>
  <si>
    <t>其他林业支出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</si>
  <si>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</si>
  <si>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</si>
  <si>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</si>
  <si>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</si>
  <si>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</si>
  <si>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</si>
  <si>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</si>
  <si>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</si>
  <si>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</si>
  <si>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</si>
  <si>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</si>
  <si>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</si>
  <si>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</si>
  <si>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农田水利</t>
  </si>
  <si>
    <t>水利技术推广</t>
  </si>
  <si>
    <t>大中型水库移民后期扶持专项支出</t>
  </si>
  <si>
    <t>水利安全监督</t>
  </si>
  <si>
    <t>水资源费安排的支出</t>
  </si>
  <si>
    <t>砂石资源费支出</t>
  </si>
  <si>
    <t>农村人畜饮水</t>
  </si>
  <si>
    <t>其他水利支出</t>
  </si>
  <si>
    <t>南水北调</t>
  </si>
  <si>
    <t>扶贫</t>
  </si>
  <si>
    <t>农村基础设施建设</t>
  </si>
  <si>
    <t>生产发展</t>
  </si>
  <si>
    <t>社会发展</t>
  </si>
  <si>
    <t>扶贫贷款奖补和贴息</t>
  </si>
  <si>
    <t>“三西”农业建设专项补助</t>
  </si>
  <si>
    <t>扶贫事业机构</t>
  </si>
  <si>
    <t>其他扶贫支出</t>
  </si>
  <si>
    <t>农业综合开发</t>
  </si>
  <si>
    <t>土地治理</t>
  </si>
  <si>
    <t>产业化经营</t>
  </si>
  <si>
    <t>科技示范</t>
  </si>
  <si>
    <t>其他农业综合开发支出</t>
  </si>
  <si>
    <t>农村综合改革</t>
  </si>
  <si>
    <t>其中：对村级一事一议的补助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</si>
  <si>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</si>
  <si>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</si>
  <si>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</si>
  <si>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</si>
  <si>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</si>
  <si>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</si>
  <si>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涉农贷款增量奖励</t>
  </si>
  <si>
    <t xml:space="preserve"> 农业保险保费补贴</t>
  </si>
  <si>
    <t xml:space="preserve"> 小额担保贷款贴息</t>
  </si>
  <si>
    <t xml:space="preserve"> 创业担保贷款贴息</t>
  </si>
  <si>
    <t xml:space="preserve"> 其他普惠金融发展支出</t>
  </si>
  <si>
    <t>促进金融支农支出</t>
  </si>
  <si>
    <t>其中：支持农村金融机构</t>
  </si>
  <si>
    <t>其他金融支农支持</t>
  </si>
  <si>
    <t>目标价格补贴</t>
  </si>
  <si>
    <t>其他农林水支出</t>
  </si>
  <si>
    <t>其中：化解其他公益性乡村债务支出</t>
  </si>
  <si>
    <t>其他农林水支出(项)</t>
  </si>
  <si>
    <t>十三、交通运输支出</t>
  </si>
  <si>
    <t>其中：公路水路运输</t>
  </si>
  <si>
    <t>公路新建</t>
  </si>
  <si>
    <t>公路改建</t>
  </si>
  <si>
    <t>公路养护</t>
  </si>
  <si>
    <t>特大型桥梁建设</t>
  </si>
  <si>
    <t>公路路政管理</t>
  </si>
  <si>
    <t>公路和运输信息化建设</t>
  </si>
  <si>
    <t>公路和运输安全</t>
  </si>
  <si>
    <t>公路还贷专项</t>
  </si>
  <si>
    <t>公路运输管理</t>
  </si>
  <si>
    <t>公路客货运站(场)建设</t>
  </si>
  <si>
    <t>公路和运输技术标准化建设</t>
  </si>
  <si>
    <t>港口设施</t>
  </si>
  <si>
    <t>航道维护</t>
  </si>
  <si>
    <t>安全通信</t>
  </si>
  <si>
    <t>三峡库区通航管理</t>
  </si>
  <si>
    <t>航务管理</t>
  </si>
  <si>
    <t>船舶检验</t>
  </si>
  <si>
    <t>救助打捞</t>
  </si>
  <si>
    <t>内河运输</t>
  </si>
  <si>
    <t>远洋运输</t>
  </si>
  <si>
    <t>海事管理</t>
  </si>
  <si>
    <t>水路运输管理支出</t>
  </si>
  <si>
    <t>口岸建设</t>
  </si>
  <si>
    <t>取消政府还贷二级公路收费专项支出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</si>
  <si>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</si>
  <si>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</si>
  <si>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</si>
  <si>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</si>
  <si>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</si>
  <si>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</si>
  <si>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</si>
  <si>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</si>
  <si>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</si>
  <si>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</si>
  <si>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</si>
  <si>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</si>
  <si>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</si>
  <si>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</si>
  <si>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</si>
  <si>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石油价格改革对交通运输的补贴</t>
  </si>
  <si>
    <t>其中：对城市公交的补贴</t>
  </si>
  <si>
    <t>对农村道路客运的补贴</t>
  </si>
  <si>
    <t>对出租车的补贴</t>
  </si>
  <si>
    <t>石油价格改革补贴其他支出</t>
  </si>
  <si>
    <t>邮政业支出</t>
  </si>
  <si>
    <t>邮政普遍服务与特殊服务</t>
  </si>
  <si>
    <t>其他邮政业支出</t>
  </si>
  <si>
    <t>车辆购置税支出</t>
  </si>
  <si>
    <t>其中：车辆购置税用于公路等基础设施建设支出</t>
  </si>
  <si>
    <t>车辆购置税用于农村公路建设支出</t>
  </si>
  <si>
    <t>车辆购置税用于老旧汽车报废更新补贴支出</t>
  </si>
  <si>
    <t>车辆购置税其他支出</t>
  </si>
  <si>
    <t>其他交通运输支出</t>
  </si>
  <si>
    <t>其中：公共交通运营补助</t>
  </si>
  <si>
    <t>其他交通运输支出(项)</t>
  </si>
  <si>
    <t>十四、资源勘探信息等支出</t>
  </si>
  <si>
    <t>其中：资源勘探开发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</si>
  <si>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</si>
  <si>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</si>
  <si>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</si>
  <si>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</si>
  <si>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</si>
  <si>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</si>
  <si>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</si>
  <si>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</si>
  <si>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</si>
  <si>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</si>
  <si>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</si>
  <si>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</si>
  <si>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</si>
  <si>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</si>
  <si>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</si>
  <si>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</si>
  <si>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</si>
  <si>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</si>
  <si>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</si>
  <si>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</si>
  <si>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>工业和信息产业监管</t>
  </si>
  <si>
    <t>专用通信</t>
  </si>
  <si>
    <t>无线电监管</t>
  </si>
  <si>
    <t>工业和信息产业战略研究与标准制定</t>
  </si>
  <si>
    <t>工业和信息产业支持</t>
  </si>
  <si>
    <t>电子专项工程</t>
  </si>
  <si>
    <t>技术基础研究</t>
  </si>
  <si>
    <t>其他工业和信息产业监管支出</t>
  </si>
  <si>
    <t>安全生产监管</t>
  </si>
  <si>
    <t>安全监管监察专项</t>
  </si>
  <si>
    <t>应急救援支出</t>
  </si>
  <si>
    <t>煤炭安全</t>
  </si>
  <si>
    <t>其他安全生产监管支出</t>
  </si>
  <si>
    <t>国有资产监管</t>
  </si>
  <si>
    <t>国有企业监事会专项</t>
  </si>
  <si>
    <t>其他国有资产监管支出</t>
  </si>
  <si>
    <t>支持中小企业发展和管理支出</t>
  </si>
  <si>
    <t>科技型中小企业技术创新基金</t>
  </si>
  <si>
    <t>中小企业发展专项</t>
  </si>
  <si>
    <t>其他支持中小企业发展和管理支出</t>
  </si>
  <si>
    <t>其他资源勘探信息等支出</t>
  </si>
  <si>
    <t>其中：黄金事务</t>
  </si>
  <si>
    <t>建设项目贷款贴息</t>
  </si>
  <si>
    <t>技术改造支出</t>
  </si>
  <si>
    <t>中药材扶持资金支出</t>
  </si>
  <si>
    <t>重点产业振兴和技术改造项目贷款贴息</t>
  </si>
  <si>
    <t>其他资源勘探信息等支出(项)</t>
  </si>
  <si>
    <t>十五、商业服务业等支出</t>
  </si>
  <si>
    <t>其中：商业流通事务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</si>
  <si>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</si>
  <si>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</si>
  <si>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</si>
  <si>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</si>
  <si>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</si>
  <si>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旅游业管理与服务支出</t>
  </si>
  <si>
    <t>旅游宣传</t>
  </si>
  <si>
    <t>旅游行业业务管理</t>
  </si>
  <si>
    <t>其他旅游业管理与服务支出</t>
  </si>
  <si>
    <t>涉外发展服务支出</t>
  </si>
  <si>
    <t>外商投资环境建设补助资金</t>
  </si>
  <si>
    <t>其他涉外发展服务支出</t>
  </si>
  <si>
    <t>其他商业服务业等支出(款)</t>
  </si>
  <si>
    <t>其中：服务业基础设施建设</t>
  </si>
  <si>
    <t>其他商业服务业等支出(项)</t>
  </si>
  <si>
    <t>十六、金融支出</t>
  </si>
  <si>
    <t>其中：金融部门行政支出</t>
  </si>
  <si>
    <t>金融部门监管支出</t>
  </si>
  <si>
    <t>金融发展支出</t>
  </si>
  <si>
    <t>其他金融支出</t>
  </si>
  <si>
    <t>其中：其他金融支出(项)</t>
  </si>
  <si>
    <t>十七、援助其他地区支出</t>
  </si>
  <si>
    <t>十八、国土海洋气象等支出</t>
  </si>
  <si>
    <t>其中：国土资源事务</t>
  </si>
  <si>
    <t>国土资源规划及管理</t>
  </si>
  <si>
    <t>土地资源调查</t>
  </si>
  <si>
    <t>土地资源利用与保护</t>
  </si>
  <si>
    <t>国土资源社会公益服务</t>
  </si>
  <si>
    <t>国土资源行业业务管理</t>
  </si>
  <si>
    <t>国土资源调查</t>
  </si>
  <si>
    <t>国土整治</t>
  </si>
  <si>
    <t>地质灾害防治</t>
  </si>
  <si>
    <t>土地资源储备支出</t>
  </si>
  <si>
    <t>地质及矿产资源调查</t>
  </si>
  <si>
    <t>地质矿产资源利用与保护</t>
  </si>
  <si>
    <t>地质转产项目财政贴息</t>
  </si>
  <si>
    <t>地质勘查基金(周转金)支出</t>
  </si>
  <si>
    <t>矿产资源专项收入安排的支出</t>
  </si>
  <si>
    <t>其他国土资源事务支出</t>
  </si>
  <si>
    <t>海洋管理事务</t>
  </si>
  <si>
    <t>测绘事务</t>
  </si>
  <si>
    <t>基础测绘</t>
  </si>
  <si>
    <t>航空摄影</t>
  </si>
  <si>
    <t>测绘工程建设</t>
  </si>
  <si>
    <t>其他测绘事务支出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</si>
  <si>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</si>
  <si>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</si>
  <si>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</si>
  <si>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</si>
  <si>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</si>
  <si>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</si>
  <si>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</si>
  <si>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</si>
  <si>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</si>
  <si>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</si>
  <si>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气象事务</t>
  </si>
  <si>
    <t>气象事业机构</t>
  </si>
  <si>
    <t>气象技术研究应用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</si>
  <si>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</si>
  <si>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</si>
  <si>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</si>
  <si>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</si>
  <si>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</si>
  <si>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</si>
  <si>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气象法规与标准</t>
  </si>
  <si>
    <t>其他气象事务支出</t>
  </si>
  <si>
    <t>其他国土海洋气象等支出</t>
  </si>
  <si>
    <t>十九、住房保障支出</t>
  </si>
  <si>
    <t>其中：保障性安居工程支出</t>
  </si>
  <si>
    <t>其中：廉租住房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</si>
  <si>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</si>
  <si>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</si>
  <si>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</si>
  <si>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</si>
  <si>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</si>
  <si>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</si>
  <si>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其他保障性安居工程支出</t>
  </si>
  <si>
    <t>住房改革支出</t>
  </si>
  <si>
    <t>其中：住房公积金</t>
  </si>
  <si>
    <t>提租补贴</t>
  </si>
  <si>
    <t>购房补贴</t>
  </si>
  <si>
    <t>城乡社区住宅</t>
  </si>
  <si>
    <t>其中：公有住房建设和维修改造支出</t>
  </si>
  <si>
    <t>其他城乡社区住宅支出</t>
  </si>
  <si>
    <t>二十、粮油物资储备支出</t>
  </si>
  <si>
    <t>其中：粮油事务</t>
  </si>
  <si>
    <t>粮食财务与审计支出</t>
  </si>
  <si>
    <t>粮食信息统计</t>
  </si>
  <si>
    <t>粮食专项业务活动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</si>
  <si>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</si>
  <si>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</si>
  <si>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</si>
  <si>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</si>
  <si>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</si>
  <si>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其他粮油事务支出</t>
  </si>
  <si>
    <t>物资事务</t>
  </si>
  <si>
    <t>铁路专用线</t>
  </si>
  <si>
    <t>护库武警和民兵支出</t>
  </si>
  <si>
    <t>物资保管与保养</t>
  </si>
  <si>
    <t>专项贷款利息</t>
  </si>
  <si>
    <t>物资轮换</t>
  </si>
  <si>
    <t>仓库建设</t>
  </si>
  <si>
    <t>其他物资事务支出</t>
  </si>
  <si>
    <t>粮油储备</t>
  </si>
  <si>
    <t xml:space="preserve">     储备粮油补贴</t>
  </si>
  <si>
    <t>储备粮(油)库建设</t>
  </si>
  <si>
    <t>重要商品储备</t>
  </si>
  <si>
    <t xml:space="preserve"> 其他重要商品储备支出</t>
  </si>
  <si>
    <t>二十一、其他支出(类)</t>
  </si>
  <si>
    <t xml:space="preserve">  其中：其他支出(款)</t>
  </si>
  <si>
    <t xml:space="preserve">    其他支出(项)</t>
  </si>
  <si>
    <t>二十二、债务付息支出</t>
  </si>
  <si>
    <t>其中：地方政府债务付息支出</t>
  </si>
  <si>
    <t xml:space="preserve">   其中：一般债务付息支出</t>
  </si>
  <si>
    <t>二十三、债务发行费用支出</t>
  </si>
  <si>
    <t>其中：地方政府债务发行费用支出</t>
  </si>
  <si>
    <t xml:space="preserve">   其中：一般债务发行费用支出</t>
  </si>
  <si>
    <t>合  计</t>
  </si>
  <si>
    <t>附表1-3</t>
  </si>
  <si>
    <t>2017年宁县一般公共预算基本支出决算表</t>
  </si>
  <si>
    <t xml:space="preserve">             单位：万元</t>
  </si>
  <si>
    <t>2016年部门      决算数</t>
  </si>
  <si>
    <t>2017年部门      决算数</t>
  </si>
  <si>
    <t>决算数为上年决算数的％</t>
  </si>
  <si>
    <t>一、工资福利支出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</si>
  <si>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</si>
  <si>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</si>
  <si>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</si>
  <si>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</si>
  <si>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</si>
  <si>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>二、商品和服务支出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</si>
  <si>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</si>
  <si>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</si>
  <si>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</si>
  <si>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</si>
  <si>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</si>
  <si>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</si>
  <si>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</si>
  <si>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</si>
  <si>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</si>
  <si>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</si>
  <si>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</si>
  <si>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</si>
  <si>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</si>
  <si>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</si>
  <si>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</si>
  <si>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</si>
  <si>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</si>
  <si>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</si>
  <si>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</si>
  <si>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</si>
  <si>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</si>
  <si>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</si>
  <si>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</si>
  <si>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</si>
  <si>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</si>
  <si>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>三、对个人和家庭的补助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</si>
  <si>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</si>
  <si>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</si>
  <si>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</si>
  <si>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</si>
  <si>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</si>
  <si>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</si>
  <si>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</si>
  <si>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</si>
  <si>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</si>
  <si>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</si>
  <si>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购房补贴</t>
  </si>
  <si>
    <t>四、其他资本性支出</t>
  </si>
  <si>
    <t xml:space="preserve">  办公设备购置</t>
  </si>
  <si>
    <t xml:space="preserve">  专用设备购置</t>
  </si>
  <si>
    <t xml:space="preserve">  信息网络及软件购置更新</t>
  </si>
  <si>
    <t xml:space="preserve">  公务用车购置</t>
  </si>
  <si>
    <t>附表1-4</t>
  </si>
  <si>
    <t>2017年宁县一般公共预算收支决算平衡表</t>
  </si>
  <si>
    <t>收      入</t>
  </si>
  <si>
    <t>支      出</t>
  </si>
  <si>
    <t>县级</t>
  </si>
  <si>
    <t xml:space="preserve">项    目 </t>
  </si>
  <si>
    <t>当年收入</t>
  </si>
  <si>
    <t>当年支出</t>
  </si>
  <si>
    <t>中央补助收入</t>
  </si>
  <si>
    <t>补助市县支出</t>
  </si>
  <si>
    <t xml:space="preserve">  （一）返还性收入</t>
  </si>
  <si>
    <t xml:space="preserve">  （一）返还性支出</t>
  </si>
  <si>
    <t xml:space="preserve">    所得税基数返还收入</t>
  </si>
  <si>
    <t xml:space="preserve">    增值税和消费税税收返还</t>
  </si>
  <si>
    <t xml:space="preserve">    成品油税费改革税收返还收入</t>
  </si>
  <si>
    <t>　　所得税基数返还</t>
  </si>
  <si>
    <t xml:space="preserve">    增值税税收返还收入</t>
  </si>
  <si>
    <t xml:space="preserve">　　成品油价格和税费改革税收返还 </t>
  </si>
  <si>
    <t xml:space="preserve">    消费税税收返还收入</t>
  </si>
  <si>
    <t xml:space="preserve">    其他税收返还</t>
  </si>
  <si>
    <t xml:space="preserve">    增值税“五五分享”税收返还收入</t>
  </si>
  <si>
    <t xml:space="preserve">    其他税收返还收入</t>
  </si>
  <si>
    <t xml:space="preserve">  （二）一般性转移支付</t>
  </si>
  <si>
    <t xml:space="preserve">    体制补助</t>
  </si>
  <si>
    <t xml:space="preserve">    均衡性转移支付</t>
  </si>
  <si>
    <t xml:space="preserve">    老少边穷转移支付</t>
  </si>
  <si>
    <t xml:space="preserve">    革命老区及民族和边境地区转移支付</t>
  </si>
  <si>
    <t xml:space="preserve">    县级基本财力保障机制奖补资金</t>
  </si>
  <si>
    <t xml:space="preserve">    结算补助</t>
  </si>
  <si>
    <t xml:space="preserve">    资源枯竭型城市转移支付补助</t>
  </si>
  <si>
    <t xml:space="preserve">    企业事业单位划转补助</t>
  </si>
  <si>
    <t xml:space="preserve">    成品油价格和税费改革转移支付补助</t>
  </si>
  <si>
    <t xml:space="preserve">    基层公检法司转移支付</t>
  </si>
  <si>
    <t xml:space="preserve">    义务教育等转移支付</t>
  </si>
  <si>
    <t xml:space="preserve">    基本养老金转移支付收入</t>
  </si>
  <si>
    <t xml:space="preserve">    基本养老保险和低保等转移支付</t>
  </si>
  <si>
    <t xml:space="preserve">    城乡居民医疗保险转移支付收入</t>
  </si>
  <si>
    <t xml:space="preserve">    新型农村合作医疗等转移支付</t>
  </si>
  <si>
    <t xml:space="preserve">    农村综合改革转移支付</t>
  </si>
  <si>
    <t xml:space="preserve">    产粮(油)大县奖励资金</t>
  </si>
  <si>
    <t xml:space="preserve">    重点生态功能区转移支付</t>
  </si>
  <si>
    <t xml:space="preserve">    固定数额补助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</si>
  <si>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</si>
  <si>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</si>
  <si>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</si>
  <si>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</si>
  <si>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其他一般性转移支付</t>
  </si>
  <si>
    <t xml:space="preserve">  （三）专项转移支付</t>
  </si>
  <si>
    <t>地方政府债券收入</t>
  </si>
  <si>
    <t>上解省级支出</t>
  </si>
  <si>
    <t>国债转贷资金上年结余</t>
  </si>
  <si>
    <t>债务还本支出</t>
  </si>
  <si>
    <t>上年结余</t>
  </si>
  <si>
    <t>债务转贷支出</t>
  </si>
  <si>
    <t>调入预算稳定调节基金</t>
  </si>
  <si>
    <t>国债转贷资金结余</t>
  </si>
  <si>
    <t xml:space="preserve">调入资金     </t>
  </si>
  <si>
    <t>安排预算稳定调节基金</t>
  </si>
  <si>
    <t>债务转贷收入</t>
  </si>
  <si>
    <t>增设预算周转金</t>
  </si>
  <si>
    <t xml:space="preserve">年终结余                         </t>
  </si>
  <si>
    <t xml:space="preserve">  减:结转下年的支出</t>
  </si>
  <si>
    <t>净结余</t>
  </si>
  <si>
    <t>收入合计</t>
  </si>
  <si>
    <t>支出合计</t>
  </si>
  <si>
    <t>附表1-5</t>
  </si>
  <si>
    <t>2017年度宁县政府性基金支出决算表</t>
  </si>
  <si>
    <t>上年</t>
  </si>
  <si>
    <t>一、政府性基金支出</t>
  </si>
  <si>
    <t>国家电影事业发展专项资金相关支出</t>
  </si>
  <si>
    <t xml:space="preserve">  国家电影事业发展专项资金及对应专项债务收入安排的支出</t>
  </si>
  <si>
    <t xml:space="preserve">    资助城市影院</t>
  </si>
  <si>
    <t>小型水库移民扶助基金相关支出</t>
  </si>
  <si>
    <t xml:space="preserve">  小型水库移民扶助基金及对应专项债务收入安排的支出</t>
  </si>
  <si>
    <t>政府住房基金相关支出</t>
  </si>
  <si>
    <t xml:space="preserve">  政府住房基金及对应专项债务收入安排的支出</t>
  </si>
  <si>
    <t xml:space="preserve">    廉租住房支出</t>
  </si>
  <si>
    <t xml:space="preserve">    公共租赁住房支出</t>
  </si>
  <si>
    <t>国有土地使用权出让相关支出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</si>
  <si>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</si>
  <si>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</si>
  <si>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</si>
  <si>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</si>
  <si>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</si>
  <si>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</si>
  <si>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国有土地使用权出让债务付息支出</t>
  </si>
  <si>
    <t xml:space="preserve"> 国有土地使用权出让债务发行费用支出</t>
  </si>
  <si>
    <t>农业土地开发资金相关支出</t>
  </si>
  <si>
    <t xml:space="preserve">  农业土地开发资金及对应专项债务收入安排的支出</t>
  </si>
  <si>
    <t>新增建设用地土地有偿使用费相关支出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</si>
  <si>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</si>
  <si>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</si>
  <si>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</si>
  <si>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</si>
  <si>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>城市基础设施配套费相关支出</t>
  </si>
  <si>
    <t xml:space="preserve">  城市基础设施配套费及对应专项债务收入安排的支出</t>
  </si>
  <si>
    <t xml:space="preserve">    其他城市基础设施配套费安排的支出</t>
  </si>
  <si>
    <t>大中型水库库区基金相关支出</t>
  </si>
  <si>
    <t xml:space="preserve">  大中型水库库区基金及对应专项债务收入安排的支出</t>
  </si>
  <si>
    <t xml:space="preserve">    基础设施建设和经济发展</t>
  </si>
  <si>
    <t xml:space="preserve">    解决移民遗留问题</t>
  </si>
  <si>
    <t>水土保持补偿费安排的支出</t>
  </si>
  <si>
    <t xml:space="preserve">  其他水土保持补偿费安排的支出</t>
  </si>
  <si>
    <t>新型墙体材料专项基金相关支出</t>
  </si>
  <si>
    <t xml:space="preserve">  新型墙体材料专项基金及对应专项债务收入安排的支出</t>
  </si>
  <si>
    <t xml:space="preserve">    其他新型墙体材料专项基金支出</t>
  </si>
  <si>
    <t>车辆通行费及对应专项债务收入安排的支出</t>
  </si>
  <si>
    <t xml:space="preserve">    政府还贷公路养护</t>
  </si>
  <si>
    <t>旅游发展基金支出</t>
  </si>
  <si>
    <t xml:space="preserve">    其他旅游发展基金支出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</si>
  <si>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</si>
  <si>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</si>
  <si>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</si>
  <si>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</si>
  <si>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</si>
  <si>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</si>
  <si>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</si>
  <si>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</si>
  <si>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>其他政府性基金相关支出</t>
  </si>
  <si>
    <t xml:space="preserve">  其他政府性基金及对应专项债务收入安排的支出</t>
  </si>
  <si>
    <t>二、转移性支出</t>
  </si>
  <si>
    <t xml:space="preserve">   政府性基金补助下级支出</t>
  </si>
  <si>
    <t xml:space="preserve">   政府性基金上解上级支出</t>
  </si>
  <si>
    <t xml:space="preserve">   债务还本支出</t>
  </si>
  <si>
    <t xml:space="preserve">   债务转贷支出</t>
  </si>
  <si>
    <t xml:space="preserve">   政府性基金调出资金</t>
  </si>
  <si>
    <t xml:space="preserve">   政府性基金年终结余</t>
  </si>
  <si>
    <t>附表1-6</t>
  </si>
  <si>
    <t>2017年宁县政府一般债务限额和余额情况表</t>
  </si>
  <si>
    <t>全县合计</t>
  </si>
  <si>
    <t>一、2016年末地方政府一般债务余额</t>
  </si>
  <si>
    <t>二、2017年地方政府一般债务限额</t>
  </si>
  <si>
    <t>三、2017年地方政府一般债务(转贷)收入</t>
  </si>
  <si>
    <t xml:space="preserve">  新增债券收入</t>
  </si>
  <si>
    <t xml:space="preserve">  置换债券收入</t>
  </si>
  <si>
    <t>四、2017年地方政府一般债务还本支出</t>
  </si>
  <si>
    <t xml:space="preserve">  置换债券还本</t>
  </si>
  <si>
    <t xml:space="preserve">  其他债务还本</t>
  </si>
  <si>
    <t>五、2017年末地方政府一般债务余额</t>
  </si>
  <si>
    <t>附表1-7</t>
  </si>
  <si>
    <t>2017年宁县一般公共预算“三公”经费支出情况表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</si>
  <si>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</si>
  <si>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</si>
  <si>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</si>
  <si>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</si>
  <si>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</si>
  <si>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>备注：按照党中央、国务院有关文件及部门预算管理有关规定，“三公”经费包括因公出国（境）费、公务用车购置及运行费和公务接待费。
   （1）因公出国（境）费，指单位工作人员公务出国（境）的住宿费、旅费、伙食补助费、杂费、培训费等支出。
   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
   （3）公务接待费，指单位按规定开支的各类公务接待（含外宾接待）支出。</t>
  </si>
  <si>
    <t>附表1-8</t>
  </si>
  <si>
    <t>2017年宁县政府性基金收入决算表</t>
  </si>
  <si>
    <t>一、政府性基金收入</t>
  </si>
  <si>
    <t xml:space="preserve">    国家电影事业发展专项资金收入</t>
  </si>
  <si>
    <t xml:space="preserve">    大中型水库移民后期扶持基金收入</t>
  </si>
  <si>
    <t xml:space="preserve">    小型水库移民扶助基金收入</t>
  </si>
  <si>
    <t xml:space="preserve">    国有土地使用权出让收入</t>
  </si>
  <si>
    <t xml:space="preserve">    城市公用事业附加收入</t>
  </si>
  <si>
    <t xml:space="preserve">    国有土地收益基金收入</t>
  </si>
  <si>
    <t xml:space="preserve">    农业土地开发资金收入</t>
  </si>
  <si>
    <t xml:space="preserve">    新增建设用地土地有偿使用费收入</t>
  </si>
  <si>
    <t xml:space="preserve">    城市基础设施配套费收入</t>
  </si>
  <si>
    <t xml:space="preserve">    大中型水库库区基金收入</t>
  </si>
  <si>
    <t xml:space="preserve">    水土保持补偿费收入</t>
  </si>
  <si>
    <t xml:space="preserve">    新型墙体材料基金收入</t>
  </si>
  <si>
    <t xml:space="preserve">    彩票发行机构和彩票销售机构的业务费用</t>
  </si>
  <si>
    <t xml:space="preserve">    彩票公益金收入</t>
  </si>
  <si>
    <t xml:space="preserve">    其他政府性基金收入</t>
  </si>
  <si>
    <t xml:space="preserve">    债务付息支出</t>
  </si>
  <si>
    <t xml:space="preserve">    债务发行费用支出</t>
  </si>
  <si>
    <t>二、转移性收入</t>
  </si>
  <si>
    <t xml:space="preserve">    上级补助收入</t>
  </si>
  <si>
    <t xml:space="preserve">    政府性基金转移收入</t>
  </si>
  <si>
    <t xml:space="preserve">    债务转贷收入</t>
  </si>
  <si>
    <t xml:space="preserve">    上年结余收入</t>
  </si>
  <si>
    <t>合    计</t>
  </si>
  <si>
    <t>附表1-9</t>
  </si>
  <si>
    <t>2017年宁县政府专项债务限额和余额情况表</t>
  </si>
  <si>
    <t>一、2016年末地方政府专项债务余额</t>
  </si>
  <si>
    <t>二、2017年地方政府专项债务限额</t>
  </si>
  <si>
    <t>三、2017年地方政府专项债务(转贷)收入</t>
  </si>
  <si>
    <t>四、2017年地方政府专项债务还本支出</t>
  </si>
  <si>
    <t>五、2017年末地方政府专项债务余额</t>
  </si>
  <si>
    <t>附表1-10</t>
  </si>
  <si>
    <t>2017年宁县国有资本经营收入决算表</t>
  </si>
  <si>
    <t>项目</t>
  </si>
  <si>
    <t>利润收入</t>
  </si>
  <si>
    <t>烟草企业利润收入</t>
  </si>
  <si>
    <t>石油石化企业利润收入</t>
  </si>
  <si>
    <t>……</t>
  </si>
  <si>
    <t>股利、股息收入</t>
  </si>
  <si>
    <t>国有控股公司股利、股息收入</t>
  </si>
  <si>
    <t>国有参股公司股利、股息收入</t>
  </si>
  <si>
    <t>产权转让收入</t>
  </si>
  <si>
    <t>国有股减持收入</t>
  </si>
  <si>
    <t>国有股权、股份转让收入</t>
  </si>
  <si>
    <t/>
  </si>
  <si>
    <t>清算收入</t>
  </si>
  <si>
    <t>国有股权、股份清算收入</t>
  </si>
  <si>
    <t>国有独资企业清算收入</t>
  </si>
  <si>
    <t>其他国有资本经营预算收入</t>
  </si>
  <si>
    <t>本年收入合计</t>
  </si>
  <si>
    <t>上级补助收入</t>
  </si>
  <si>
    <t>收入总计</t>
  </si>
  <si>
    <t>备注：本表2017年无发生数。</t>
  </si>
  <si>
    <t>附表1-11</t>
  </si>
  <si>
    <t>2017年宁县国有资本经营支出决算表</t>
  </si>
  <si>
    <t>解决历史遗留问题及改革成本支出</t>
  </si>
  <si>
    <t>　　厂办大集体改革支出</t>
  </si>
  <si>
    <t>　　"三供一业"移交补助支出</t>
  </si>
  <si>
    <t>国有企业资本金注入</t>
  </si>
  <si>
    <t>　　国有经济结构调整支出</t>
  </si>
  <si>
    <t>　　公益性设施投资支出</t>
  </si>
  <si>
    <t>国有企业政策性补贴(款)</t>
  </si>
  <si>
    <t>　　国有企业政策性补贴(项)</t>
  </si>
  <si>
    <t>金融国有资本经营预算支出</t>
  </si>
  <si>
    <t>　　资本性支出</t>
  </si>
  <si>
    <t>　　改革性支出</t>
  </si>
  <si>
    <t>其他国有资本经营预算支出(款)</t>
  </si>
  <si>
    <t>　　其他国有资本经营预算支出(项)</t>
  </si>
  <si>
    <t>本年支出合计</t>
  </si>
  <si>
    <t>补助下级支出</t>
  </si>
  <si>
    <t>调出资金</t>
  </si>
  <si>
    <t>年终结余</t>
  </si>
  <si>
    <t>支出总计</t>
  </si>
  <si>
    <t>附表1-12</t>
  </si>
  <si>
    <t>2017年宁县社会保险基金收支决算表</t>
  </si>
  <si>
    <t>全县</t>
  </si>
  <si>
    <t>本年收入</t>
  </si>
  <si>
    <t>本年支出</t>
  </si>
  <si>
    <t>累计结余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</si>
  <si>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</si>
  <si>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</si>
  <si>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</si>
  <si>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</si>
  <si>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</si>
  <si>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</si>
  <si>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</si>
  <si>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</si>
  <si>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注：按照财政部《地方预决算公开操作规程》，将社会保险基金收入表、社会保险基金支出表合并为一张报表。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</si>
</sst>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#,##0_ 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_);[Red]\(0\)"/>
    <numFmt numFmtId="180" formatCode=";;"/>
    <numFmt numFmtId="181" formatCode="0_ ;[Red]\-0\ "/>
    <numFmt numFmtId="41" formatCode="_ * #,##0_ ;_ * \-#,##0_ ;_ * &quot;-&quot;_ ;_ @_ "/>
    <numFmt numFmtId="182" formatCode="0_ "/>
    <numFmt numFmtId="183" formatCode="0.00_ ;[Red]\-0.00\ "/>
  </numFmts>
  <fonts count="63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Arial"/>
      <charset val="134"/>
    </font>
    <font>
      <sz val="10"/>
      <color indexed="8"/>
      <name val="黑体"/>
      <charset val="134"/>
    </font>
    <font>
      <sz val="11"/>
      <color indexed="8"/>
      <name val="Calibri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indexed="8"/>
      <name val="Calibri"/>
      <charset val="134"/>
    </font>
    <font>
      <sz val="9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Arial"/>
      <charset val="134"/>
    </font>
    <font>
      <sz val="10"/>
      <color indexed="8"/>
      <name val="Arial"/>
      <charset val="134"/>
    </font>
    <font>
      <sz val="9"/>
      <color theme="1"/>
      <name val="宋体"/>
      <charset val="134"/>
      <scheme val="minor"/>
    </font>
    <font>
      <sz val="22"/>
      <color indexed="8"/>
      <name val="Calibri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  <scheme val="major"/>
    </font>
    <font>
      <sz val="12"/>
      <color rgb="FF000000"/>
      <name val="宋体"/>
      <charset val="134"/>
    </font>
    <font>
      <sz val="9"/>
      <color indexed="8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theme="1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rgb="FF000000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rgb="FF000000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rgb="FF000000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/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/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12" borderId="7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28" borderId="75" applyNumberFormat="0" applyFon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71" applyNumberFormat="0" applyFill="0" applyAlignment="0" applyProtection="0">
      <alignment vertical="center"/>
    </xf>
    <xf numFmtId="0" fontId="47" fillId="0" borderId="71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8" fillId="25" borderId="74" applyNumberFormat="0" applyAlignment="0" applyProtection="0">
      <alignment vertical="center"/>
    </xf>
    <xf numFmtId="0" fontId="60" fillId="25" borderId="72" applyNumberFormat="0" applyAlignment="0" applyProtection="0">
      <alignment vertical="center"/>
    </xf>
    <xf numFmtId="0" fontId="53" fillId="17" borderId="73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59" fillId="0" borderId="76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7" fillId="0" borderId="0"/>
    <xf numFmtId="0" fontId="44" fillId="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62" fillId="0" borderId="0"/>
    <xf numFmtId="0" fontId="35" fillId="0" borderId="0"/>
    <xf numFmtId="0" fontId="0" fillId="0" borderId="0">
      <alignment vertical="center"/>
    </xf>
    <xf numFmtId="0" fontId="37" fillId="0" borderId="0"/>
    <xf numFmtId="0" fontId="37" fillId="0" borderId="0"/>
  </cellStyleXfs>
  <cellXfs count="263">
    <xf numFmtId="0" fontId="0" fillId="0" borderId="0" xfId="0">
      <alignment vertical="center"/>
    </xf>
    <xf numFmtId="0" fontId="0" fillId="0" borderId="0" xfId="0" applyAlignment="1"/>
    <xf numFmtId="0" fontId="1" fillId="0" borderId="0" xfId="54" applyFont="1" applyFill="1" applyBorder="1" applyAlignment="1" applyProtection="1"/>
    <xf numFmtId="0" fontId="2" fillId="0" borderId="0" xfId="54" applyFont="1" applyFill="1" applyBorder="1" applyAlignment="1" applyProtection="1"/>
    <xf numFmtId="0" fontId="3" fillId="0" borderId="0" xfId="54" applyFont="1" applyFill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6" fillId="0" borderId="0" xfId="54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/>
    <xf numFmtId="0" fontId="7" fillId="0" borderId="1" xfId="54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vertical="center" wrapText="1"/>
    </xf>
    <xf numFmtId="0" fontId="8" fillId="0" borderId="6" xfId="0" applyNumberFormat="1" applyFont="1" applyFill="1" applyBorder="1" applyAlignment="1" applyProtection="1">
      <alignment vertical="center" wrapText="1"/>
    </xf>
    <xf numFmtId="1" fontId="8" fillId="0" borderId="6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vertical="center" wrapText="1"/>
    </xf>
    <xf numFmtId="176" fontId="2" fillId="0" borderId="0" xfId="54" applyNumberFormat="1" applyFont="1" applyFill="1" applyBorder="1" applyAlignment="1" applyProtection="1"/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right" vertical="center" wrapText="1"/>
    </xf>
    <xf numFmtId="1" fontId="9" fillId="0" borderId="9" xfId="0" applyNumberFormat="1" applyFont="1" applyFill="1" applyBorder="1" applyAlignment="1" applyProtection="1">
      <alignment horizontal="right" vertical="center" wrapText="1"/>
    </xf>
    <xf numFmtId="1" fontId="9" fillId="0" borderId="10" xfId="0" applyNumberFormat="1" applyFont="1" applyFill="1" applyBorder="1" applyAlignment="1" applyProtection="1">
      <alignment horizontal="right" vertical="center" wrapText="1"/>
    </xf>
    <xf numFmtId="0" fontId="7" fillId="0" borderId="11" xfId="54" applyFont="1" applyFill="1" applyBorder="1" applyAlignment="1" applyProtection="1">
      <alignment horizontal="left" vertical="center"/>
    </xf>
    <xf numFmtId="0" fontId="1" fillId="0" borderId="11" xfId="54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vertical="center"/>
    </xf>
    <xf numFmtId="181" fontId="14" fillId="0" borderId="19" xfId="0" applyNumberFormat="1" applyFont="1" applyBorder="1" applyAlignment="1" applyProtection="1">
      <alignment horizontal="right" vertical="center"/>
    </xf>
    <xf numFmtId="0" fontId="5" fillId="0" borderId="19" xfId="0" applyFont="1" applyBorder="1" applyAlignment="1" applyProtection="1"/>
    <xf numFmtId="0" fontId="14" fillId="0" borderId="19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 indent="1"/>
    </xf>
    <xf numFmtId="181" fontId="15" fillId="0" borderId="19" xfId="0" applyNumberFormat="1" applyFont="1" applyBorder="1" applyAlignment="1" applyProtection="1">
      <alignment horizontal="right" vertical="center"/>
    </xf>
    <xf numFmtId="0" fontId="15" fillId="0" borderId="19" xfId="0" applyFont="1" applyBorder="1" applyAlignment="1" applyProtection="1">
      <alignment vertical="center"/>
    </xf>
    <xf numFmtId="0" fontId="18" fillId="0" borderId="19" xfId="0" applyFont="1" applyBorder="1" applyAlignment="1" applyProtection="1"/>
    <xf numFmtId="0" fontId="19" fillId="0" borderId="20" xfId="0" applyFont="1" applyBorder="1" applyAlignment="1">
      <alignment horizontal="center" vertical="center"/>
    </xf>
    <xf numFmtId="0" fontId="15" fillId="0" borderId="21" xfId="0" applyFont="1" applyBorder="1" applyAlignment="1" applyProtection="1">
      <alignment vertical="center"/>
    </xf>
    <xf numFmtId="181" fontId="15" fillId="0" borderId="21" xfId="0" applyNumberFormat="1" applyFont="1" applyBorder="1" applyAlignment="1" applyProtection="1">
      <alignment horizontal="right" vertical="center"/>
    </xf>
    <xf numFmtId="0" fontId="18" fillId="0" borderId="21" xfId="0" applyFont="1" applyBorder="1" applyAlignment="1" applyProtection="1"/>
    <xf numFmtId="0" fontId="0" fillId="0" borderId="0" xfId="0" applyFont="1" applyBorder="1">
      <alignment vertical="center"/>
    </xf>
    <xf numFmtId="0" fontId="15" fillId="0" borderId="19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/>
    <xf numFmtId="0" fontId="19" fillId="0" borderId="22" xfId="0" applyFont="1" applyBorder="1" applyAlignment="1">
      <alignment horizontal="center" vertical="center"/>
    </xf>
    <xf numFmtId="0" fontId="5" fillId="0" borderId="23" xfId="0" applyFont="1" applyBorder="1" applyAlignment="1" applyProtection="1"/>
    <xf numFmtId="0" fontId="20" fillId="0" borderId="0" xfId="0" applyFont="1" applyBorder="1" applyAlignment="1" applyProtection="1"/>
    <xf numFmtId="0" fontId="1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/>
    <xf numFmtId="0" fontId="17" fillId="0" borderId="24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181" fontId="14" fillId="0" borderId="25" xfId="0" applyNumberFormat="1" applyFont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 indent="1"/>
    </xf>
    <xf numFmtId="0" fontId="17" fillId="0" borderId="0" xfId="0" applyNumberFormat="1" applyFont="1" applyFill="1" applyBorder="1" applyAlignment="1" applyProtection="1">
      <alignment vertical="center"/>
    </xf>
    <xf numFmtId="181" fontId="15" fillId="0" borderId="25" xfId="0" applyNumberFormat="1" applyFont="1" applyBorder="1" applyAlignment="1" applyProtection="1">
      <alignment horizontal="right" vertical="center"/>
    </xf>
    <xf numFmtId="0" fontId="17" fillId="0" borderId="26" xfId="0" applyNumberFormat="1" applyFont="1" applyFill="1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181" fontId="15" fillId="0" borderId="17" xfId="0" applyNumberFormat="1" applyFont="1" applyBorder="1" applyAlignment="1" applyProtection="1">
      <alignment horizontal="right" vertical="center"/>
    </xf>
    <xf numFmtId="0" fontId="18" fillId="0" borderId="18" xfId="0" applyFont="1" applyBorder="1" applyAlignment="1" applyProtection="1"/>
    <xf numFmtId="0" fontId="16" fillId="0" borderId="27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vertical="center"/>
    </xf>
    <xf numFmtId="0" fontId="15" fillId="0" borderId="28" xfId="0" applyFont="1" applyBorder="1" applyAlignment="1" applyProtection="1">
      <alignment vertical="center"/>
    </xf>
    <xf numFmtId="181" fontId="15" fillId="0" borderId="29" xfId="0" applyNumberFormat="1" applyFont="1" applyBorder="1" applyAlignment="1" applyProtection="1">
      <alignment horizontal="right" vertical="center"/>
    </xf>
    <xf numFmtId="0" fontId="15" fillId="0" borderId="30" xfId="0" applyFont="1" applyBorder="1" applyAlignment="1" applyProtection="1">
      <alignment vertical="center"/>
    </xf>
    <xf numFmtId="0" fontId="17" fillId="0" borderId="31" xfId="0" applyNumberFormat="1" applyFont="1" applyFill="1" applyBorder="1" applyAlignment="1" applyProtection="1">
      <alignment vertical="center"/>
    </xf>
    <xf numFmtId="0" fontId="15" fillId="0" borderId="32" xfId="0" applyFont="1" applyBorder="1" applyAlignment="1" applyProtection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vertical="center"/>
    </xf>
    <xf numFmtId="0" fontId="14" fillId="0" borderId="23" xfId="0" applyFont="1" applyBorder="1" applyAlignment="1" applyProtection="1">
      <alignment vertical="center"/>
    </xf>
    <xf numFmtId="181" fontId="14" fillId="0" borderId="34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/>
    <xf numFmtId="0" fontId="3" fillId="0" borderId="0" xfId="54" applyFont="1" applyFill="1" applyBorder="1"/>
    <xf numFmtId="0" fontId="0" fillId="0" borderId="0" xfId="0" applyBorder="1" applyAlignment="1"/>
    <xf numFmtId="0" fontId="7" fillId="0" borderId="0" xfId="54" applyFont="1" applyFill="1" applyBorder="1" applyAlignment="1" applyProtection="1">
      <alignment horizontal="right" vertical="center"/>
    </xf>
    <xf numFmtId="0" fontId="7" fillId="0" borderId="35" xfId="54" applyFont="1" applyFill="1" applyBorder="1" applyAlignment="1" applyProtection="1">
      <alignment horizontal="center" vertical="center"/>
    </xf>
    <xf numFmtId="0" fontId="0" fillId="0" borderId="26" xfId="0" applyFont="1" applyBorder="1">
      <alignment vertical="center"/>
    </xf>
    <xf numFmtId="0" fontId="0" fillId="0" borderId="24" xfId="54" applyFont="1" applyFill="1" applyBorder="1" applyAlignment="1" applyProtection="1">
      <alignment vertical="center"/>
    </xf>
    <xf numFmtId="182" fontId="23" fillId="0" borderId="36" xfId="54" applyNumberFormat="1" applyFont="1" applyFill="1" applyBorder="1" applyAlignment="1" applyProtection="1">
      <alignment horizontal="right" vertical="center"/>
    </xf>
    <xf numFmtId="182" fontId="23" fillId="0" borderId="19" xfId="54" applyNumberFormat="1" applyFont="1" applyFill="1" applyBorder="1" applyAlignment="1" applyProtection="1">
      <alignment horizontal="right" vertical="center"/>
    </xf>
    <xf numFmtId="0" fontId="7" fillId="0" borderId="24" xfId="54" applyFont="1" applyFill="1" applyBorder="1" applyAlignment="1" applyProtection="1">
      <alignment vertical="center"/>
    </xf>
    <xf numFmtId="0" fontId="0" fillId="0" borderId="24" xfId="54" applyFont="1" applyFill="1" applyBorder="1" applyAlignment="1" applyProtection="1">
      <alignment horizontal="left" vertical="center" indent="1"/>
    </xf>
    <xf numFmtId="0" fontId="0" fillId="0" borderId="37" xfId="54" applyFont="1" applyFill="1" applyBorder="1" applyAlignment="1" applyProtection="1">
      <alignment horizontal="left" vertical="center"/>
    </xf>
    <xf numFmtId="182" fontId="23" fillId="0" borderId="38" xfId="54" applyNumberFormat="1" applyFont="1" applyFill="1" applyBorder="1" applyAlignment="1" applyProtection="1">
      <alignment horizontal="right" vertical="center"/>
    </xf>
    <xf numFmtId="182" fontId="23" fillId="0" borderId="39" xfId="54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24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25" fillId="0" borderId="1" xfId="54" applyFont="1" applyFill="1" applyBorder="1" applyAlignment="1" applyProtection="1">
      <alignment horizontal="right" vertical="center"/>
    </xf>
    <xf numFmtId="0" fontId="13" fillId="0" borderId="40" xfId="0" applyFont="1" applyFill="1" applyBorder="1" applyAlignment="1" applyProtection="1">
      <alignment horizontal="center" vertical="center"/>
    </xf>
    <xf numFmtId="0" fontId="13" fillId="0" borderId="41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13" fillId="0" borderId="42" xfId="0" applyFont="1" applyFill="1" applyBorder="1" applyAlignment="1" applyProtection="1">
      <alignment horizontal="center" vertical="center"/>
    </xf>
    <xf numFmtId="0" fontId="13" fillId="0" borderId="43" xfId="0" applyFont="1" applyFill="1" applyBorder="1" applyAlignment="1" applyProtection="1">
      <alignment horizontal="center" vertical="center"/>
    </xf>
    <xf numFmtId="0" fontId="13" fillId="0" borderId="44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/>
    <xf numFmtId="0" fontId="11" fillId="0" borderId="45" xfId="0" applyFont="1" applyFill="1" applyBorder="1" applyAlignment="1" applyProtection="1">
      <alignment horizontal="left" vertical="center"/>
    </xf>
    <xf numFmtId="181" fontId="28" fillId="0" borderId="25" xfId="0" applyNumberFormat="1" applyFont="1" applyFill="1" applyBorder="1" applyAlignment="1" applyProtection="1">
      <alignment horizontal="right" vertical="center"/>
    </xf>
    <xf numFmtId="178" fontId="28" fillId="0" borderId="25" xfId="0" applyNumberFormat="1" applyFont="1" applyFill="1" applyBorder="1" applyAlignment="1" applyProtection="1">
      <alignment horizontal="right" vertical="center"/>
    </xf>
    <xf numFmtId="0" fontId="28" fillId="0" borderId="45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182" fontId="28" fillId="0" borderId="25" xfId="0" applyNumberFormat="1" applyFont="1" applyFill="1" applyBorder="1" applyAlignment="1" applyProtection="1">
      <alignment horizontal="right" vertical="center"/>
    </xf>
    <xf numFmtId="0" fontId="28" fillId="0" borderId="46" xfId="0" applyNumberFormat="1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vertical="center"/>
    </xf>
    <xf numFmtId="181" fontId="28" fillId="0" borderId="47" xfId="0" applyNumberFormat="1" applyFont="1" applyFill="1" applyBorder="1" applyAlignment="1" applyProtection="1">
      <alignment horizontal="right" vertical="center"/>
    </xf>
    <xf numFmtId="0" fontId="11" fillId="0" borderId="45" xfId="0" applyFont="1" applyFill="1" applyBorder="1" applyAlignment="1" applyProtection="1">
      <alignment vertical="center"/>
    </xf>
    <xf numFmtId="178" fontId="28" fillId="0" borderId="48" xfId="0" applyNumberFormat="1" applyFont="1" applyFill="1" applyBorder="1" applyAlignment="1" applyProtection="1">
      <alignment horizontal="right" vertical="center"/>
    </xf>
    <xf numFmtId="0" fontId="11" fillId="0" borderId="49" xfId="0" applyFont="1" applyFill="1" applyBorder="1" applyAlignment="1" applyProtection="1">
      <alignment horizontal="center"/>
    </xf>
    <xf numFmtId="181" fontId="28" fillId="0" borderId="50" xfId="0" applyNumberFormat="1" applyFont="1" applyFill="1" applyBorder="1" applyAlignment="1" applyProtection="1">
      <alignment horizontal="right" vertical="center"/>
    </xf>
    <xf numFmtId="178" fontId="28" fillId="0" borderId="5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/>
    <xf numFmtId="0" fontId="29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52" xfId="0" applyFont="1" applyBorder="1" applyAlignment="1">
      <alignment horizontal="center" vertical="center"/>
    </xf>
    <xf numFmtId="4" fontId="0" fillId="0" borderId="53" xfId="0" applyNumberFormat="1" applyFont="1" applyBorder="1">
      <alignment vertical="center"/>
    </xf>
    <xf numFmtId="0" fontId="0" fillId="0" borderId="24" xfId="0" applyFont="1" applyBorder="1">
      <alignment vertical="center"/>
    </xf>
    <xf numFmtId="4" fontId="0" fillId="0" borderId="0" xfId="0" applyNumberFormat="1" applyFont="1" applyBorder="1">
      <alignment vertical="center"/>
    </xf>
    <xf numFmtId="0" fontId="0" fillId="0" borderId="37" xfId="0" applyFont="1" applyBorder="1">
      <alignment vertical="center"/>
    </xf>
    <xf numFmtId="4" fontId="0" fillId="0" borderId="1" xfId="0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Fill="1" applyBorder="1" applyAlignment="1" applyProtection="1"/>
    <xf numFmtId="0" fontId="33" fillId="0" borderId="0" xfId="0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/>
    <xf numFmtId="0" fontId="26" fillId="0" borderId="0" xfId="0" applyFont="1" applyFill="1" applyBorder="1" applyAlignment="1" applyProtection="1">
      <alignment horizontal="right" vertical="center"/>
    </xf>
    <xf numFmtId="0" fontId="26" fillId="0" borderId="12" xfId="0" applyNumberFormat="1" applyFont="1" applyFill="1" applyBorder="1" applyAlignment="1" applyProtection="1">
      <alignment horizontal="center" vertical="center" wrapText="1"/>
    </xf>
    <xf numFmtId="0" fontId="13" fillId="0" borderId="54" xfId="0" applyFont="1" applyFill="1" applyBorder="1" applyAlignment="1" applyProtection="1">
      <alignment horizontal="center" vertical="center" wrapText="1"/>
    </xf>
    <xf numFmtId="0" fontId="26" fillId="0" borderId="55" xfId="0" applyNumberFormat="1" applyFont="1" applyFill="1" applyBorder="1" applyAlignment="1" applyProtection="1">
      <alignment horizontal="center" vertical="center" wrapText="1"/>
    </xf>
    <xf numFmtId="0" fontId="13" fillId="0" borderId="56" xfId="0" applyFont="1" applyFill="1" applyBorder="1" applyAlignment="1" applyProtection="1">
      <alignment horizontal="center" vertical="center"/>
    </xf>
    <xf numFmtId="0" fontId="11" fillId="0" borderId="45" xfId="0" applyNumberFormat="1" applyFont="1" applyFill="1" applyBorder="1" applyAlignment="1" applyProtection="1">
      <alignment horizontal="left" vertical="center" wrapText="1"/>
    </xf>
    <xf numFmtId="181" fontId="26" fillId="0" borderId="45" xfId="0" applyNumberFormat="1" applyFont="1" applyFill="1" applyBorder="1" applyAlignment="1" applyProtection="1">
      <alignment horizontal="right" vertical="center"/>
    </xf>
    <xf numFmtId="183" fontId="26" fillId="0" borderId="57" xfId="0" applyNumberFormat="1" applyFont="1" applyFill="1" applyBorder="1" applyAlignment="1" applyProtection="1">
      <alignment horizontal="right" vertical="center"/>
    </xf>
    <xf numFmtId="183" fontId="26" fillId="0" borderId="58" xfId="0" applyNumberFormat="1" applyFont="1" applyFill="1" applyBorder="1" applyAlignment="1" applyProtection="1">
      <alignment horizontal="right" vertical="center"/>
    </xf>
    <xf numFmtId="0" fontId="26" fillId="0" borderId="45" xfId="0" applyNumberFormat="1" applyFont="1" applyFill="1" applyBorder="1" applyAlignment="1" applyProtection="1">
      <alignment vertical="center" wrapText="1"/>
    </xf>
    <xf numFmtId="181" fontId="26" fillId="0" borderId="57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181" fontId="26" fillId="0" borderId="36" xfId="0" applyNumberFormat="1" applyFont="1" applyFill="1" applyBorder="1" applyAlignment="1" applyProtection="1">
      <alignment horizontal="right" vertical="center"/>
    </xf>
    <xf numFmtId="181" fontId="26" fillId="0" borderId="24" xfId="0" applyNumberFormat="1" applyFont="1" applyFill="1" applyBorder="1" applyAlignment="1" applyProtection="1">
      <alignment horizontal="right" vertical="center"/>
    </xf>
    <xf numFmtId="0" fontId="26" fillId="0" borderId="59" xfId="0" applyNumberFormat="1" applyFont="1" applyFill="1" applyBorder="1" applyAlignment="1" applyProtection="1">
      <alignment vertical="center" wrapText="1"/>
    </xf>
    <xf numFmtId="181" fontId="26" fillId="0" borderId="59" xfId="0" applyNumberFormat="1" applyFont="1" applyFill="1" applyBorder="1" applyAlignment="1" applyProtection="1">
      <alignment horizontal="right" vertical="center"/>
    </xf>
    <xf numFmtId="181" fontId="26" fillId="0" borderId="60" xfId="0" applyNumberFormat="1" applyFont="1" applyFill="1" applyBorder="1" applyAlignment="1" applyProtection="1">
      <alignment horizontal="right" vertical="center"/>
    </xf>
    <xf numFmtId="183" fontId="26" fillId="0" borderId="60" xfId="0" applyNumberFormat="1" applyFont="1" applyFill="1" applyBorder="1" applyAlignment="1" applyProtection="1">
      <alignment horizontal="right" vertical="center"/>
    </xf>
    <xf numFmtId="0" fontId="11" fillId="0" borderId="61" xfId="0" applyNumberFormat="1" applyFont="1" applyFill="1" applyBorder="1" applyAlignment="1" applyProtection="1">
      <alignment horizontal="center" vertical="center" wrapText="1"/>
    </xf>
    <xf numFmtId="181" fontId="28" fillId="0" borderId="62" xfId="54" applyNumberFormat="1" applyFont="1" applyFill="1" applyBorder="1" applyAlignment="1" applyProtection="1">
      <alignment horizontal="right" vertical="center" wrapText="1"/>
    </xf>
    <xf numFmtId="183" fontId="26" fillId="0" borderId="63" xfId="0" applyNumberFormat="1" applyFont="1" applyFill="1" applyBorder="1" applyAlignment="1" applyProtection="1">
      <alignment horizontal="right" vertical="center"/>
    </xf>
    <xf numFmtId="0" fontId="3" fillId="0" borderId="0" xfId="54" applyFont="1" applyFill="1" applyBorder="1" applyAlignment="1"/>
    <xf numFmtId="0" fontId="9" fillId="0" borderId="31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4" fillId="0" borderId="22" xfId="0" applyNumberFormat="1" applyFont="1" applyFill="1" applyBorder="1" applyAlignment="1" applyProtection="1">
      <alignment horizontal="center" vertical="center" wrapText="1"/>
    </xf>
    <xf numFmtId="0" fontId="34" fillId="0" borderId="9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1" fontId="8" fillId="0" borderId="36" xfId="0" applyNumberFormat="1" applyFont="1" applyFill="1" applyBorder="1" applyAlignment="1" applyProtection="1">
      <alignment vertical="center" wrapText="1"/>
    </xf>
    <xf numFmtId="0" fontId="7" fillId="0" borderId="36" xfId="0" applyNumberFormat="1" applyFont="1" applyFill="1" applyBorder="1" applyAlignment="1" applyProtection="1">
      <alignment vertical="center" wrapText="1"/>
    </xf>
    <xf numFmtId="0" fontId="8" fillId="0" borderId="36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38" xfId="0" applyNumberFormat="1" applyFont="1" applyFill="1" applyBorder="1" applyAlignment="1" applyProtection="1">
      <alignment vertical="center" wrapText="1"/>
    </xf>
    <xf numFmtId="0" fontId="7" fillId="0" borderId="38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" fontId="9" fillId="0" borderId="38" xfId="0" applyNumberFormat="1" applyFont="1" applyFill="1" applyBorder="1" applyAlignment="1" applyProtection="1">
      <alignment vertical="center" wrapText="1"/>
    </xf>
    <xf numFmtId="0" fontId="34" fillId="0" borderId="38" xfId="0" applyNumberFormat="1" applyFont="1" applyFill="1" applyBorder="1" applyAlignment="1" applyProtection="1">
      <alignment vertical="center" wrapText="1"/>
    </xf>
    <xf numFmtId="0" fontId="24" fillId="0" borderId="0" xfId="54" applyFont="1" applyFill="1" applyBorder="1" applyAlignment="1" applyProtection="1"/>
    <xf numFmtId="0" fontId="35" fillId="0" borderId="0" xfId="54" applyFont="1" applyFill="1" applyBorder="1" applyAlignment="1"/>
    <xf numFmtId="0" fontId="5" fillId="0" borderId="0" xfId="54" applyFont="1" applyFill="1" applyBorder="1" applyAlignment="1" applyProtection="1"/>
    <xf numFmtId="49" fontId="12" fillId="0" borderId="0" xfId="54" applyNumberFormat="1" applyFont="1" applyFill="1" applyBorder="1" applyAlignment="1" applyProtection="1">
      <alignment horizontal="center" vertical="center"/>
    </xf>
    <xf numFmtId="0" fontId="13" fillId="0" borderId="0" xfId="54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 wrapText="1"/>
    </xf>
    <xf numFmtId="0" fontId="0" fillId="0" borderId="52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 wrapText="1"/>
    </xf>
    <xf numFmtId="182" fontId="0" fillId="0" borderId="53" xfId="0" applyNumberFormat="1" applyFill="1" applyBorder="1" applyAlignment="1">
      <alignment horizontal="center" vertical="center" wrapText="1"/>
    </xf>
    <xf numFmtId="3" fontId="37" fillId="0" borderId="0" xfId="14" applyNumberFormat="1" applyFont="1" applyFill="1" applyBorder="1" applyAlignment="1" applyProtection="1">
      <alignment horizontal="left" vertical="center"/>
    </xf>
    <xf numFmtId="177" fontId="31" fillId="0" borderId="36" xfId="14" applyNumberFormat="1" applyFont="1" applyFill="1" applyBorder="1" applyAlignment="1">
      <alignment vertical="center"/>
    </xf>
    <xf numFmtId="178" fontId="31" fillId="0" borderId="0" xfId="13" applyNumberFormat="1" applyFont="1" applyFill="1" applyBorder="1" applyAlignment="1">
      <alignment vertical="center"/>
    </xf>
    <xf numFmtId="177" fontId="31" fillId="0" borderId="24" xfId="14" applyNumberFormat="1" applyFont="1" applyFill="1" applyBorder="1" applyAlignment="1">
      <alignment vertical="center"/>
    </xf>
    <xf numFmtId="0" fontId="31" fillId="0" borderId="0" xfId="14" applyFont="1" applyFill="1" applyBorder="1" applyAlignment="1">
      <alignment vertical="center"/>
    </xf>
    <xf numFmtId="180" fontId="31" fillId="0" borderId="0" xfId="14" applyNumberFormat="1" applyFont="1" applyFill="1" applyBorder="1" applyAlignment="1" applyProtection="1">
      <alignment vertical="center" wrapText="1"/>
    </xf>
    <xf numFmtId="180" fontId="31" fillId="0" borderId="22" xfId="14" applyNumberFormat="1" applyFont="1" applyFill="1" applyBorder="1" applyAlignment="1" applyProtection="1">
      <alignment horizontal="center" vertical="center" wrapText="1"/>
    </xf>
    <xf numFmtId="177" fontId="31" fillId="0" borderId="9" xfId="14" applyNumberFormat="1" applyFont="1" applyFill="1" applyBorder="1" applyAlignment="1">
      <alignment vertical="center"/>
    </xf>
    <xf numFmtId="176" fontId="31" fillId="0" borderId="23" xfId="14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178" fontId="39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78" fontId="17" fillId="0" borderId="1" xfId="0" applyNumberFormat="1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horizontal="right" vertical="center"/>
    </xf>
    <xf numFmtId="0" fontId="17" fillId="0" borderId="52" xfId="0" applyFont="1" applyFill="1" applyBorder="1" applyAlignment="1">
      <alignment horizontal="center" vertical="center"/>
    </xf>
    <xf numFmtId="178" fontId="17" fillId="0" borderId="53" xfId="0" applyNumberFormat="1" applyFont="1" applyFill="1" applyBorder="1" applyAlignment="1">
      <alignment horizontal="center" vertical="center" wrapText="1"/>
    </xf>
    <xf numFmtId="178" fontId="17" fillId="0" borderId="3" xfId="0" applyNumberFormat="1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/>
    </xf>
    <xf numFmtId="3" fontId="8" fillId="0" borderId="24" xfId="0" applyNumberFormat="1" applyFont="1" applyFill="1" applyBorder="1" applyAlignment="1" applyProtection="1">
      <alignment horizontal="right" vertical="center"/>
    </xf>
    <xf numFmtId="3" fontId="8" fillId="0" borderId="36" xfId="0" applyNumberFormat="1" applyFont="1" applyFill="1" applyBorder="1" applyAlignment="1" applyProtection="1">
      <alignment horizontal="right" vertical="center"/>
    </xf>
    <xf numFmtId="178" fontId="8" fillId="0" borderId="19" xfId="0" applyNumberFormat="1" applyFont="1" applyFill="1" applyBorder="1" applyAlignment="1" applyProtection="1">
      <alignment horizontal="right" vertical="center"/>
    </xf>
    <xf numFmtId="178" fontId="17" fillId="0" borderId="36" xfId="0" applyNumberFormat="1" applyFont="1" applyFill="1" applyBorder="1" applyAlignment="1">
      <alignment vertical="center"/>
    </xf>
    <xf numFmtId="3" fontId="40" fillId="0" borderId="36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left" vertical="center" indent="1"/>
    </xf>
    <xf numFmtId="3" fontId="8" fillId="0" borderId="19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left" vertical="center" indent="2"/>
    </xf>
    <xf numFmtId="0" fontId="0" fillId="0" borderId="0" xfId="0" applyFill="1" applyBorder="1" applyAlignment="1">
      <alignment horizontal="left" vertical="center" indent="3"/>
    </xf>
    <xf numFmtId="0" fontId="19" fillId="0" borderId="0" xfId="0" applyFont="1" applyFill="1" applyBorder="1" applyAlignment="1">
      <alignment vertical="center"/>
    </xf>
    <xf numFmtId="0" fontId="0" fillId="0" borderId="26" xfId="0" applyFill="1" applyBorder="1" applyAlignment="1">
      <alignment horizontal="left" vertical="center" indent="1"/>
    </xf>
    <xf numFmtId="3" fontId="8" fillId="0" borderId="18" xfId="0" applyNumberFormat="1" applyFont="1" applyFill="1" applyBorder="1" applyAlignment="1" applyProtection="1">
      <alignment horizontal="right" vertical="center"/>
    </xf>
    <xf numFmtId="3" fontId="8" fillId="0" borderId="32" xfId="0" applyNumberFormat="1" applyFont="1" applyFill="1" applyBorder="1" applyAlignment="1" applyProtection="1">
      <alignment horizontal="right" vertical="center"/>
    </xf>
    <xf numFmtId="0" fontId="41" fillId="0" borderId="37" xfId="0" applyFont="1" applyFill="1" applyBorder="1" applyAlignment="1">
      <alignment horizontal="center" vertical="center"/>
    </xf>
    <xf numFmtId="3" fontId="42" fillId="0" borderId="39" xfId="0" applyNumberFormat="1" applyFont="1" applyFill="1" applyBorder="1" applyAlignment="1">
      <alignment vertical="center"/>
    </xf>
    <xf numFmtId="178" fontId="8" fillId="0" borderId="23" xfId="0" applyNumberFormat="1" applyFont="1" applyFill="1" applyBorder="1" applyAlignment="1" applyProtection="1">
      <alignment horizontal="right" vertical="center"/>
    </xf>
    <xf numFmtId="3" fontId="41" fillId="0" borderId="39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178" fontId="17" fillId="0" borderId="0" xfId="0" applyNumberFormat="1" applyFont="1" applyFill="1" applyBorder="1" applyAlignment="1">
      <alignment horizontal="left" vertical="center" wrapText="1"/>
    </xf>
    <xf numFmtId="178" fontId="5" fillId="0" borderId="0" xfId="0" applyNumberFormat="1" applyFont="1" applyFill="1" applyBorder="1" applyAlignment="1" applyProtection="1"/>
    <xf numFmtId="178" fontId="12" fillId="0" borderId="0" xfId="0" applyNumberFormat="1" applyFont="1" applyFill="1" applyBorder="1" applyAlignment="1" applyProtection="1">
      <alignment horizontal="center" vertical="center"/>
    </xf>
    <xf numFmtId="178" fontId="26" fillId="0" borderId="0" xfId="0" applyNumberFormat="1" applyFont="1" applyFill="1" applyBorder="1" applyAlignment="1" applyProtection="1">
      <alignment horizontal="right" vertical="center"/>
    </xf>
    <xf numFmtId="0" fontId="26" fillId="0" borderId="61" xfId="0" applyFont="1" applyFill="1" applyBorder="1" applyAlignment="1" applyProtection="1">
      <alignment horizontal="center" vertical="center"/>
    </xf>
    <xf numFmtId="0" fontId="26" fillId="0" borderId="62" xfId="0" applyFont="1" applyFill="1" applyBorder="1" applyAlignment="1" applyProtection="1">
      <alignment horizontal="center" vertical="center" wrapText="1"/>
    </xf>
    <xf numFmtId="0" fontId="26" fillId="0" borderId="64" xfId="0" applyFont="1" applyFill="1" applyBorder="1" applyAlignment="1" applyProtection="1">
      <alignment horizontal="center" vertical="center" wrapText="1"/>
    </xf>
    <xf numFmtId="178" fontId="26" fillId="0" borderId="65" xfId="0" applyNumberFormat="1" applyFont="1" applyFill="1" applyBorder="1" applyAlignment="1" applyProtection="1">
      <alignment horizontal="center" vertical="center" wrapText="1"/>
    </xf>
    <xf numFmtId="179" fontId="26" fillId="0" borderId="57" xfId="0" applyNumberFormat="1" applyFont="1" applyFill="1" applyBorder="1" applyAlignment="1" applyProtection="1">
      <alignment horizontal="right" vertical="center"/>
    </xf>
    <xf numFmtId="178" fontId="26" fillId="0" borderId="25" xfId="0" applyNumberFormat="1" applyFont="1" applyFill="1" applyBorder="1" applyAlignment="1" applyProtection="1">
      <alignment horizontal="right" vertical="center"/>
    </xf>
    <xf numFmtId="178" fontId="26" fillId="0" borderId="58" xfId="0" applyNumberFormat="1" applyFont="1" applyFill="1" applyBorder="1" applyAlignment="1" applyProtection="1">
      <alignment horizontal="right" vertical="center"/>
    </xf>
    <xf numFmtId="0" fontId="26" fillId="0" borderId="45" xfId="0" applyFont="1" applyFill="1" applyBorder="1" applyAlignment="1" applyProtection="1">
      <alignment vertical="center"/>
    </xf>
    <xf numFmtId="182" fontId="26" fillId="0" borderId="57" xfId="0" applyNumberFormat="1" applyFont="1" applyFill="1" applyBorder="1" applyAlignment="1" applyProtection="1">
      <alignment horizontal="right" vertical="center"/>
    </xf>
    <xf numFmtId="0" fontId="26" fillId="0" borderId="66" xfId="0" applyFont="1" applyFill="1" applyBorder="1" applyAlignment="1" applyProtection="1">
      <alignment vertical="center"/>
    </xf>
    <xf numFmtId="179" fontId="26" fillId="0" borderId="67" xfId="0" applyNumberFormat="1" applyFont="1" applyFill="1" applyBorder="1" applyAlignment="1" applyProtection="1">
      <alignment horizontal="right" vertical="center"/>
    </xf>
    <xf numFmtId="0" fontId="11" fillId="0" borderId="66" xfId="0" applyFont="1" applyFill="1" applyBorder="1" applyAlignment="1" applyProtection="1">
      <alignment horizontal="center" vertical="center"/>
    </xf>
    <xf numFmtId="178" fontId="26" fillId="0" borderId="48" xfId="0" applyNumberFormat="1" applyFont="1" applyFill="1" applyBorder="1" applyAlignment="1" applyProtection="1">
      <alignment horizontal="right" vertical="center"/>
    </xf>
    <xf numFmtId="178" fontId="26" fillId="0" borderId="68" xfId="0" applyNumberFormat="1" applyFont="1" applyFill="1" applyBorder="1" applyAlignment="1" applyProtection="1">
      <alignment horizontal="right" vertical="center"/>
    </xf>
    <xf numFmtId="0" fontId="26" fillId="0" borderId="11" xfId="0" applyFont="1" applyFill="1" applyBorder="1" applyAlignment="1" applyProtection="1">
      <alignment horizontal="left" vertical="top" wrapText="1"/>
    </xf>
    <xf numFmtId="0" fontId="26" fillId="0" borderId="11" xfId="0" applyFont="1" applyFill="1" applyBorder="1" applyAlignment="1" applyProtection="1">
      <alignment horizontal="left" vertical="top"/>
    </xf>
    <xf numFmtId="178" fontId="26" fillId="0" borderId="0" xfId="0" applyNumberFormat="1" applyFont="1" applyFill="1" applyBorder="1" applyAlignment="1" applyProtection="1">
      <alignment horizontal="left" vertical="top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zoomScale="130" zoomScaleNormal="130" workbookViewId="0">
      <selection activeCell="A1" sqref="A1"/>
    </sheetView>
  </sheetViews>
  <sheetFormatPr defaultColWidth="54.625" defaultRowHeight="48" customHeight="1" outlineLevelCol="4"/>
  <cols>
    <col min="1" max="1" width="34.125" style="100" customWidth="1"/>
    <col min="2" max="4" width="11.625" style="100" customWidth="1"/>
    <col min="5" max="5" width="10" style="243" customWidth="1"/>
    <col min="6" max="16384" width="54.625" style="97"/>
  </cols>
  <sheetData>
    <row r="1" ht="20.1" customHeight="1" spans="1:1">
      <c r="A1" s="101" t="s">
        <v>0</v>
      </c>
    </row>
    <row r="2" s="98" customFormat="1" ht="39" customHeight="1" spans="1:5">
      <c r="A2" s="102" t="s">
        <v>1</v>
      </c>
      <c r="B2" s="102"/>
      <c r="C2" s="102"/>
      <c r="D2" s="102"/>
      <c r="E2" s="244"/>
    </row>
    <row r="3" s="100" customFormat="1" ht="18.75" customHeight="1" spans="1:5">
      <c r="A3" s="149"/>
      <c r="B3" s="149"/>
      <c r="C3" s="149"/>
      <c r="D3" s="149"/>
      <c r="E3" s="245" t="s">
        <v>2</v>
      </c>
    </row>
    <row r="4" s="100" customFormat="1" customHeight="1" spans="1:5">
      <c r="A4" s="246" t="s">
        <v>3</v>
      </c>
      <c r="B4" s="247" t="s">
        <v>4</v>
      </c>
      <c r="C4" s="247" t="s">
        <v>5</v>
      </c>
      <c r="D4" s="248" t="s">
        <v>6</v>
      </c>
      <c r="E4" s="249" t="s">
        <v>7</v>
      </c>
    </row>
    <row r="5" s="100" customFormat="1" ht="21" customHeight="1" spans="1:5">
      <c r="A5" s="123" t="s">
        <v>8</v>
      </c>
      <c r="B5" s="250">
        <v>8869</v>
      </c>
      <c r="C5" s="250">
        <f>SUM(C6:C20)</f>
        <v>9191</v>
      </c>
      <c r="D5" s="251">
        <f>(C5/B5)*100</f>
        <v>103.630623520126</v>
      </c>
      <c r="E5" s="252">
        <v>111.3656</v>
      </c>
    </row>
    <row r="6" s="100" customFormat="1" ht="21" customHeight="1" spans="1:5">
      <c r="A6" s="253" t="s">
        <v>9</v>
      </c>
      <c r="B6" s="250">
        <v>3933</v>
      </c>
      <c r="C6" s="250">
        <v>3377</v>
      </c>
      <c r="D6" s="251">
        <f t="shared" ref="D6:D30" si="0">(C6/B6)*100</f>
        <v>85.8632087465039</v>
      </c>
      <c r="E6" s="252">
        <v>146.127217654695</v>
      </c>
    </row>
    <row r="7" s="100" customFormat="1" ht="21" customHeight="1" spans="1:5">
      <c r="A7" s="253" t="s">
        <v>10</v>
      </c>
      <c r="B7" s="250"/>
      <c r="C7" s="250"/>
      <c r="D7" s="251"/>
      <c r="E7" s="252">
        <v>0</v>
      </c>
    </row>
    <row r="8" s="100" customFormat="1" ht="21" customHeight="1" spans="1:5">
      <c r="A8" s="253" t="s">
        <v>11</v>
      </c>
      <c r="B8" s="250">
        <v>370</v>
      </c>
      <c r="C8" s="250">
        <v>414</v>
      </c>
      <c r="D8" s="251">
        <f t="shared" si="0"/>
        <v>111.891891891892</v>
      </c>
      <c r="E8" s="252">
        <v>120</v>
      </c>
    </row>
    <row r="9" s="100" customFormat="1" ht="21" customHeight="1" spans="1:5">
      <c r="A9" s="253" t="s">
        <v>12</v>
      </c>
      <c r="B9" s="254"/>
      <c r="C9" s="254"/>
      <c r="D9" s="251"/>
      <c r="E9" s="252">
        <v>0</v>
      </c>
    </row>
    <row r="10" s="100" customFormat="1" ht="21" customHeight="1" spans="1:5">
      <c r="A10" s="253" t="s">
        <v>13</v>
      </c>
      <c r="B10" s="250">
        <v>171</v>
      </c>
      <c r="C10" s="250">
        <v>252</v>
      </c>
      <c r="D10" s="251">
        <f t="shared" si="0"/>
        <v>147.368421052632</v>
      </c>
      <c r="E10" s="252">
        <v>157.5</v>
      </c>
    </row>
    <row r="11" s="100" customFormat="1" ht="21" customHeight="1" spans="1:5">
      <c r="A11" s="253" t="s">
        <v>14</v>
      </c>
      <c r="B11" s="250">
        <v>14</v>
      </c>
      <c r="C11" s="250">
        <v>21</v>
      </c>
      <c r="D11" s="251">
        <f t="shared" si="0"/>
        <v>150</v>
      </c>
      <c r="E11" s="252">
        <v>161.538461538462</v>
      </c>
    </row>
    <row r="12" s="100" customFormat="1" ht="21" customHeight="1" spans="1:5">
      <c r="A12" s="253" t="s">
        <v>15</v>
      </c>
      <c r="B12" s="250">
        <v>486</v>
      </c>
      <c r="C12" s="250">
        <v>702</v>
      </c>
      <c r="D12" s="251">
        <f t="shared" si="0"/>
        <v>144.444444444444</v>
      </c>
      <c r="E12" s="252">
        <v>154.625550660793</v>
      </c>
    </row>
    <row r="13" s="100" customFormat="1" ht="21" customHeight="1" spans="1:5">
      <c r="A13" s="253" t="s">
        <v>16</v>
      </c>
      <c r="B13" s="250">
        <v>231</v>
      </c>
      <c r="C13" s="250">
        <v>223</v>
      </c>
      <c r="D13" s="251">
        <f t="shared" si="0"/>
        <v>96.5367965367965</v>
      </c>
      <c r="E13" s="252">
        <v>103.240740740741</v>
      </c>
    </row>
    <row r="14" s="100" customFormat="1" ht="21" customHeight="1" spans="1:5">
      <c r="A14" s="253" t="s">
        <v>17</v>
      </c>
      <c r="B14" s="250">
        <v>68</v>
      </c>
      <c r="C14" s="250">
        <v>121</v>
      </c>
      <c r="D14" s="251">
        <f t="shared" si="0"/>
        <v>177.941176470588</v>
      </c>
      <c r="E14" s="252">
        <v>189.0625</v>
      </c>
    </row>
    <row r="15" s="100" customFormat="1" ht="21" customHeight="1" spans="1:5">
      <c r="A15" s="253" t="s">
        <v>18</v>
      </c>
      <c r="B15" s="250">
        <v>216</v>
      </c>
      <c r="C15" s="250">
        <v>152</v>
      </c>
      <c r="D15" s="251">
        <f t="shared" si="0"/>
        <v>70.3703703703704</v>
      </c>
      <c r="E15" s="252">
        <v>75.2475247524752</v>
      </c>
    </row>
    <row r="16" s="100" customFormat="1" ht="21" customHeight="1" spans="1:5">
      <c r="A16" s="253" t="s">
        <v>19</v>
      </c>
      <c r="B16" s="250">
        <v>90</v>
      </c>
      <c r="C16" s="250">
        <v>91</v>
      </c>
      <c r="D16" s="251">
        <f t="shared" si="0"/>
        <v>101.111111111111</v>
      </c>
      <c r="E16" s="252">
        <v>108.333333333333</v>
      </c>
    </row>
    <row r="17" s="100" customFormat="1" ht="21" customHeight="1" spans="1:5">
      <c r="A17" s="253" t="s">
        <v>20</v>
      </c>
      <c r="B17" s="250">
        <v>651</v>
      </c>
      <c r="C17" s="250">
        <v>768</v>
      </c>
      <c r="D17" s="251">
        <f t="shared" si="0"/>
        <v>117.972350230415</v>
      </c>
      <c r="E17" s="252">
        <v>126.315789473684</v>
      </c>
    </row>
    <row r="18" s="100" customFormat="1" ht="21" customHeight="1" spans="1:5">
      <c r="A18" s="253" t="s">
        <v>21</v>
      </c>
      <c r="B18" s="250">
        <v>2419</v>
      </c>
      <c r="C18" s="250">
        <v>2050</v>
      </c>
      <c r="D18" s="251">
        <f t="shared" si="0"/>
        <v>84.7457627118644</v>
      </c>
      <c r="E18" s="252">
        <v>90.6678460858027</v>
      </c>
    </row>
    <row r="19" s="100" customFormat="1" ht="21" customHeight="1" spans="1:5">
      <c r="A19" s="253" t="s">
        <v>22</v>
      </c>
      <c r="B19" s="250">
        <v>220</v>
      </c>
      <c r="C19" s="250">
        <v>1020</v>
      </c>
      <c r="D19" s="251">
        <f t="shared" si="0"/>
        <v>463.636363636364</v>
      </c>
      <c r="E19" s="252">
        <v>495.145631067961</v>
      </c>
    </row>
    <row r="20" s="100" customFormat="1" ht="21" customHeight="1" spans="1:5">
      <c r="A20" s="253" t="s">
        <v>23</v>
      </c>
      <c r="B20" s="250"/>
      <c r="C20" s="250"/>
      <c r="D20" s="251"/>
      <c r="E20" s="252">
        <v>0</v>
      </c>
    </row>
    <row r="21" s="100" customFormat="1" ht="21" customHeight="1" spans="1:5">
      <c r="A21" s="123" t="s">
        <v>24</v>
      </c>
      <c r="B21" s="250">
        <f>SUM(B22:B29)</f>
        <v>7431</v>
      </c>
      <c r="C21" s="250">
        <f>SUM(C22:C29)</f>
        <v>7305</v>
      </c>
      <c r="D21" s="251">
        <f t="shared" si="0"/>
        <v>98.304400484457</v>
      </c>
      <c r="E21" s="252">
        <v>105.183585313175</v>
      </c>
    </row>
    <row r="22" s="100" customFormat="1" ht="21" customHeight="1" spans="1:5">
      <c r="A22" s="253" t="s">
        <v>25</v>
      </c>
      <c r="B22" s="250">
        <v>801</v>
      </c>
      <c r="C22" s="250">
        <v>908</v>
      </c>
      <c r="D22" s="251">
        <f t="shared" si="0"/>
        <v>113.358302122347</v>
      </c>
      <c r="E22" s="252">
        <v>121.228304405875</v>
      </c>
    </row>
    <row r="23" s="100" customFormat="1" ht="21" customHeight="1" spans="1:5">
      <c r="A23" s="253" t="s">
        <v>26</v>
      </c>
      <c r="B23" s="250">
        <v>1356</v>
      </c>
      <c r="C23" s="250">
        <v>875</v>
      </c>
      <c r="D23" s="251">
        <f t="shared" si="0"/>
        <v>64.5280235988201</v>
      </c>
      <c r="E23" s="252">
        <v>69.060773480663</v>
      </c>
    </row>
    <row r="24" s="100" customFormat="1" ht="21" customHeight="1" spans="1:5">
      <c r="A24" s="253" t="s">
        <v>27</v>
      </c>
      <c r="B24" s="250">
        <v>1290</v>
      </c>
      <c r="C24" s="250">
        <v>932</v>
      </c>
      <c r="D24" s="251">
        <f t="shared" si="0"/>
        <v>72.2480620155039</v>
      </c>
      <c r="E24" s="252">
        <v>77.344398340249</v>
      </c>
    </row>
    <row r="25" s="100" customFormat="1" ht="21" customHeight="1" spans="1:5">
      <c r="A25" s="253" t="s">
        <v>28</v>
      </c>
      <c r="B25" s="250">
        <v>1519</v>
      </c>
      <c r="C25" s="250">
        <v>1173</v>
      </c>
      <c r="D25" s="251">
        <f t="shared" si="0"/>
        <v>77.2218564845293</v>
      </c>
      <c r="E25" s="252">
        <v>82.6056338028169</v>
      </c>
    </row>
    <row r="26" s="100" customFormat="1" ht="21" customHeight="1" spans="1:5">
      <c r="A26" s="253" t="s">
        <v>29</v>
      </c>
      <c r="B26" s="250">
        <v>297</v>
      </c>
      <c r="C26" s="250">
        <v>835</v>
      </c>
      <c r="D26" s="251">
        <f t="shared" si="0"/>
        <v>281.144781144781</v>
      </c>
      <c r="E26" s="252">
        <v>300.359712230216</v>
      </c>
    </row>
    <row r="27" s="100" customFormat="1" ht="21" customHeight="1" spans="1:5">
      <c r="A27" s="253" t="s">
        <v>30</v>
      </c>
      <c r="B27" s="250">
        <v>460</v>
      </c>
      <c r="C27" s="250">
        <v>1089</v>
      </c>
      <c r="D27" s="251">
        <f t="shared" si="0"/>
        <v>236.739130434783</v>
      </c>
      <c r="E27" s="252">
        <v>253.255813953488</v>
      </c>
    </row>
    <row r="28" s="100" customFormat="1" ht="21" customHeight="1" spans="1:5">
      <c r="A28" s="253" t="s">
        <v>31</v>
      </c>
      <c r="B28" s="250"/>
      <c r="C28" s="250"/>
      <c r="D28" s="251"/>
      <c r="E28" s="252">
        <v>0</v>
      </c>
    </row>
    <row r="29" s="100" customFormat="1" ht="21" customHeight="1" spans="1:5">
      <c r="A29" s="255" t="s">
        <v>32</v>
      </c>
      <c r="B29" s="256">
        <v>1708</v>
      </c>
      <c r="C29" s="256">
        <v>1493</v>
      </c>
      <c r="D29" s="251">
        <f t="shared" si="0"/>
        <v>87.4121779859485</v>
      </c>
      <c r="E29" s="252">
        <v>93.546365914787</v>
      </c>
    </row>
    <row r="30" s="100" customFormat="1" ht="21" customHeight="1" spans="1:5">
      <c r="A30" s="257" t="s">
        <v>33</v>
      </c>
      <c r="B30" s="256">
        <f>SUM(B21,B5)</f>
        <v>16300</v>
      </c>
      <c r="C30" s="256">
        <f>SUM(C21,C5)</f>
        <v>16496</v>
      </c>
      <c r="D30" s="258">
        <f t="shared" si="0"/>
        <v>101.20245398773</v>
      </c>
      <c r="E30" s="259">
        <v>108.540597447033</v>
      </c>
    </row>
    <row r="31" s="100" customFormat="1" ht="20.25" customHeight="1" spans="1:5">
      <c r="A31" s="260"/>
      <c r="B31" s="261"/>
      <c r="C31" s="261"/>
      <c r="D31" s="261"/>
      <c r="E31" s="262"/>
    </row>
    <row r="32" s="100" customFormat="1" ht="20.25" customHeight="1" spans="5:5">
      <c r="E32" s="243"/>
    </row>
    <row r="33" s="100" customFormat="1" ht="20.25" customHeight="1" spans="5:5">
      <c r="E33" s="243"/>
    </row>
    <row r="34" s="100" customFormat="1" ht="20.25" customHeight="1" spans="5:5">
      <c r="E34" s="243"/>
    </row>
    <row r="35" s="100" customFormat="1" ht="24" customHeight="1" spans="5:5">
      <c r="E35" s="243"/>
    </row>
  </sheetData>
  <mergeCells count="2">
    <mergeCell ref="A2:E2"/>
    <mergeCell ref="A31:E31"/>
  </mergeCells>
  <printOptions horizontalCentered="1"/>
  <pageMargins left="0.786805555555556" right="0.55" top="0.590277777777778" bottom="0.59027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95"/>
  <sheetViews>
    <sheetView showGridLines="0" workbookViewId="0">
      <selection activeCell="A1" sqref="A1"/>
    </sheetView>
  </sheetViews>
  <sheetFormatPr defaultColWidth="9" defaultRowHeight="13.5"/>
  <cols>
    <col min="1" max="1" width="45.375" style="208" customWidth="1"/>
    <col min="2" max="3" width="11.375" style="209" customWidth="1"/>
    <col min="4" max="4" width="12.625" style="210" customWidth="1"/>
    <col min="5" max="5" width="12" style="210" customWidth="1"/>
    <col min="6" max="6" width="13.25" style="208" hidden="1" customWidth="1"/>
    <col min="7" max="16384" width="9" style="208"/>
  </cols>
  <sheetData>
    <row r="1" s="97" customFormat="1" spans="1:254">
      <c r="A1" s="208" t="s">
        <v>34</v>
      </c>
      <c r="B1" s="209"/>
      <c r="C1" s="209"/>
      <c r="D1" s="210"/>
      <c r="E1" s="210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</row>
    <row r="3" s="192" customFormat="1" ht="31.5" customHeight="1" spans="1:254">
      <c r="A3" s="211" t="s">
        <v>35</v>
      </c>
      <c r="B3" s="212"/>
      <c r="C3" s="212"/>
      <c r="D3" s="213"/>
      <c r="E3" s="213"/>
      <c r="F3" s="211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</row>
    <row r="4" s="192" customFormat="1" ht="18.75" customHeight="1" spans="1:254">
      <c r="A4" s="214"/>
      <c r="B4" s="215"/>
      <c r="C4" s="215"/>
      <c r="D4" s="216"/>
      <c r="E4" s="217" t="s">
        <v>2</v>
      </c>
      <c r="F4" s="214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</row>
    <row r="5" s="192" customFormat="1" ht="48" customHeight="1" spans="1:254">
      <c r="A5" s="196" t="s">
        <v>36</v>
      </c>
      <c r="B5" s="218" t="s">
        <v>37</v>
      </c>
      <c r="C5" s="218" t="s">
        <v>5</v>
      </c>
      <c r="D5" s="219" t="s">
        <v>38</v>
      </c>
      <c r="E5" s="220" t="s">
        <v>7</v>
      </c>
      <c r="F5" s="221" t="s">
        <v>39</v>
      </c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8"/>
    </row>
    <row r="6" s="192" customFormat="1" ht="21" customHeight="1" spans="1:254">
      <c r="A6" s="222" t="s">
        <v>40</v>
      </c>
      <c r="B6" s="223">
        <v>27959</v>
      </c>
      <c r="C6" s="224">
        <v>27748</v>
      </c>
      <c r="D6" s="225">
        <f>(C6/B6)*100</f>
        <v>99.2453235094245</v>
      </c>
      <c r="E6" s="226">
        <f>C6/F6*100</f>
        <v>115.993646016219</v>
      </c>
      <c r="F6" s="227">
        <v>23922</v>
      </c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</row>
    <row r="7" s="192" customFormat="1" ht="21" customHeight="1" spans="1:254">
      <c r="A7" s="228" t="s">
        <v>41</v>
      </c>
      <c r="B7" s="229">
        <v>358</v>
      </c>
      <c r="C7" s="224">
        <v>358</v>
      </c>
      <c r="D7" s="225">
        <f>(C7/B7)*100</f>
        <v>100</v>
      </c>
      <c r="E7" s="226">
        <f>C7/F7*100</f>
        <v>103.468208092486</v>
      </c>
      <c r="F7" s="224">
        <v>346</v>
      </c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  <c r="HT7" s="208"/>
      <c r="HU7" s="208"/>
      <c r="HV7" s="208"/>
      <c r="HW7" s="208"/>
      <c r="HX7" s="208"/>
      <c r="HY7" s="208"/>
      <c r="HZ7" s="208"/>
      <c r="IA7" s="208"/>
      <c r="IB7" s="208"/>
      <c r="IC7" s="208"/>
      <c r="ID7" s="208"/>
      <c r="IE7" s="208"/>
      <c r="IF7" s="208"/>
      <c r="IG7" s="208"/>
      <c r="IH7" s="208"/>
      <c r="II7" s="208"/>
      <c r="IJ7" s="208"/>
      <c r="IK7" s="208"/>
      <c r="IL7" s="208"/>
      <c r="IM7" s="208"/>
      <c r="IN7" s="208"/>
      <c r="IO7" s="208"/>
      <c r="IP7" s="208"/>
      <c r="IQ7" s="208"/>
      <c r="IR7" s="208"/>
      <c r="IS7" s="208"/>
      <c r="IT7" s="208"/>
    </row>
    <row r="8" s="192" customFormat="1" ht="21" customHeight="1" spans="1:254">
      <c r="A8" s="230" t="s">
        <v>42</v>
      </c>
      <c r="B8" s="229">
        <v>332</v>
      </c>
      <c r="C8" s="224">
        <v>332</v>
      </c>
      <c r="D8" s="225">
        <f>(C8/B8)*100</f>
        <v>100</v>
      </c>
      <c r="E8" s="226">
        <f>C8/F8*100</f>
        <v>95.9537572254335</v>
      </c>
      <c r="F8" s="224">
        <v>346</v>
      </c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</row>
    <row r="9" s="192" customFormat="1" ht="21" customHeight="1" spans="1:254">
      <c r="A9" s="231" t="s">
        <v>43</v>
      </c>
      <c r="B9" s="229"/>
      <c r="C9" s="224"/>
      <c r="D9" s="225"/>
      <c r="E9" s="226"/>
      <c r="F9" s="224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  <c r="IK9" s="208"/>
      <c r="IL9" s="208"/>
      <c r="IM9" s="208"/>
      <c r="IN9" s="208"/>
      <c r="IO9" s="208"/>
      <c r="IP9" s="208"/>
      <c r="IQ9" s="208"/>
      <c r="IR9" s="208"/>
      <c r="IS9" s="208"/>
      <c r="IT9" s="208"/>
    </row>
    <row r="10" s="192" customFormat="1" ht="21" customHeight="1" spans="1:254">
      <c r="A10" s="231" t="s">
        <v>44</v>
      </c>
      <c r="B10" s="229"/>
      <c r="C10" s="224"/>
      <c r="D10" s="225"/>
      <c r="E10" s="226"/>
      <c r="F10" s="224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  <c r="IN10" s="208"/>
      <c r="IO10" s="208"/>
      <c r="IP10" s="208"/>
      <c r="IQ10" s="208"/>
      <c r="IR10" s="208"/>
      <c r="IS10" s="208"/>
      <c r="IT10" s="208"/>
    </row>
    <row r="11" s="192" customFormat="1" ht="21" customHeight="1" spans="1:254">
      <c r="A11" s="231" t="s">
        <v>45</v>
      </c>
      <c r="B11" s="229"/>
      <c r="C11" s="224"/>
      <c r="D11" s="225"/>
      <c r="E11" s="226"/>
      <c r="F11" s="224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  <c r="II11" s="208"/>
      <c r="IJ11" s="208"/>
      <c r="IK11" s="208"/>
      <c r="IL11" s="208"/>
      <c r="IM11" s="208"/>
      <c r="IN11" s="208"/>
      <c r="IO11" s="208"/>
      <c r="IP11" s="208"/>
      <c r="IQ11" s="208"/>
      <c r="IR11" s="208"/>
      <c r="IS11" s="208"/>
      <c r="IT11" s="208"/>
    </row>
    <row r="12" s="192" customFormat="1" ht="21" customHeight="1" spans="1:254">
      <c r="A12" s="231" t="s">
        <v>46</v>
      </c>
      <c r="B12" s="229"/>
      <c r="C12" s="224"/>
      <c r="D12" s="225"/>
      <c r="E12" s="226"/>
      <c r="F12" s="224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</row>
    <row r="13" s="192" customFormat="1" ht="21" customHeight="1" spans="1:254">
      <c r="A13" s="231" t="s">
        <v>47</v>
      </c>
      <c r="B13" s="229"/>
      <c r="C13" s="224"/>
      <c r="D13" s="225"/>
      <c r="E13" s="226"/>
      <c r="F13" s="224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  <c r="IH13" s="208"/>
      <c r="II13" s="208"/>
      <c r="IJ13" s="208"/>
      <c r="IK13" s="208"/>
      <c r="IL13" s="208"/>
      <c r="IM13" s="208"/>
      <c r="IN13" s="208"/>
      <c r="IO13" s="208"/>
      <c r="IP13" s="208"/>
      <c r="IQ13" s="208"/>
      <c r="IR13" s="208"/>
      <c r="IS13" s="208"/>
      <c r="IT13" s="208"/>
    </row>
    <row r="14" s="192" customFormat="1" ht="21" customHeight="1" spans="1:254">
      <c r="A14" s="231" t="s">
        <v>48</v>
      </c>
      <c r="B14" s="229"/>
      <c r="C14" s="224"/>
      <c r="D14" s="225"/>
      <c r="E14" s="226"/>
      <c r="F14" s="224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  <c r="IH14" s="208"/>
      <c r="II14" s="208"/>
      <c r="IJ14" s="208"/>
      <c r="IK14" s="208"/>
      <c r="IL14" s="208"/>
      <c r="IM14" s="208"/>
      <c r="IN14" s="208"/>
      <c r="IO14" s="208"/>
      <c r="IP14" s="208"/>
      <c r="IQ14" s="208"/>
      <c r="IR14" s="208"/>
      <c r="IS14" s="208"/>
      <c r="IT14" s="208"/>
    </row>
    <row r="15" s="192" customFormat="1" ht="21" customHeight="1" spans="1:254">
      <c r="A15" s="231" t="s">
        <v>49</v>
      </c>
      <c r="B15" s="229"/>
      <c r="C15" s="224"/>
      <c r="D15" s="225"/>
      <c r="E15" s="226"/>
      <c r="F15" s="224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  <c r="IH15" s="208"/>
      <c r="II15" s="208"/>
      <c r="IJ15" s="208"/>
      <c r="IK15" s="208"/>
      <c r="IL15" s="208"/>
      <c r="IM15" s="208"/>
      <c r="IN15" s="208"/>
      <c r="IO15" s="208"/>
      <c r="IP15" s="208"/>
      <c r="IQ15" s="208"/>
      <c r="IR15" s="208"/>
      <c r="IS15" s="208"/>
      <c r="IT15" s="208"/>
    </row>
    <row r="16" s="192" customFormat="1" ht="21" customHeight="1" spans="1:254">
      <c r="A16" s="231" t="s">
        <v>50</v>
      </c>
      <c r="B16" s="229"/>
      <c r="C16" s="224"/>
      <c r="D16" s="225"/>
      <c r="E16" s="226"/>
      <c r="F16" s="224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  <c r="IH16" s="208"/>
      <c r="II16" s="208"/>
      <c r="IJ16" s="208"/>
      <c r="IK16" s="208"/>
      <c r="IL16" s="208"/>
      <c r="IM16" s="208"/>
      <c r="IN16" s="208"/>
      <c r="IO16" s="208"/>
      <c r="IP16" s="208"/>
      <c r="IQ16" s="208"/>
      <c r="IR16" s="208"/>
      <c r="IS16" s="208"/>
      <c r="IT16" s="208"/>
    </row>
    <row r="17" s="192" customFormat="1" ht="21" customHeight="1" spans="1:254">
      <c r="A17" s="231" t="s">
        <v>51</v>
      </c>
      <c r="B17" s="229"/>
      <c r="C17" s="224"/>
      <c r="D17" s="225"/>
      <c r="E17" s="226"/>
      <c r="F17" s="224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  <c r="IH17" s="208"/>
      <c r="II17" s="208"/>
      <c r="IJ17" s="208"/>
      <c r="IK17" s="208"/>
      <c r="IL17" s="208"/>
      <c r="IM17" s="208"/>
      <c r="IN17" s="208"/>
      <c r="IO17" s="208"/>
      <c r="IP17" s="208"/>
      <c r="IQ17" s="208"/>
      <c r="IR17" s="208"/>
      <c r="IS17" s="208"/>
      <c r="IT17" s="208"/>
    </row>
    <row r="18" s="192" customFormat="1" ht="21" customHeight="1" spans="1:254">
      <c r="A18" s="231" t="s">
        <v>52</v>
      </c>
      <c r="B18" s="229">
        <v>26</v>
      </c>
      <c r="C18" s="224">
        <v>26</v>
      </c>
      <c r="D18" s="225">
        <f>(C18/B18)*100</f>
        <v>100</v>
      </c>
      <c r="E18" s="226"/>
      <c r="F18" s="224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  <c r="IH18" s="208"/>
      <c r="II18" s="208"/>
      <c r="IJ18" s="208"/>
      <c r="IK18" s="208"/>
      <c r="IL18" s="208"/>
      <c r="IM18" s="208"/>
      <c r="IN18" s="208"/>
      <c r="IO18" s="208"/>
      <c r="IP18" s="208"/>
      <c r="IQ18" s="208"/>
      <c r="IR18" s="208"/>
      <c r="IS18" s="208"/>
      <c r="IT18" s="208"/>
    </row>
    <row r="19" s="192" customFormat="1" ht="21" customHeight="1" spans="1:254">
      <c r="A19" s="228" t="s">
        <v>53</v>
      </c>
      <c r="B19" s="229">
        <v>234</v>
      </c>
      <c r="C19" s="224">
        <v>234</v>
      </c>
      <c r="D19" s="225">
        <f>(C19/B19)*100</f>
        <v>100</v>
      </c>
      <c r="E19" s="226">
        <f>C19/F19*100</f>
        <v>101.739130434783</v>
      </c>
      <c r="F19" s="224">
        <v>230</v>
      </c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  <c r="GI19" s="208"/>
      <c r="GJ19" s="208"/>
      <c r="GK19" s="208"/>
      <c r="GL19" s="208"/>
      <c r="GM19" s="208"/>
      <c r="GN19" s="208"/>
      <c r="GO19" s="208"/>
      <c r="GP19" s="208"/>
      <c r="GQ19" s="208"/>
      <c r="GR19" s="208"/>
      <c r="GS19" s="208"/>
      <c r="GT19" s="208"/>
      <c r="GU19" s="208"/>
      <c r="GV19" s="208"/>
      <c r="GW19" s="208"/>
      <c r="GX19" s="208"/>
      <c r="GY19" s="208"/>
      <c r="GZ19" s="208"/>
      <c r="HA19" s="208"/>
      <c r="HB19" s="208"/>
      <c r="HC19" s="208"/>
      <c r="HD19" s="208"/>
      <c r="HE19" s="208"/>
      <c r="HF19" s="208"/>
      <c r="HG19" s="208"/>
      <c r="HH19" s="208"/>
      <c r="HI19" s="208"/>
      <c r="HJ19" s="208"/>
      <c r="HK19" s="208"/>
      <c r="HL19" s="208"/>
      <c r="HM19" s="208"/>
      <c r="HN19" s="208"/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  <c r="IH19" s="208"/>
      <c r="II19" s="208"/>
      <c r="IJ19" s="208"/>
      <c r="IK19" s="208"/>
      <c r="IL19" s="208"/>
      <c r="IM19" s="208"/>
      <c r="IN19" s="208"/>
      <c r="IO19" s="208"/>
      <c r="IP19" s="208"/>
      <c r="IQ19" s="208"/>
      <c r="IR19" s="208"/>
      <c r="IS19" s="208"/>
      <c r="IT19" s="208"/>
    </row>
    <row r="20" s="192" customFormat="1" ht="21" customHeight="1" spans="1:254">
      <c r="A20" s="230" t="s">
        <v>42</v>
      </c>
      <c r="B20" s="229">
        <v>198</v>
      </c>
      <c r="C20" s="224">
        <v>198</v>
      </c>
      <c r="D20" s="225">
        <f>(C20/B20)*100</f>
        <v>100</v>
      </c>
      <c r="E20" s="226">
        <f>C20/F20*100</f>
        <v>104.761904761905</v>
      </c>
      <c r="F20" s="224">
        <v>189</v>
      </c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  <c r="GI20" s="208"/>
      <c r="GJ20" s="208"/>
      <c r="GK20" s="208"/>
      <c r="GL20" s="208"/>
      <c r="GM20" s="208"/>
      <c r="GN20" s="208"/>
      <c r="GO20" s="208"/>
      <c r="GP20" s="208"/>
      <c r="GQ20" s="208"/>
      <c r="GR20" s="208"/>
      <c r="GS20" s="208"/>
      <c r="GT20" s="208"/>
      <c r="GU20" s="208"/>
      <c r="GV20" s="208"/>
      <c r="GW20" s="208"/>
      <c r="GX20" s="208"/>
      <c r="GY20" s="208"/>
      <c r="GZ20" s="208"/>
      <c r="HA20" s="208"/>
      <c r="HB20" s="208"/>
      <c r="HC20" s="208"/>
      <c r="HD20" s="208"/>
      <c r="HE20" s="208"/>
      <c r="HF20" s="208"/>
      <c r="HG20" s="208"/>
      <c r="HH20" s="208"/>
      <c r="HI20" s="208"/>
      <c r="HJ20" s="208"/>
      <c r="HK20" s="208"/>
      <c r="HL20" s="208"/>
      <c r="HM20" s="208"/>
      <c r="HN20" s="208"/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  <c r="ID20" s="208"/>
      <c r="IE20" s="208"/>
      <c r="IF20" s="208"/>
      <c r="IG20" s="208"/>
      <c r="IH20" s="208"/>
      <c r="II20" s="208"/>
      <c r="IJ20" s="208"/>
      <c r="IK20" s="208"/>
      <c r="IL20" s="208"/>
      <c r="IM20" s="208"/>
      <c r="IN20" s="208"/>
      <c r="IO20" s="208"/>
      <c r="IP20" s="208"/>
      <c r="IQ20" s="208"/>
      <c r="IR20" s="208"/>
      <c r="IS20" s="208"/>
      <c r="IT20" s="208"/>
    </row>
    <row r="21" s="192" customFormat="1" ht="21" customHeight="1" spans="1:254">
      <c r="A21" s="231" t="s">
        <v>43</v>
      </c>
      <c r="B21" s="229">
        <v>36</v>
      </c>
      <c r="C21" s="224">
        <v>36</v>
      </c>
      <c r="D21" s="225">
        <f>(C21/B21)*100</f>
        <v>100</v>
      </c>
      <c r="E21" s="226">
        <f>C21/F21*100</f>
        <v>87.8048780487805</v>
      </c>
      <c r="F21" s="224">
        <v>41</v>
      </c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  <c r="HM21" s="208"/>
      <c r="HN21" s="208"/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  <c r="ID21" s="208"/>
      <c r="IE21" s="208"/>
      <c r="IF21" s="208"/>
      <c r="IG21" s="208"/>
      <c r="IH21" s="208"/>
      <c r="II21" s="208"/>
      <c r="IJ21" s="208"/>
      <c r="IK21" s="208"/>
      <c r="IL21" s="208"/>
      <c r="IM21" s="208"/>
      <c r="IN21" s="208"/>
      <c r="IO21" s="208"/>
      <c r="IP21" s="208"/>
      <c r="IQ21" s="208"/>
      <c r="IR21" s="208"/>
      <c r="IS21" s="208"/>
      <c r="IT21" s="208"/>
    </row>
    <row r="22" s="192" customFormat="1" ht="21" customHeight="1" spans="1:254">
      <c r="A22" s="231" t="s">
        <v>44</v>
      </c>
      <c r="B22" s="229"/>
      <c r="C22" s="224"/>
      <c r="D22" s="225"/>
      <c r="E22" s="226"/>
      <c r="F22" s="224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  <c r="HM22" s="208"/>
      <c r="HN22" s="208"/>
      <c r="HO22" s="208"/>
      <c r="HP22" s="208"/>
      <c r="HQ22" s="208"/>
      <c r="HR22" s="208"/>
      <c r="HS22" s="208"/>
      <c r="HT22" s="208"/>
      <c r="HU22" s="208"/>
      <c r="HV22" s="208"/>
      <c r="HW22" s="208"/>
      <c r="HX22" s="208"/>
      <c r="HY22" s="208"/>
      <c r="HZ22" s="208"/>
      <c r="IA22" s="208"/>
      <c r="IB22" s="208"/>
      <c r="IC22" s="208"/>
      <c r="ID22" s="208"/>
      <c r="IE22" s="208"/>
      <c r="IF22" s="208"/>
      <c r="IG22" s="208"/>
      <c r="IH22" s="208"/>
      <c r="II22" s="208"/>
      <c r="IJ22" s="208"/>
      <c r="IK22" s="208"/>
      <c r="IL22" s="208"/>
      <c r="IM22" s="208"/>
      <c r="IN22" s="208"/>
      <c r="IO22" s="208"/>
      <c r="IP22" s="208"/>
      <c r="IQ22" s="208"/>
      <c r="IR22" s="208"/>
      <c r="IS22" s="208"/>
      <c r="IT22" s="208"/>
    </row>
    <row r="23" s="192" customFormat="1" ht="21" customHeight="1" spans="1:254">
      <c r="A23" s="231" t="s">
        <v>54</v>
      </c>
      <c r="B23" s="229"/>
      <c r="C23" s="224"/>
      <c r="D23" s="225"/>
      <c r="E23" s="226"/>
      <c r="F23" s="224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  <c r="IH23" s="208"/>
      <c r="II23" s="208"/>
      <c r="IJ23" s="208"/>
      <c r="IK23" s="208"/>
      <c r="IL23" s="208"/>
      <c r="IM23" s="208"/>
      <c r="IN23" s="208"/>
      <c r="IO23" s="208"/>
      <c r="IP23" s="208"/>
      <c r="IQ23" s="208"/>
      <c r="IR23" s="208"/>
      <c r="IS23" s="208"/>
      <c r="IT23" s="208"/>
    </row>
    <row r="24" s="192" customFormat="1" ht="21" customHeight="1" spans="1:254">
      <c r="A24" s="231" t="s">
        <v>55</v>
      </c>
      <c r="B24" s="229"/>
      <c r="C24" s="224"/>
      <c r="D24" s="225"/>
      <c r="E24" s="226"/>
      <c r="F24" s="224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  <c r="HM24" s="208"/>
      <c r="HN24" s="208"/>
      <c r="HO24" s="208"/>
      <c r="HP24" s="208"/>
      <c r="HQ24" s="208"/>
      <c r="HR24" s="208"/>
      <c r="HS24" s="208"/>
      <c r="HT24" s="208"/>
      <c r="HU24" s="208"/>
      <c r="HV24" s="208"/>
      <c r="HW24" s="208"/>
      <c r="HX24" s="208"/>
      <c r="HY24" s="208"/>
      <c r="HZ24" s="208"/>
      <c r="IA24" s="208"/>
      <c r="IB24" s="208"/>
      <c r="IC24" s="208"/>
      <c r="ID24" s="208"/>
      <c r="IE24" s="208"/>
      <c r="IF24" s="208"/>
      <c r="IG24" s="208"/>
      <c r="IH24" s="208"/>
      <c r="II24" s="208"/>
      <c r="IJ24" s="208"/>
      <c r="IK24" s="208"/>
      <c r="IL24" s="208"/>
      <c r="IM24" s="208"/>
      <c r="IN24" s="208"/>
      <c r="IO24" s="208"/>
      <c r="IP24" s="208"/>
      <c r="IQ24" s="208"/>
      <c r="IR24" s="208"/>
      <c r="IS24" s="208"/>
      <c r="IT24" s="208"/>
    </row>
    <row r="25" s="192" customFormat="1" ht="21" customHeight="1" spans="1:254">
      <c r="A25" s="231" t="s">
        <v>56</v>
      </c>
      <c r="B25" s="229"/>
      <c r="C25" s="224"/>
      <c r="D25" s="225"/>
      <c r="E25" s="226"/>
      <c r="F25" s="224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  <c r="HM25" s="208"/>
      <c r="HN25" s="208"/>
      <c r="HO25" s="208"/>
      <c r="HP25" s="208"/>
      <c r="HQ25" s="208"/>
      <c r="HR25" s="208"/>
      <c r="HS25" s="208"/>
      <c r="HT25" s="208"/>
      <c r="HU25" s="208"/>
      <c r="HV25" s="208"/>
      <c r="HW25" s="208"/>
      <c r="HX25" s="208"/>
      <c r="HY25" s="208"/>
      <c r="HZ25" s="208"/>
      <c r="IA25" s="208"/>
      <c r="IB25" s="208"/>
      <c r="IC25" s="208"/>
      <c r="ID25" s="208"/>
      <c r="IE25" s="208"/>
      <c r="IF25" s="208"/>
      <c r="IG25" s="208"/>
      <c r="IH25" s="208"/>
      <c r="II25" s="208"/>
      <c r="IJ25" s="208"/>
      <c r="IK25" s="208"/>
      <c r="IL25" s="208"/>
      <c r="IM25" s="208"/>
      <c r="IN25" s="208"/>
      <c r="IO25" s="208"/>
      <c r="IP25" s="208"/>
      <c r="IQ25" s="208"/>
      <c r="IR25" s="208"/>
      <c r="IS25" s="208"/>
      <c r="IT25" s="208"/>
    </row>
    <row r="26" s="192" customFormat="1" ht="21" customHeight="1" spans="1:254">
      <c r="A26" s="231" t="s">
        <v>51</v>
      </c>
      <c r="B26" s="229"/>
      <c r="C26" s="224"/>
      <c r="D26" s="225"/>
      <c r="E26" s="226"/>
      <c r="F26" s="224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  <c r="GI26" s="208"/>
      <c r="GJ26" s="208"/>
      <c r="GK26" s="208"/>
      <c r="GL26" s="208"/>
      <c r="GM26" s="208"/>
      <c r="GN26" s="208"/>
      <c r="GO26" s="208"/>
      <c r="GP26" s="208"/>
      <c r="GQ26" s="208"/>
      <c r="GR26" s="208"/>
      <c r="GS26" s="208"/>
      <c r="GT26" s="208"/>
      <c r="GU26" s="208"/>
      <c r="GV26" s="208"/>
      <c r="GW26" s="208"/>
      <c r="GX26" s="208"/>
      <c r="GY26" s="208"/>
      <c r="GZ26" s="208"/>
      <c r="HA26" s="208"/>
      <c r="HB26" s="208"/>
      <c r="HC26" s="208"/>
      <c r="HD26" s="208"/>
      <c r="HE26" s="208"/>
      <c r="HF26" s="208"/>
      <c r="HG26" s="208"/>
      <c r="HH26" s="208"/>
      <c r="HI26" s="208"/>
      <c r="HJ26" s="208"/>
      <c r="HK26" s="208"/>
      <c r="HL26" s="208"/>
      <c r="HM26" s="208"/>
      <c r="HN26" s="208"/>
      <c r="HO26" s="208"/>
      <c r="HP26" s="208"/>
      <c r="HQ26" s="208"/>
      <c r="HR26" s="208"/>
      <c r="HS26" s="208"/>
      <c r="HT26" s="208"/>
      <c r="HU26" s="208"/>
      <c r="HV26" s="208"/>
      <c r="HW26" s="208"/>
      <c r="HX26" s="208"/>
      <c r="HY26" s="208"/>
      <c r="HZ26" s="208"/>
      <c r="IA26" s="208"/>
      <c r="IB26" s="208"/>
      <c r="IC26" s="208"/>
      <c r="ID26" s="208"/>
      <c r="IE26" s="208"/>
      <c r="IF26" s="208"/>
      <c r="IG26" s="208"/>
      <c r="IH26" s="208"/>
      <c r="II26" s="208"/>
      <c r="IJ26" s="208"/>
      <c r="IK26" s="208"/>
      <c r="IL26" s="208"/>
      <c r="IM26" s="208"/>
      <c r="IN26" s="208"/>
      <c r="IO26" s="208"/>
      <c r="IP26" s="208"/>
      <c r="IQ26" s="208"/>
      <c r="IR26" s="208"/>
      <c r="IS26" s="208"/>
      <c r="IT26" s="208"/>
    </row>
    <row r="27" s="192" customFormat="1" ht="21" customHeight="1" spans="1:254">
      <c r="A27" s="231" t="s">
        <v>57</v>
      </c>
      <c r="B27" s="229"/>
      <c r="C27" s="224"/>
      <c r="D27" s="225"/>
      <c r="E27" s="226"/>
      <c r="F27" s="224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  <c r="HY27" s="208"/>
      <c r="HZ27" s="208"/>
      <c r="IA27" s="208"/>
      <c r="IB27" s="208"/>
      <c r="IC27" s="208"/>
      <c r="ID27" s="208"/>
      <c r="IE27" s="208"/>
      <c r="IF27" s="208"/>
      <c r="IG27" s="208"/>
      <c r="IH27" s="208"/>
      <c r="II27" s="208"/>
      <c r="IJ27" s="208"/>
      <c r="IK27" s="208"/>
      <c r="IL27" s="208"/>
      <c r="IM27" s="208"/>
      <c r="IN27" s="208"/>
      <c r="IO27" s="208"/>
      <c r="IP27" s="208"/>
      <c r="IQ27" s="208"/>
      <c r="IR27" s="208"/>
      <c r="IS27" s="208"/>
      <c r="IT27" s="208"/>
    </row>
    <row r="28" s="192" customFormat="1" ht="21" customHeight="1" spans="1:254">
      <c r="A28" s="228" t="s">
        <v>58</v>
      </c>
      <c r="B28" s="229">
        <v>16860</v>
      </c>
      <c r="C28" s="224">
        <v>16860</v>
      </c>
      <c r="D28" s="225">
        <f>(C28/B28)*100</f>
        <v>100</v>
      </c>
      <c r="E28" s="226">
        <f>C28/F28*100</f>
        <v>160.985391005443</v>
      </c>
      <c r="F28" s="224">
        <v>10473</v>
      </c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J28" s="208"/>
      <c r="HK28" s="208"/>
      <c r="HL28" s="208"/>
      <c r="HM28" s="208"/>
      <c r="HN28" s="208"/>
      <c r="HO28" s="208"/>
      <c r="HP28" s="208"/>
      <c r="HQ28" s="208"/>
      <c r="HR28" s="208"/>
      <c r="HS28" s="208"/>
      <c r="HT28" s="208"/>
      <c r="HU28" s="208"/>
      <c r="HV28" s="208"/>
      <c r="HW28" s="208"/>
      <c r="HX28" s="208"/>
      <c r="HY28" s="208"/>
      <c r="HZ28" s="208"/>
      <c r="IA28" s="208"/>
      <c r="IB28" s="208"/>
      <c r="IC28" s="208"/>
      <c r="ID28" s="208"/>
      <c r="IE28" s="208"/>
      <c r="IF28" s="208"/>
      <c r="IG28" s="208"/>
      <c r="IH28" s="208"/>
      <c r="II28" s="208"/>
      <c r="IJ28" s="208"/>
      <c r="IK28" s="208"/>
      <c r="IL28" s="208"/>
      <c r="IM28" s="208"/>
      <c r="IN28" s="208"/>
      <c r="IO28" s="208"/>
      <c r="IP28" s="208"/>
      <c r="IQ28" s="208"/>
      <c r="IR28" s="208"/>
      <c r="IS28" s="208"/>
      <c r="IT28" s="208"/>
    </row>
    <row r="29" s="192" customFormat="1" ht="21" customHeight="1" spans="1:254">
      <c r="A29" s="230" t="s">
        <v>42</v>
      </c>
      <c r="B29" s="229">
        <v>11258</v>
      </c>
      <c r="C29" s="224">
        <v>11258</v>
      </c>
      <c r="D29" s="225">
        <f>(C29/B29)*100</f>
        <v>100</v>
      </c>
      <c r="E29" s="226">
        <f>C29/F29*100</f>
        <v>147.144164161548</v>
      </c>
      <c r="F29" s="224">
        <v>7651</v>
      </c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208"/>
      <c r="GP29" s="208"/>
      <c r="GQ29" s="208"/>
      <c r="GR29" s="208"/>
      <c r="GS29" s="208"/>
      <c r="GT29" s="208"/>
      <c r="GU29" s="208"/>
      <c r="GV29" s="208"/>
      <c r="GW29" s="208"/>
      <c r="GX29" s="208"/>
      <c r="GY29" s="208"/>
      <c r="GZ29" s="208"/>
      <c r="HA29" s="208"/>
      <c r="HB29" s="208"/>
      <c r="HC29" s="208"/>
      <c r="HD29" s="208"/>
      <c r="HE29" s="208"/>
      <c r="HF29" s="208"/>
      <c r="HG29" s="208"/>
      <c r="HH29" s="208"/>
      <c r="HI29" s="208"/>
      <c r="HJ29" s="208"/>
      <c r="HK29" s="208"/>
      <c r="HL29" s="208"/>
      <c r="HM29" s="208"/>
      <c r="HN29" s="208"/>
      <c r="HO29" s="208"/>
      <c r="HP29" s="208"/>
      <c r="HQ29" s="208"/>
      <c r="HR29" s="208"/>
      <c r="HS29" s="208"/>
      <c r="HT29" s="208"/>
      <c r="HU29" s="208"/>
      <c r="HV29" s="208"/>
      <c r="HW29" s="208"/>
      <c r="HX29" s="208"/>
      <c r="HY29" s="208"/>
      <c r="HZ29" s="208"/>
      <c r="IA29" s="208"/>
      <c r="IB29" s="208"/>
      <c r="IC29" s="208"/>
      <c r="ID29" s="208"/>
      <c r="IE29" s="208"/>
      <c r="IF29" s="208"/>
      <c r="IG29" s="208"/>
      <c r="IH29" s="208"/>
      <c r="II29" s="208"/>
      <c r="IJ29" s="208"/>
      <c r="IK29" s="208"/>
      <c r="IL29" s="208"/>
      <c r="IM29" s="208"/>
      <c r="IN29" s="208"/>
      <c r="IO29" s="208"/>
      <c r="IP29" s="208"/>
      <c r="IQ29" s="208"/>
      <c r="IR29" s="208"/>
      <c r="IS29" s="208"/>
      <c r="IT29" s="208"/>
    </row>
    <row r="30" s="192" customFormat="1" ht="21" customHeight="1" spans="1:254">
      <c r="A30" s="231" t="s">
        <v>43</v>
      </c>
      <c r="B30" s="229">
        <v>3862</v>
      </c>
      <c r="C30" s="224">
        <v>3862</v>
      </c>
      <c r="D30" s="225">
        <f>(C30/B30)*100</f>
        <v>100</v>
      </c>
      <c r="E30" s="226">
        <f>C30/F30*100</f>
        <v>169.237510955302</v>
      </c>
      <c r="F30" s="224">
        <v>2282</v>
      </c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208"/>
      <c r="GP30" s="208"/>
      <c r="GQ30" s="208"/>
      <c r="GR30" s="208"/>
      <c r="GS30" s="208"/>
      <c r="GT30" s="208"/>
      <c r="GU30" s="208"/>
      <c r="GV30" s="208"/>
      <c r="GW30" s="208"/>
      <c r="GX30" s="208"/>
      <c r="GY30" s="208"/>
      <c r="GZ30" s="208"/>
      <c r="HA30" s="208"/>
      <c r="HB30" s="208"/>
      <c r="HC30" s="208"/>
      <c r="HD30" s="208"/>
      <c r="HE30" s="208"/>
      <c r="HF30" s="208"/>
      <c r="HG30" s="208"/>
      <c r="HH30" s="208"/>
      <c r="HI30" s="208"/>
      <c r="HJ30" s="208"/>
      <c r="HK30" s="208"/>
      <c r="HL30" s="208"/>
      <c r="HM30" s="208"/>
      <c r="HN30" s="208"/>
      <c r="HO30" s="208"/>
      <c r="HP30" s="208"/>
      <c r="HQ30" s="208"/>
      <c r="HR30" s="208"/>
      <c r="HS30" s="208"/>
      <c r="HT30" s="208"/>
      <c r="HU30" s="208"/>
      <c r="HV30" s="208"/>
      <c r="HW30" s="208"/>
      <c r="HX30" s="208"/>
      <c r="HY30" s="208"/>
      <c r="HZ30" s="208"/>
      <c r="IA30" s="208"/>
      <c r="IB30" s="208"/>
      <c r="IC30" s="208"/>
      <c r="ID30" s="208"/>
      <c r="IE30" s="208"/>
      <c r="IF30" s="208"/>
      <c r="IG30" s="208"/>
      <c r="IH30" s="208"/>
      <c r="II30" s="208"/>
      <c r="IJ30" s="208"/>
      <c r="IK30" s="208"/>
      <c r="IL30" s="208"/>
      <c r="IM30" s="208"/>
      <c r="IN30" s="208"/>
      <c r="IO30" s="208"/>
      <c r="IP30" s="208"/>
      <c r="IQ30" s="208"/>
      <c r="IR30" s="208"/>
      <c r="IS30" s="208"/>
      <c r="IT30" s="208"/>
    </row>
    <row r="31" s="192" customFormat="1" ht="21" customHeight="1" spans="1:254">
      <c r="A31" s="231" t="s">
        <v>44</v>
      </c>
      <c r="B31" s="229"/>
      <c r="C31" s="224"/>
      <c r="D31" s="225"/>
      <c r="E31" s="226"/>
      <c r="F31" s="224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  <c r="HM31" s="208"/>
      <c r="HN31" s="208"/>
      <c r="HO31" s="208"/>
      <c r="HP31" s="208"/>
      <c r="HQ31" s="208"/>
      <c r="HR31" s="208"/>
      <c r="HS31" s="208"/>
      <c r="HT31" s="208"/>
      <c r="HU31" s="208"/>
      <c r="HV31" s="208"/>
      <c r="HW31" s="208"/>
      <c r="HX31" s="208"/>
      <c r="HY31" s="208"/>
      <c r="HZ31" s="208"/>
      <c r="IA31" s="208"/>
      <c r="IB31" s="208"/>
      <c r="IC31" s="208"/>
      <c r="ID31" s="208"/>
      <c r="IE31" s="208"/>
      <c r="IF31" s="208"/>
      <c r="IG31" s="208"/>
      <c r="IH31" s="208"/>
      <c r="II31" s="208"/>
      <c r="IJ31" s="208"/>
      <c r="IK31" s="208"/>
      <c r="IL31" s="208"/>
      <c r="IM31" s="208"/>
      <c r="IN31" s="208"/>
      <c r="IO31" s="208"/>
      <c r="IP31" s="208"/>
      <c r="IQ31" s="208"/>
      <c r="IR31" s="208"/>
      <c r="IS31" s="208"/>
      <c r="IT31" s="208"/>
    </row>
    <row r="32" s="192" customFormat="1" ht="21" customHeight="1" spans="1:254">
      <c r="A32" s="231" t="s">
        <v>59</v>
      </c>
      <c r="B32" s="229"/>
      <c r="C32" s="224"/>
      <c r="D32" s="225"/>
      <c r="E32" s="226"/>
      <c r="F32" s="224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8"/>
      <c r="HS32" s="208"/>
      <c r="HT32" s="208"/>
      <c r="HU32" s="208"/>
      <c r="HV32" s="208"/>
      <c r="HW32" s="208"/>
      <c r="HX32" s="208"/>
      <c r="HY32" s="208"/>
      <c r="HZ32" s="208"/>
      <c r="IA32" s="208"/>
      <c r="IB32" s="208"/>
      <c r="IC32" s="208"/>
      <c r="ID32" s="208"/>
      <c r="IE32" s="208"/>
      <c r="IF32" s="208"/>
      <c r="IG32" s="208"/>
      <c r="IH32" s="208"/>
      <c r="II32" s="208"/>
      <c r="IJ32" s="208"/>
      <c r="IK32" s="208"/>
      <c r="IL32" s="208"/>
      <c r="IM32" s="208"/>
      <c r="IN32" s="208"/>
      <c r="IO32" s="208"/>
      <c r="IP32" s="208"/>
      <c r="IQ32" s="208"/>
      <c r="IR32" s="208"/>
      <c r="IS32" s="208"/>
      <c r="IT32" s="208"/>
    </row>
    <row r="33" ht="21" customHeight="1" spans="1:6">
      <c r="A33" s="231" t="s">
        <v>60</v>
      </c>
      <c r="B33" s="229"/>
      <c r="C33" s="224"/>
      <c r="D33" s="225"/>
      <c r="E33" s="226"/>
      <c r="F33" s="224"/>
    </row>
    <row r="34" ht="21" customHeight="1" spans="1:6">
      <c r="A34" s="231" t="s">
        <v>61</v>
      </c>
      <c r="B34" s="229"/>
      <c r="C34" s="224"/>
      <c r="D34" s="225"/>
      <c r="E34" s="226"/>
      <c r="F34" s="224">
        <v>17</v>
      </c>
    </row>
    <row r="35" ht="21" customHeight="1" spans="1:6">
      <c r="A35" s="231" t="s">
        <v>62</v>
      </c>
      <c r="B35" s="229">
        <v>43</v>
      </c>
      <c r="C35" s="224">
        <v>43</v>
      </c>
      <c r="D35" s="225">
        <f>(C35/B35)*100</f>
        <v>100</v>
      </c>
      <c r="E35" s="226">
        <f>C35/F35*100</f>
        <v>70.4918032786885</v>
      </c>
      <c r="F35" s="224">
        <v>61</v>
      </c>
    </row>
    <row r="36" ht="21" customHeight="1" spans="1:6">
      <c r="A36" s="231" t="s">
        <v>63</v>
      </c>
      <c r="B36" s="229">
        <v>143</v>
      </c>
      <c r="C36" s="224">
        <v>143</v>
      </c>
      <c r="D36" s="225">
        <f>(C36/B36)*100</f>
        <v>100</v>
      </c>
      <c r="E36" s="226">
        <f>C36/F36*100</f>
        <v>91.6666666666667</v>
      </c>
      <c r="F36" s="224">
        <v>156</v>
      </c>
    </row>
    <row r="37" ht="21" customHeight="1" spans="1:6">
      <c r="A37" s="231" t="s">
        <v>64</v>
      </c>
      <c r="B37" s="229"/>
      <c r="C37" s="224"/>
      <c r="D37" s="225"/>
      <c r="E37" s="226"/>
      <c r="F37" s="224"/>
    </row>
    <row r="38" ht="21" customHeight="1" spans="1:6">
      <c r="A38" s="231" t="s">
        <v>51</v>
      </c>
      <c r="B38" s="229">
        <v>157</v>
      </c>
      <c r="C38" s="224">
        <v>157</v>
      </c>
      <c r="D38" s="225">
        <f>(C38/B38)*100</f>
        <v>100</v>
      </c>
      <c r="E38" s="226">
        <f>C38/F38*100</f>
        <v>54.8951048951049</v>
      </c>
      <c r="F38" s="224">
        <v>286</v>
      </c>
    </row>
    <row r="39" ht="21" customHeight="1" spans="1:6">
      <c r="A39" s="231" t="s">
        <v>65</v>
      </c>
      <c r="B39" s="229">
        <v>1397</v>
      </c>
      <c r="C39" s="224">
        <v>1397</v>
      </c>
      <c r="D39" s="225">
        <f>(C39/B39)*100</f>
        <v>100</v>
      </c>
      <c r="E39" s="226">
        <f>C39/F39*100</f>
        <v>6985</v>
      </c>
      <c r="F39" s="224">
        <v>20</v>
      </c>
    </row>
    <row r="40" ht="21" customHeight="1" spans="1:6">
      <c r="A40" s="228" t="s">
        <v>66</v>
      </c>
      <c r="B40" s="229">
        <v>271</v>
      </c>
      <c r="C40" s="224">
        <v>271</v>
      </c>
      <c r="D40" s="225">
        <f>(C40/B40)*100</f>
        <v>100</v>
      </c>
      <c r="E40" s="226">
        <f>C40/F40*100</f>
        <v>55.8762886597938</v>
      </c>
      <c r="F40" s="224">
        <v>485</v>
      </c>
    </row>
    <row r="41" ht="21" customHeight="1" spans="1:6">
      <c r="A41" s="230" t="s">
        <v>42</v>
      </c>
      <c r="B41" s="229">
        <v>165</v>
      </c>
      <c r="C41" s="224">
        <v>165</v>
      </c>
      <c r="D41" s="225">
        <f>(C41/B41)*100</f>
        <v>100</v>
      </c>
      <c r="E41" s="226">
        <f>C41/F41*100</f>
        <v>137.5</v>
      </c>
      <c r="F41" s="224">
        <v>120</v>
      </c>
    </row>
    <row r="42" ht="21" customHeight="1" spans="1:6">
      <c r="A42" s="231" t="s">
        <v>43</v>
      </c>
      <c r="B42" s="229"/>
      <c r="C42" s="224"/>
      <c r="D42" s="225"/>
      <c r="E42" s="226"/>
      <c r="F42" s="224">
        <v>234</v>
      </c>
    </row>
    <row r="43" ht="21" customHeight="1" spans="1:6">
      <c r="A43" s="231" t="s">
        <v>44</v>
      </c>
      <c r="B43" s="229"/>
      <c r="C43" s="224"/>
      <c r="D43" s="225"/>
      <c r="E43" s="226"/>
      <c r="F43" s="224"/>
    </row>
    <row r="44" ht="21" customHeight="1" spans="1:6">
      <c r="A44" s="231" t="s">
        <v>67</v>
      </c>
      <c r="B44" s="229"/>
      <c r="C44" s="224"/>
      <c r="D44" s="225"/>
      <c r="E44" s="226"/>
      <c r="F44" s="224"/>
    </row>
    <row r="45" ht="21" customHeight="1" spans="1:6">
      <c r="A45" s="231" t="s">
        <v>68</v>
      </c>
      <c r="B45" s="229"/>
      <c r="C45" s="224"/>
      <c r="D45" s="225"/>
      <c r="E45" s="226"/>
      <c r="F45" s="224"/>
    </row>
    <row r="46" ht="21" customHeight="1" spans="1:6">
      <c r="A46" s="231" t="s">
        <v>69</v>
      </c>
      <c r="B46" s="229"/>
      <c r="C46" s="224"/>
      <c r="D46" s="225"/>
      <c r="E46" s="226"/>
      <c r="F46" s="224">
        <v>40</v>
      </c>
    </row>
    <row r="47" ht="21" customHeight="1" spans="1:6">
      <c r="A47" s="231" t="s">
        <v>70</v>
      </c>
      <c r="B47" s="229"/>
      <c r="C47" s="224"/>
      <c r="D47" s="225"/>
      <c r="E47" s="226"/>
      <c r="F47" s="224"/>
    </row>
    <row r="48" ht="21" customHeight="1" spans="1:6">
      <c r="A48" s="231" t="s">
        <v>71</v>
      </c>
      <c r="B48" s="229">
        <v>106</v>
      </c>
      <c r="C48" s="224">
        <v>106</v>
      </c>
      <c r="D48" s="225">
        <f>(C48/B48)*100</f>
        <v>100</v>
      </c>
      <c r="E48" s="226">
        <f>C48/F48*100</f>
        <v>116.483516483516</v>
      </c>
      <c r="F48" s="224">
        <v>91</v>
      </c>
    </row>
    <row r="49" ht="21" customHeight="1" spans="1:6">
      <c r="A49" s="231" t="s">
        <v>72</v>
      </c>
      <c r="B49" s="229"/>
      <c r="C49" s="224"/>
      <c r="D49" s="225"/>
      <c r="E49" s="226"/>
      <c r="F49" s="224"/>
    </row>
    <row r="50" ht="21" customHeight="1" spans="1:6">
      <c r="A50" s="231" t="s">
        <v>51</v>
      </c>
      <c r="B50" s="229"/>
      <c r="C50" s="224"/>
      <c r="D50" s="225"/>
      <c r="E50" s="226"/>
      <c r="F50" s="224"/>
    </row>
    <row r="51" ht="21" customHeight="1" spans="1:6">
      <c r="A51" s="231" t="s">
        <v>73</v>
      </c>
      <c r="B51" s="229"/>
      <c r="C51" s="224"/>
      <c r="D51" s="225"/>
      <c r="E51" s="226"/>
      <c r="F51" s="224"/>
    </row>
    <row r="52" ht="21" customHeight="1" spans="1:6">
      <c r="A52" s="228" t="s">
        <v>74</v>
      </c>
      <c r="B52" s="229">
        <v>205</v>
      </c>
      <c r="C52" s="224">
        <v>205</v>
      </c>
      <c r="D52" s="225">
        <f>(C52/B52)*100</f>
        <v>100</v>
      </c>
      <c r="E52" s="226">
        <f>C52/F52*100</f>
        <v>92.3423423423423</v>
      </c>
      <c r="F52" s="224">
        <v>222</v>
      </c>
    </row>
    <row r="53" ht="21" customHeight="1" spans="1:6">
      <c r="A53" s="230" t="s">
        <v>42</v>
      </c>
      <c r="B53" s="229">
        <v>164</v>
      </c>
      <c r="C53" s="224">
        <v>164</v>
      </c>
      <c r="D53" s="225">
        <f>(C53/B53)*100</f>
        <v>100</v>
      </c>
      <c r="E53" s="226">
        <f>C53/F53*100</f>
        <v>79.2270531400966</v>
      </c>
      <c r="F53" s="224">
        <v>207</v>
      </c>
    </row>
    <row r="54" ht="21" customHeight="1" spans="1:6">
      <c r="A54" s="231" t="s">
        <v>43</v>
      </c>
      <c r="B54" s="229"/>
      <c r="C54" s="224"/>
      <c r="D54" s="225"/>
      <c r="E54" s="226"/>
      <c r="F54" s="224"/>
    </row>
    <row r="55" ht="21" customHeight="1" spans="1:6">
      <c r="A55" s="231" t="s">
        <v>44</v>
      </c>
      <c r="B55" s="229"/>
      <c r="C55" s="224"/>
      <c r="D55" s="225"/>
      <c r="E55" s="226"/>
      <c r="F55" s="224"/>
    </row>
    <row r="56" ht="21" customHeight="1" spans="1:6">
      <c r="A56" s="231" t="s">
        <v>75</v>
      </c>
      <c r="B56" s="229"/>
      <c r="C56" s="224"/>
      <c r="D56" s="225"/>
      <c r="E56" s="226"/>
      <c r="F56" s="224"/>
    </row>
    <row r="57" ht="21" customHeight="1" spans="1:6">
      <c r="A57" s="231" t="s">
        <v>76</v>
      </c>
      <c r="B57" s="229"/>
      <c r="C57" s="224"/>
      <c r="D57" s="225"/>
      <c r="E57" s="226"/>
      <c r="F57" s="224"/>
    </row>
    <row r="58" ht="21" customHeight="1" spans="1:6">
      <c r="A58" s="231" t="s">
        <v>77</v>
      </c>
      <c r="B58" s="229"/>
      <c r="C58" s="224"/>
      <c r="D58" s="225"/>
      <c r="E58" s="226"/>
      <c r="F58" s="224"/>
    </row>
    <row r="59" ht="21" customHeight="1" spans="1:6">
      <c r="A59" s="231" t="s">
        <v>78</v>
      </c>
      <c r="B59" s="229">
        <v>28</v>
      </c>
      <c r="C59" s="224">
        <v>28</v>
      </c>
      <c r="D59" s="225">
        <f>(C59/B59)*100</f>
        <v>100</v>
      </c>
      <c r="E59" s="226"/>
      <c r="F59" s="224"/>
    </row>
    <row r="60" ht="21" customHeight="1" spans="1:6">
      <c r="A60" s="231" t="s">
        <v>79</v>
      </c>
      <c r="B60" s="229"/>
      <c r="C60" s="224"/>
      <c r="D60" s="225"/>
      <c r="E60" s="226"/>
      <c r="F60" s="224"/>
    </row>
    <row r="61" ht="21" customHeight="1" spans="1:6">
      <c r="A61" s="231" t="s">
        <v>51</v>
      </c>
      <c r="B61" s="229"/>
      <c r="C61" s="224"/>
      <c r="D61" s="225"/>
      <c r="E61" s="226"/>
      <c r="F61" s="224"/>
    </row>
    <row r="62" ht="21" customHeight="1" spans="1:6">
      <c r="A62" s="231" t="s">
        <v>80</v>
      </c>
      <c r="B62" s="229">
        <v>13</v>
      </c>
      <c r="C62" s="224">
        <v>13</v>
      </c>
      <c r="D62" s="225">
        <f>(C62/B62)*100</f>
        <v>100</v>
      </c>
      <c r="E62" s="226">
        <f>C62/F62*100</f>
        <v>86.6666666666667</v>
      </c>
      <c r="F62" s="224">
        <v>15</v>
      </c>
    </row>
    <row r="63" ht="21" customHeight="1" spans="1:6">
      <c r="A63" s="228" t="s">
        <v>81</v>
      </c>
      <c r="B63" s="229">
        <v>1894</v>
      </c>
      <c r="C63" s="224">
        <v>1886</v>
      </c>
      <c r="D63" s="225">
        <f>(C63/B63)*100</f>
        <v>99.5776135163675</v>
      </c>
      <c r="E63" s="226">
        <f>C63/F63*100</f>
        <v>118.541797611565</v>
      </c>
      <c r="F63" s="224">
        <v>1591</v>
      </c>
    </row>
    <row r="64" ht="21" customHeight="1" spans="1:6">
      <c r="A64" s="230" t="s">
        <v>42</v>
      </c>
      <c r="B64" s="229">
        <v>510</v>
      </c>
      <c r="C64" s="224">
        <v>510</v>
      </c>
      <c r="D64" s="225">
        <f>(C64/B64)*100</f>
        <v>100</v>
      </c>
      <c r="E64" s="226">
        <f>C64/F64*100</f>
        <v>102.409638554217</v>
      </c>
      <c r="F64" s="224">
        <v>498</v>
      </c>
    </row>
    <row r="65" ht="21" customHeight="1" spans="1:6">
      <c r="A65" s="231" t="s">
        <v>43</v>
      </c>
      <c r="B65" s="229">
        <v>10</v>
      </c>
      <c r="C65" s="224">
        <v>10</v>
      </c>
      <c r="D65" s="225">
        <f>(C65/B65)*100</f>
        <v>100</v>
      </c>
      <c r="E65" s="226"/>
      <c r="F65" s="224"/>
    </row>
    <row r="66" ht="21" customHeight="1" spans="1:6">
      <c r="A66" s="231" t="s">
        <v>44</v>
      </c>
      <c r="B66" s="229"/>
      <c r="C66" s="224"/>
      <c r="D66" s="225"/>
      <c r="E66" s="226"/>
      <c r="F66" s="224"/>
    </row>
    <row r="67" ht="21" customHeight="1" spans="1:6">
      <c r="A67" s="231" t="s">
        <v>82</v>
      </c>
      <c r="B67" s="229"/>
      <c r="C67" s="224"/>
      <c r="D67" s="225"/>
      <c r="E67" s="226"/>
      <c r="F67" s="224"/>
    </row>
    <row r="68" ht="21" customHeight="1" spans="1:6">
      <c r="A68" s="231" t="s">
        <v>83</v>
      </c>
      <c r="B68" s="229"/>
      <c r="C68" s="224"/>
      <c r="D68" s="225"/>
      <c r="E68" s="226"/>
      <c r="F68" s="224">
        <v>10</v>
      </c>
    </row>
    <row r="69" ht="21" customHeight="1" spans="1:6">
      <c r="A69" s="231" t="s">
        <v>84</v>
      </c>
      <c r="B69" s="229">
        <v>24</v>
      </c>
      <c r="C69" s="224">
        <v>21</v>
      </c>
      <c r="D69" s="225">
        <f>(C69/B69)*100</f>
        <v>87.5</v>
      </c>
      <c r="E69" s="226">
        <f>C69/F69*100</f>
        <v>210</v>
      </c>
      <c r="F69" s="224">
        <v>10</v>
      </c>
    </row>
    <row r="70" ht="21" customHeight="1" spans="1:6">
      <c r="A70" s="231" t="s">
        <v>85</v>
      </c>
      <c r="B70" s="229"/>
      <c r="C70" s="224"/>
      <c r="D70" s="225"/>
      <c r="E70" s="226"/>
      <c r="F70" s="224"/>
    </row>
    <row r="71" ht="21" customHeight="1" spans="1:6">
      <c r="A71" s="231" t="s">
        <v>86</v>
      </c>
      <c r="B71" s="229"/>
      <c r="C71" s="224"/>
      <c r="D71" s="225"/>
      <c r="E71" s="226"/>
      <c r="F71" s="224"/>
    </row>
    <row r="72" ht="21" customHeight="1" spans="1:6">
      <c r="A72" s="231" t="s">
        <v>51</v>
      </c>
      <c r="B72" s="229">
        <v>853</v>
      </c>
      <c r="C72" s="224">
        <v>853</v>
      </c>
      <c r="D72" s="225">
        <f>(C72/B72)*100</f>
        <v>100</v>
      </c>
      <c r="E72" s="226">
        <f>C72/F72*100</f>
        <v>88.0288957688338</v>
      </c>
      <c r="F72" s="224">
        <v>969</v>
      </c>
    </row>
    <row r="73" ht="21" customHeight="1" spans="1:6">
      <c r="A73" s="231" t="s">
        <v>87</v>
      </c>
      <c r="B73" s="229">
        <v>497</v>
      </c>
      <c r="C73" s="224">
        <v>492</v>
      </c>
      <c r="D73" s="225">
        <f>(C73/B73)*100</f>
        <v>98.9939637826962</v>
      </c>
      <c r="E73" s="226">
        <f>C73/F73*100</f>
        <v>473.076923076923</v>
      </c>
      <c r="F73" s="224">
        <v>104</v>
      </c>
    </row>
    <row r="74" ht="21" customHeight="1" spans="1:6">
      <c r="A74" s="228" t="s">
        <v>88</v>
      </c>
      <c r="B74" s="229"/>
      <c r="C74" s="224"/>
      <c r="D74" s="225"/>
      <c r="E74" s="226"/>
      <c r="F74" s="224"/>
    </row>
    <row r="75" ht="21" customHeight="1" spans="1:6">
      <c r="A75" s="230" t="s">
        <v>42</v>
      </c>
      <c r="B75" s="229"/>
      <c r="C75" s="224"/>
      <c r="D75" s="225"/>
      <c r="E75" s="226"/>
      <c r="F75" s="224"/>
    </row>
    <row r="76" ht="21" customHeight="1" spans="1:6">
      <c r="A76" s="231" t="s">
        <v>43</v>
      </c>
      <c r="B76" s="229"/>
      <c r="C76" s="224"/>
      <c r="D76" s="225"/>
      <c r="E76" s="226"/>
      <c r="F76" s="224"/>
    </row>
    <row r="77" ht="21" customHeight="1" spans="1:6">
      <c r="A77" s="231" t="s">
        <v>44</v>
      </c>
      <c r="B77" s="229"/>
      <c r="C77" s="224"/>
      <c r="D77" s="225"/>
      <c r="E77" s="226"/>
      <c r="F77" s="224"/>
    </row>
    <row r="78" ht="21" customHeight="1" spans="1:6">
      <c r="A78" s="231" t="s">
        <v>89</v>
      </c>
      <c r="B78" s="229"/>
      <c r="C78" s="224"/>
      <c r="D78" s="225"/>
      <c r="E78" s="226"/>
      <c r="F78" s="224"/>
    </row>
    <row r="79" ht="21" customHeight="1" spans="1:6">
      <c r="A79" s="231" t="s">
        <v>90</v>
      </c>
      <c r="B79" s="229"/>
      <c r="C79" s="224"/>
      <c r="D79" s="225"/>
      <c r="E79" s="226"/>
      <c r="F79" s="224"/>
    </row>
    <row r="80" ht="21" customHeight="1" spans="1:6">
      <c r="A80" s="231" t="s">
        <v>91</v>
      </c>
      <c r="B80" s="229"/>
      <c r="C80" s="224"/>
      <c r="D80" s="225"/>
      <c r="E80" s="226"/>
      <c r="F80" s="224"/>
    </row>
    <row r="81" ht="21" customHeight="1" spans="1:6">
      <c r="A81" s="231" t="s">
        <v>92</v>
      </c>
      <c r="B81" s="229"/>
      <c r="C81" s="224"/>
      <c r="D81" s="225"/>
      <c r="E81" s="226"/>
      <c r="F81" s="224"/>
    </row>
    <row r="82" ht="21" customHeight="1" spans="1:6">
      <c r="A82" s="231" t="s">
        <v>93</v>
      </c>
      <c r="B82" s="229"/>
      <c r="C82" s="224"/>
      <c r="D82" s="225"/>
      <c r="E82" s="226"/>
      <c r="F82" s="224"/>
    </row>
    <row r="83" ht="21" customHeight="1" spans="1:6">
      <c r="A83" s="231" t="s">
        <v>85</v>
      </c>
      <c r="B83" s="229"/>
      <c r="C83" s="224"/>
      <c r="D83" s="225"/>
      <c r="E83" s="226"/>
      <c r="F83" s="224"/>
    </row>
    <row r="84" ht="21" customHeight="1" spans="1:6">
      <c r="A84" s="231" t="s">
        <v>51</v>
      </c>
      <c r="B84" s="229"/>
      <c r="C84" s="224"/>
      <c r="D84" s="225"/>
      <c r="E84" s="226"/>
      <c r="F84" s="224"/>
    </row>
    <row r="85" ht="21" customHeight="1" spans="1:6">
      <c r="A85" s="231" t="s">
        <v>94</v>
      </c>
      <c r="B85" s="229"/>
      <c r="C85" s="224"/>
      <c r="D85" s="225"/>
      <c r="E85" s="226"/>
      <c r="F85" s="224"/>
    </row>
    <row r="86" ht="21" customHeight="1" spans="1:6">
      <c r="A86" s="228" t="s">
        <v>95</v>
      </c>
      <c r="B86" s="229">
        <v>189</v>
      </c>
      <c r="C86" s="224">
        <v>189</v>
      </c>
      <c r="D86" s="225">
        <f>(C86/B86)*100</f>
        <v>100</v>
      </c>
      <c r="E86" s="226">
        <f>C86/F86*100</f>
        <v>114.545454545455</v>
      </c>
      <c r="F86" s="224">
        <v>165</v>
      </c>
    </row>
    <row r="87" ht="21" customHeight="1" spans="1:6">
      <c r="A87" s="230" t="s">
        <v>42</v>
      </c>
      <c r="B87" s="229">
        <v>164</v>
      </c>
      <c r="C87" s="224">
        <v>164</v>
      </c>
      <c r="D87" s="225">
        <f>(C87/B87)*100</f>
        <v>100</v>
      </c>
      <c r="E87" s="226">
        <f>C87/F87*100</f>
        <v>99.3939393939394</v>
      </c>
      <c r="F87" s="224">
        <v>165</v>
      </c>
    </row>
    <row r="88" ht="21" customHeight="1" spans="1:6">
      <c r="A88" s="231" t="s">
        <v>43</v>
      </c>
      <c r="B88" s="229">
        <v>7</v>
      </c>
      <c r="C88" s="224">
        <v>7</v>
      </c>
      <c r="D88" s="225">
        <f>(C88/B88)*100</f>
        <v>100</v>
      </c>
      <c r="E88" s="226"/>
      <c r="F88" s="224"/>
    </row>
    <row r="89" ht="21" customHeight="1" spans="1:6">
      <c r="A89" s="231" t="s">
        <v>44</v>
      </c>
      <c r="B89" s="229"/>
      <c r="C89" s="224"/>
      <c r="D89" s="225"/>
      <c r="E89" s="226"/>
      <c r="F89" s="224"/>
    </row>
    <row r="90" ht="21" customHeight="1" spans="1:6">
      <c r="A90" s="231" t="s">
        <v>96</v>
      </c>
      <c r="B90" s="229"/>
      <c r="C90" s="224"/>
      <c r="D90" s="225"/>
      <c r="E90" s="226"/>
      <c r="F90" s="224"/>
    </row>
    <row r="91" ht="21" customHeight="1" spans="1:6">
      <c r="A91" s="231" t="s">
        <v>97</v>
      </c>
      <c r="B91" s="229"/>
      <c r="C91" s="224"/>
      <c r="D91" s="225"/>
      <c r="E91" s="226"/>
      <c r="F91" s="224"/>
    </row>
    <row r="92" ht="21" customHeight="1" spans="1:6">
      <c r="A92" s="231" t="s">
        <v>85</v>
      </c>
      <c r="B92" s="229"/>
      <c r="C92" s="224"/>
      <c r="D92" s="225"/>
      <c r="E92" s="226"/>
      <c r="F92" s="224"/>
    </row>
    <row r="93" ht="21" customHeight="1" spans="1:6">
      <c r="A93" s="231" t="s">
        <v>51</v>
      </c>
      <c r="B93" s="229"/>
      <c r="C93" s="224"/>
      <c r="D93" s="225"/>
      <c r="E93" s="226"/>
      <c r="F93" s="224"/>
    </row>
    <row r="94" ht="21" customHeight="1" spans="1:6">
      <c r="A94" s="231" t="s">
        <v>98</v>
      </c>
      <c r="B94" s="229">
        <v>18</v>
      </c>
      <c r="C94" s="224">
        <v>18</v>
      </c>
      <c r="D94" s="225">
        <f>(C94/B94)*100</f>
        <v>100</v>
      </c>
      <c r="E94" s="226"/>
      <c r="F94" s="224"/>
    </row>
    <row r="95" ht="21" customHeight="1" spans="1:6">
      <c r="A95" s="228" t="s">
        <v>99</v>
      </c>
      <c r="B95" s="229"/>
      <c r="C95" s="224"/>
      <c r="D95" s="225"/>
      <c r="E95" s="226"/>
      <c r="F95" s="224"/>
    </row>
    <row r="96" ht="21" customHeight="1" spans="1:6">
      <c r="A96" s="230" t="s">
        <v>42</v>
      </c>
      <c r="B96" s="229"/>
      <c r="C96" s="224"/>
      <c r="D96" s="225"/>
      <c r="E96" s="226"/>
      <c r="F96" s="224"/>
    </row>
    <row r="97" ht="21" customHeight="1" spans="1:6">
      <c r="A97" s="231" t="s">
        <v>43</v>
      </c>
      <c r="B97" s="229"/>
      <c r="C97" s="224"/>
      <c r="D97" s="225"/>
      <c r="E97" s="226"/>
      <c r="F97" s="224"/>
    </row>
    <row r="98" ht="21" customHeight="1" spans="1:6">
      <c r="A98" s="231" t="s">
        <v>44</v>
      </c>
      <c r="B98" s="229"/>
      <c r="C98" s="224"/>
      <c r="D98" s="225"/>
      <c r="E98" s="226"/>
      <c r="F98" s="224"/>
    </row>
    <row r="99" ht="21" customHeight="1" spans="1:6">
      <c r="A99" s="231" t="s">
        <v>100</v>
      </c>
      <c r="B99" s="229"/>
      <c r="C99" s="224"/>
      <c r="D99" s="225"/>
      <c r="E99" s="226"/>
      <c r="F99" s="224"/>
    </row>
    <row r="100" ht="21" customHeight="1" spans="1:6">
      <c r="A100" s="231" t="s">
        <v>101</v>
      </c>
      <c r="B100" s="229"/>
      <c r="C100" s="224"/>
      <c r="D100" s="225"/>
      <c r="E100" s="226"/>
      <c r="F100" s="224"/>
    </row>
    <row r="101" ht="21" customHeight="1" spans="1:6">
      <c r="A101" s="231" t="s">
        <v>85</v>
      </c>
      <c r="B101" s="229"/>
      <c r="C101" s="224"/>
      <c r="D101" s="225"/>
      <c r="E101" s="226"/>
      <c r="F101" s="224"/>
    </row>
    <row r="102" ht="21" customHeight="1" spans="1:6">
      <c r="A102" s="231" t="s">
        <v>51</v>
      </c>
      <c r="B102" s="229"/>
      <c r="C102" s="224"/>
      <c r="D102" s="225"/>
      <c r="E102" s="226"/>
      <c r="F102" s="224"/>
    </row>
    <row r="103" ht="21" customHeight="1" spans="1:6">
      <c r="A103" s="231" t="s">
        <v>102</v>
      </c>
      <c r="B103" s="229"/>
      <c r="C103" s="224"/>
      <c r="D103" s="225"/>
      <c r="E103" s="226"/>
      <c r="F103" s="224"/>
    </row>
    <row r="104" ht="21" customHeight="1" spans="1:6">
      <c r="A104" s="228" t="s">
        <v>103</v>
      </c>
      <c r="B104" s="229">
        <v>615</v>
      </c>
      <c r="C104" s="224">
        <v>615</v>
      </c>
      <c r="D104" s="225">
        <f>(C104/B104)*100</f>
        <v>100</v>
      </c>
      <c r="E104" s="226">
        <f>C104/F104*100</f>
        <v>141.379310344828</v>
      </c>
      <c r="F104" s="224">
        <v>435</v>
      </c>
    </row>
    <row r="105" ht="21" customHeight="1" spans="1:6">
      <c r="A105" s="230" t="s">
        <v>42</v>
      </c>
      <c r="B105" s="229">
        <v>478</v>
      </c>
      <c r="C105" s="224">
        <v>478</v>
      </c>
      <c r="D105" s="225">
        <f>(C105/B105)*100</f>
        <v>100</v>
      </c>
      <c r="E105" s="226">
        <f>C105/F105*100</f>
        <v>109.885057471264</v>
      </c>
      <c r="F105" s="224">
        <v>435</v>
      </c>
    </row>
    <row r="106" ht="21" customHeight="1" spans="1:6">
      <c r="A106" s="231" t="s">
        <v>43</v>
      </c>
      <c r="B106" s="229">
        <v>137</v>
      </c>
      <c r="C106" s="224">
        <v>137</v>
      </c>
      <c r="D106" s="225">
        <f>(C106/B106)*100</f>
        <v>100</v>
      </c>
      <c r="E106" s="226"/>
      <c r="F106" s="224"/>
    </row>
    <row r="107" ht="21" customHeight="1" spans="1:6">
      <c r="A107" s="231" t="s">
        <v>44</v>
      </c>
      <c r="B107" s="229"/>
      <c r="C107" s="224"/>
      <c r="D107" s="225"/>
      <c r="E107" s="226"/>
      <c r="F107" s="224"/>
    </row>
    <row r="108" ht="21" customHeight="1" spans="1:6">
      <c r="A108" s="231" t="s">
        <v>104</v>
      </c>
      <c r="B108" s="229"/>
      <c r="C108" s="224"/>
      <c r="D108" s="225"/>
      <c r="E108" s="226"/>
      <c r="F108" s="224"/>
    </row>
    <row r="109" ht="21" customHeight="1" spans="1:6">
      <c r="A109" s="231" t="s">
        <v>105</v>
      </c>
      <c r="B109" s="229"/>
      <c r="C109" s="224"/>
      <c r="D109" s="225"/>
      <c r="E109" s="226"/>
      <c r="F109" s="224"/>
    </row>
    <row r="110" ht="21" customHeight="1" spans="1:6">
      <c r="A110" s="231" t="s">
        <v>106</v>
      </c>
      <c r="B110" s="229"/>
      <c r="C110" s="224"/>
      <c r="D110" s="225"/>
      <c r="E110" s="226"/>
      <c r="F110" s="224"/>
    </row>
    <row r="111" ht="21" customHeight="1" spans="1:6">
      <c r="A111" s="231" t="s">
        <v>107</v>
      </c>
      <c r="B111" s="229"/>
      <c r="C111" s="224"/>
      <c r="D111" s="225"/>
      <c r="E111" s="226"/>
      <c r="F111" s="224"/>
    </row>
    <row r="112" ht="21" customHeight="1" spans="1:6">
      <c r="A112" s="231" t="s">
        <v>108</v>
      </c>
      <c r="B112" s="229"/>
      <c r="C112" s="224"/>
      <c r="D112" s="225"/>
      <c r="E112" s="226"/>
      <c r="F112" s="224"/>
    </row>
    <row r="113" ht="21" customHeight="1" spans="1:6">
      <c r="A113" s="231" t="s">
        <v>109</v>
      </c>
      <c r="B113" s="229"/>
      <c r="C113" s="224"/>
      <c r="D113" s="225"/>
      <c r="E113" s="226"/>
      <c r="F113" s="224"/>
    </row>
    <row r="114" ht="21" customHeight="1" spans="1:6">
      <c r="A114" s="231" t="s">
        <v>110</v>
      </c>
      <c r="B114" s="229"/>
      <c r="C114" s="224"/>
      <c r="D114" s="225"/>
      <c r="E114" s="226"/>
      <c r="F114" s="224"/>
    </row>
    <row r="115" ht="21" customHeight="1" spans="1:6">
      <c r="A115" s="231" t="s">
        <v>111</v>
      </c>
      <c r="B115" s="229"/>
      <c r="C115" s="224"/>
      <c r="D115" s="225"/>
      <c r="E115" s="226"/>
      <c r="F115" s="224"/>
    </row>
    <row r="116" ht="21" customHeight="1" spans="1:6">
      <c r="A116" s="231" t="s">
        <v>112</v>
      </c>
      <c r="B116" s="229"/>
      <c r="C116" s="224"/>
      <c r="D116" s="225"/>
      <c r="E116" s="226"/>
      <c r="F116" s="224"/>
    </row>
    <row r="117" ht="21" customHeight="1" spans="1:6">
      <c r="A117" s="231" t="s">
        <v>51</v>
      </c>
      <c r="B117" s="229"/>
      <c r="C117" s="224"/>
      <c r="D117" s="225"/>
      <c r="E117" s="226"/>
      <c r="F117" s="224"/>
    </row>
    <row r="118" ht="21" customHeight="1" spans="1:6">
      <c r="A118" s="231" t="s">
        <v>113</v>
      </c>
      <c r="B118" s="229"/>
      <c r="C118" s="224"/>
      <c r="D118" s="225"/>
      <c r="E118" s="226"/>
      <c r="F118" s="224"/>
    </row>
    <row r="119" ht="21" customHeight="1" spans="1:6">
      <c r="A119" s="228" t="s">
        <v>114</v>
      </c>
      <c r="B119" s="229">
        <v>285</v>
      </c>
      <c r="C119" s="224">
        <v>285</v>
      </c>
      <c r="D119" s="225">
        <f>(C119/B119)*100</f>
        <v>100</v>
      </c>
      <c r="E119" s="226">
        <f>C119/F119*100</f>
        <v>115.853658536585</v>
      </c>
      <c r="F119" s="224">
        <v>246</v>
      </c>
    </row>
    <row r="120" ht="21" customHeight="1" spans="1:6">
      <c r="A120" s="230" t="s">
        <v>42</v>
      </c>
      <c r="B120" s="229">
        <v>285</v>
      </c>
      <c r="C120" s="224">
        <v>285</v>
      </c>
      <c r="D120" s="225">
        <f>(C120/B120)*100</f>
        <v>100</v>
      </c>
      <c r="E120" s="226">
        <f>C120/F120*100</f>
        <v>115.853658536585</v>
      </c>
      <c r="F120" s="224">
        <v>246</v>
      </c>
    </row>
    <row r="121" ht="21" customHeight="1" spans="1:6">
      <c r="A121" s="228" t="s">
        <v>115</v>
      </c>
      <c r="B121" s="229">
        <v>968</v>
      </c>
      <c r="C121" s="224">
        <v>968</v>
      </c>
      <c r="D121" s="225">
        <f>(C121/B121)*100</f>
        <v>100</v>
      </c>
      <c r="E121" s="226">
        <f>C121/F121*100</f>
        <v>106.140350877193</v>
      </c>
      <c r="F121" s="224">
        <v>912</v>
      </c>
    </row>
    <row r="122" ht="21" customHeight="1" spans="1:6">
      <c r="A122" s="230" t="s">
        <v>42</v>
      </c>
      <c r="B122" s="229"/>
      <c r="C122" s="224"/>
      <c r="D122" s="225"/>
      <c r="E122" s="226"/>
      <c r="F122" s="224"/>
    </row>
    <row r="123" ht="21" customHeight="1" spans="1:6">
      <c r="A123" s="231" t="s">
        <v>43</v>
      </c>
      <c r="B123" s="229">
        <v>613</v>
      </c>
      <c r="C123" s="224">
        <v>613</v>
      </c>
      <c r="D123" s="225">
        <f>(C123/B123)*100</f>
        <v>100</v>
      </c>
      <c r="E123" s="226">
        <f>C123/F123*100</f>
        <v>96.2323390894819</v>
      </c>
      <c r="F123" s="224">
        <v>637</v>
      </c>
    </row>
    <row r="124" ht="21" customHeight="1" spans="1:6">
      <c r="A124" s="231" t="s">
        <v>44</v>
      </c>
      <c r="B124" s="229"/>
      <c r="C124" s="224"/>
      <c r="D124" s="225"/>
      <c r="E124" s="226"/>
      <c r="F124" s="224"/>
    </row>
    <row r="125" ht="21" customHeight="1" spans="1:6">
      <c r="A125" s="231" t="s">
        <v>116</v>
      </c>
      <c r="B125" s="229"/>
      <c r="C125" s="224"/>
      <c r="D125" s="225"/>
      <c r="E125" s="226"/>
      <c r="F125" s="224"/>
    </row>
    <row r="126" ht="21" customHeight="1" spans="1:6">
      <c r="A126" s="231" t="s">
        <v>117</v>
      </c>
      <c r="B126" s="229"/>
      <c r="C126" s="224"/>
      <c r="D126" s="225"/>
      <c r="E126" s="226"/>
      <c r="F126" s="224"/>
    </row>
    <row r="127" ht="21" customHeight="1" spans="1:6">
      <c r="A127" s="231" t="s">
        <v>118</v>
      </c>
      <c r="B127" s="229"/>
      <c r="C127" s="224"/>
      <c r="D127" s="225"/>
      <c r="E127" s="226"/>
      <c r="F127" s="224"/>
    </row>
    <row r="128" ht="21" customHeight="1" spans="1:6">
      <c r="A128" s="231" t="s">
        <v>119</v>
      </c>
      <c r="B128" s="229"/>
      <c r="C128" s="224"/>
      <c r="D128" s="225"/>
      <c r="E128" s="226"/>
      <c r="F128" s="224"/>
    </row>
    <row r="129" ht="21" customHeight="1" spans="1:6">
      <c r="A129" s="231" t="s">
        <v>120</v>
      </c>
      <c r="B129" s="229">
        <v>199</v>
      </c>
      <c r="C129" s="224">
        <v>199</v>
      </c>
      <c r="D129" s="225">
        <f>(C129/B129)*100</f>
        <v>100</v>
      </c>
      <c r="E129" s="226">
        <f>C129/F129*100</f>
        <v>107.567567567568</v>
      </c>
      <c r="F129" s="224">
        <v>185</v>
      </c>
    </row>
    <row r="130" ht="21" customHeight="1" spans="1:6">
      <c r="A130" s="231" t="s">
        <v>51</v>
      </c>
      <c r="B130" s="229">
        <v>147</v>
      </c>
      <c r="C130" s="224">
        <v>147</v>
      </c>
      <c r="D130" s="225">
        <f>(C130/B130)*100</f>
        <v>100</v>
      </c>
      <c r="E130" s="226"/>
      <c r="F130" s="224"/>
    </row>
    <row r="131" ht="21" customHeight="1" spans="1:6">
      <c r="A131" s="231" t="s">
        <v>121</v>
      </c>
      <c r="B131" s="229">
        <v>9</v>
      </c>
      <c r="C131" s="224">
        <v>9</v>
      </c>
      <c r="D131" s="225">
        <f>(C131/B131)*100</f>
        <v>100</v>
      </c>
      <c r="E131" s="226">
        <f>C131/F131*100</f>
        <v>10</v>
      </c>
      <c r="F131" s="224">
        <v>90</v>
      </c>
    </row>
    <row r="132" ht="21" customHeight="1" spans="1:6">
      <c r="A132" s="228" t="s">
        <v>122</v>
      </c>
      <c r="B132" s="229">
        <v>20</v>
      </c>
      <c r="C132" s="224">
        <v>20</v>
      </c>
      <c r="D132" s="225">
        <f>(C132/B132)*100</f>
        <v>100</v>
      </c>
      <c r="E132" s="226"/>
      <c r="F132" s="224"/>
    </row>
    <row r="133" ht="21" customHeight="1" spans="1:6">
      <c r="A133" s="230" t="s">
        <v>42</v>
      </c>
      <c r="B133" s="229"/>
      <c r="C133" s="224"/>
      <c r="D133" s="225"/>
      <c r="E133" s="226"/>
      <c r="F133" s="224"/>
    </row>
    <row r="134" ht="21" customHeight="1" spans="1:6">
      <c r="A134" s="231" t="s">
        <v>43</v>
      </c>
      <c r="B134" s="229"/>
      <c r="C134" s="224"/>
      <c r="D134" s="225"/>
      <c r="E134" s="226"/>
      <c r="F134" s="224"/>
    </row>
    <row r="135" ht="21" customHeight="1" spans="1:6">
      <c r="A135" s="231" t="s">
        <v>44</v>
      </c>
      <c r="B135" s="229"/>
      <c r="C135" s="224"/>
      <c r="D135" s="225"/>
      <c r="E135" s="226"/>
      <c r="F135" s="224"/>
    </row>
    <row r="136" ht="21" customHeight="1" spans="1:6">
      <c r="A136" s="231" t="s">
        <v>123</v>
      </c>
      <c r="B136" s="229"/>
      <c r="C136" s="224"/>
      <c r="D136" s="225"/>
      <c r="E136" s="226"/>
      <c r="F136" s="224"/>
    </row>
    <row r="137" ht="21" customHeight="1" spans="1:6">
      <c r="A137" s="231" t="s">
        <v>124</v>
      </c>
      <c r="B137" s="229">
        <v>20</v>
      </c>
      <c r="C137" s="224">
        <v>20</v>
      </c>
      <c r="D137" s="225">
        <f>(C137/B137)*100</f>
        <v>100</v>
      </c>
      <c r="E137" s="226"/>
      <c r="F137" s="224"/>
    </row>
    <row r="138" ht="21" customHeight="1" spans="1:6">
      <c r="A138" s="231" t="s">
        <v>125</v>
      </c>
      <c r="B138" s="229"/>
      <c r="C138" s="224"/>
      <c r="D138" s="225"/>
      <c r="E138" s="226"/>
      <c r="F138" s="224"/>
    </row>
    <row r="139" ht="21" customHeight="1" spans="1:6">
      <c r="A139" s="231" t="s">
        <v>126</v>
      </c>
      <c r="B139" s="229"/>
      <c r="C139" s="224"/>
      <c r="D139" s="225"/>
      <c r="E139" s="226"/>
      <c r="F139" s="224"/>
    </row>
    <row r="140" ht="21" customHeight="1" spans="1:6">
      <c r="A140" s="231" t="s">
        <v>127</v>
      </c>
      <c r="B140" s="229"/>
      <c r="C140" s="224"/>
      <c r="D140" s="225"/>
      <c r="E140" s="226"/>
      <c r="F140" s="224"/>
    </row>
    <row r="141" ht="21" customHeight="1" spans="1:6">
      <c r="A141" s="231" t="s">
        <v>128</v>
      </c>
      <c r="B141" s="229"/>
      <c r="C141" s="224"/>
      <c r="D141" s="225"/>
      <c r="E141" s="226"/>
      <c r="F141" s="224"/>
    </row>
    <row r="142" ht="21" customHeight="1" spans="1:6">
      <c r="A142" s="231" t="s">
        <v>51</v>
      </c>
      <c r="B142" s="229"/>
      <c r="C142" s="224"/>
      <c r="D142" s="225"/>
      <c r="E142" s="226"/>
      <c r="F142" s="224"/>
    </row>
    <row r="143" ht="21" customHeight="1" spans="1:6">
      <c r="A143" s="231" t="s">
        <v>129</v>
      </c>
      <c r="B143" s="229"/>
      <c r="C143" s="224"/>
      <c r="D143" s="225"/>
      <c r="E143" s="226"/>
      <c r="F143" s="224"/>
    </row>
    <row r="144" ht="21" customHeight="1" spans="1:6">
      <c r="A144" s="228" t="s">
        <v>130</v>
      </c>
      <c r="B144" s="229">
        <v>771</v>
      </c>
      <c r="C144" s="224">
        <v>771</v>
      </c>
      <c r="D144" s="225">
        <f>(C144/B144)*100</f>
        <v>100</v>
      </c>
      <c r="E144" s="226">
        <f>C144/F144*100</f>
        <v>117.173252279635</v>
      </c>
      <c r="F144" s="224">
        <v>658</v>
      </c>
    </row>
    <row r="145" ht="21" customHeight="1" spans="1:6">
      <c r="A145" s="230" t="s">
        <v>42</v>
      </c>
      <c r="B145" s="229">
        <v>670</v>
      </c>
      <c r="C145" s="224">
        <v>670</v>
      </c>
      <c r="D145" s="225">
        <f>(C145/B145)*100</f>
        <v>100</v>
      </c>
      <c r="E145" s="226">
        <f>C145/F145*100</f>
        <v>101.823708206687</v>
      </c>
      <c r="F145" s="224">
        <v>658</v>
      </c>
    </row>
    <row r="146" ht="21" customHeight="1" spans="1:6">
      <c r="A146" s="231" t="s">
        <v>43</v>
      </c>
      <c r="B146" s="229">
        <v>101</v>
      </c>
      <c r="C146" s="224">
        <v>101</v>
      </c>
      <c r="D146" s="225">
        <f>(C146/B146)*100</f>
        <v>100</v>
      </c>
      <c r="E146" s="226"/>
      <c r="F146" s="224"/>
    </row>
    <row r="147" ht="21" customHeight="1" spans="1:6">
      <c r="A147" s="231" t="s">
        <v>44</v>
      </c>
      <c r="B147" s="229"/>
      <c r="C147" s="224"/>
      <c r="D147" s="225"/>
      <c r="E147" s="226"/>
      <c r="F147" s="224"/>
    </row>
    <row r="148" ht="21" customHeight="1" spans="1:6">
      <c r="A148" s="231" t="s">
        <v>131</v>
      </c>
      <c r="B148" s="229"/>
      <c r="C148" s="224"/>
      <c r="D148" s="225"/>
      <c r="E148" s="226"/>
      <c r="F148" s="224"/>
    </row>
    <row r="149" ht="21" customHeight="1" spans="1:6">
      <c r="A149" s="231" t="s">
        <v>132</v>
      </c>
      <c r="B149" s="229"/>
      <c r="C149" s="224"/>
      <c r="D149" s="225"/>
      <c r="E149" s="226"/>
      <c r="F149" s="224"/>
    </row>
    <row r="150" ht="21" customHeight="1" spans="1:6">
      <c r="A150" s="231" t="s">
        <v>133</v>
      </c>
      <c r="B150" s="229"/>
      <c r="C150" s="224"/>
      <c r="D150" s="225"/>
      <c r="E150" s="226"/>
      <c r="F150" s="224"/>
    </row>
    <row r="151" ht="21" customHeight="1" spans="1:6">
      <c r="A151" s="231" t="s">
        <v>85</v>
      </c>
      <c r="B151" s="229"/>
      <c r="C151" s="224"/>
      <c r="D151" s="225"/>
      <c r="E151" s="226"/>
      <c r="F151" s="224"/>
    </row>
    <row r="152" ht="21" customHeight="1" spans="1:6">
      <c r="A152" s="231" t="s">
        <v>51</v>
      </c>
      <c r="B152" s="229"/>
      <c r="C152" s="224"/>
      <c r="D152" s="225"/>
      <c r="E152" s="226"/>
      <c r="F152" s="224"/>
    </row>
    <row r="153" ht="21" customHeight="1" spans="1:6">
      <c r="A153" s="231" t="s">
        <v>134</v>
      </c>
      <c r="B153" s="229"/>
      <c r="C153" s="224"/>
      <c r="D153" s="225"/>
      <c r="E153" s="226"/>
      <c r="F153" s="224"/>
    </row>
    <row r="154" ht="21" customHeight="1" spans="1:6">
      <c r="A154" s="228" t="s">
        <v>135</v>
      </c>
      <c r="B154" s="229">
        <v>172</v>
      </c>
      <c r="C154" s="224">
        <v>172</v>
      </c>
      <c r="D154" s="225">
        <f>(C154/B154)*100</f>
        <v>100</v>
      </c>
      <c r="E154" s="226">
        <f>C154/F154*100</f>
        <v>142.148760330579</v>
      </c>
      <c r="F154" s="224">
        <v>121</v>
      </c>
    </row>
    <row r="155" ht="21" customHeight="1" spans="1:6">
      <c r="A155" s="230" t="s">
        <v>42</v>
      </c>
      <c r="B155" s="229">
        <v>172</v>
      </c>
      <c r="C155" s="224">
        <v>172</v>
      </c>
      <c r="D155" s="225">
        <f>(C155/B155)*100</f>
        <v>100</v>
      </c>
      <c r="E155" s="226">
        <f>C155/F155*100</f>
        <v>142.148760330579</v>
      </c>
      <c r="F155" s="224">
        <v>121</v>
      </c>
    </row>
    <row r="156" ht="21" customHeight="1" spans="1:6">
      <c r="A156" s="231" t="s">
        <v>43</v>
      </c>
      <c r="B156" s="229"/>
      <c r="C156" s="224"/>
      <c r="D156" s="225"/>
      <c r="E156" s="226"/>
      <c r="F156" s="224"/>
    </row>
    <row r="157" ht="21" customHeight="1" spans="1:6">
      <c r="A157" s="231" t="s">
        <v>44</v>
      </c>
      <c r="B157" s="229"/>
      <c r="C157" s="224"/>
      <c r="D157" s="225"/>
      <c r="E157" s="226"/>
      <c r="F157" s="224"/>
    </row>
    <row r="158" ht="21" customHeight="1" spans="1:6">
      <c r="A158" s="231" t="s">
        <v>136</v>
      </c>
      <c r="B158" s="229"/>
      <c r="C158" s="224"/>
      <c r="D158" s="225"/>
      <c r="E158" s="226"/>
      <c r="F158" s="224"/>
    </row>
    <row r="159" ht="21" customHeight="1" spans="1:6">
      <c r="A159" s="231" t="s">
        <v>137</v>
      </c>
      <c r="B159" s="229"/>
      <c r="C159" s="224"/>
      <c r="D159" s="225"/>
      <c r="E159" s="226"/>
      <c r="F159" s="224"/>
    </row>
    <row r="160" ht="21" customHeight="1" spans="1:6">
      <c r="A160" s="231" t="s">
        <v>138</v>
      </c>
      <c r="B160" s="229"/>
      <c r="C160" s="224"/>
      <c r="D160" s="225"/>
      <c r="E160" s="226"/>
      <c r="F160" s="224"/>
    </row>
    <row r="161" ht="21" customHeight="1" spans="1:6">
      <c r="A161" s="231" t="s">
        <v>139</v>
      </c>
      <c r="B161" s="229"/>
      <c r="C161" s="224"/>
      <c r="D161" s="225"/>
      <c r="E161" s="226"/>
      <c r="F161" s="224"/>
    </row>
    <row r="162" ht="21" customHeight="1" spans="1:6">
      <c r="A162" s="231" t="s">
        <v>140</v>
      </c>
      <c r="B162" s="229"/>
      <c r="C162" s="224"/>
      <c r="D162" s="225"/>
      <c r="E162" s="226"/>
      <c r="F162" s="224"/>
    </row>
    <row r="163" ht="21" customHeight="1" spans="1:6">
      <c r="A163" s="231" t="s">
        <v>141</v>
      </c>
      <c r="B163" s="229"/>
      <c r="C163" s="224"/>
      <c r="D163" s="225"/>
      <c r="E163" s="226"/>
      <c r="F163" s="224"/>
    </row>
    <row r="164" ht="21" customHeight="1" spans="1:6">
      <c r="A164" s="231" t="s">
        <v>85</v>
      </c>
      <c r="B164" s="229"/>
      <c r="C164" s="224"/>
      <c r="D164" s="225"/>
      <c r="E164" s="226"/>
      <c r="F164" s="224"/>
    </row>
    <row r="165" ht="21" customHeight="1" spans="1:6">
      <c r="A165" s="231" t="s">
        <v>51</v>
      </c>
      <c r="B165" s="229"/>
      <c r="C165" s="224"/>
      <c r="D165" s="225"/>
      <c r="E165" s="226"/>
      <c r="F165" s="224"/>
    </row>
    <row r="166" ht="21" customHeight="1" spans="1:6">
      <c r="A166" s="231" t="s">
        <v>142</v>
      </c>
      <c r="B166" s="229"/>
      <c r="C166" s="224"/>
      <c r="D166" s="225"/>
      <c r="E166" s="226"/>
      <c r="F166" s="224"/>
    </row>
    <row r="167" ht="21" customHeight="1" spans="1:6">
      <c r="A167" s="228" t="s">
        <v>143</v>
      </c>
      <c r="B167" s="229">
        <v>39</v>
      </c>
      <c r="C167" s="224">
        <v>39</v>
      </c>
      <c r="D167" s="225">
        <f>(C167/B167)*100</f>
        <v>100</v>
      </c>
      <c r="E167" s="226"/>
      <c r="F167" s="224"/>
    </row>
    <row r="168" ht="21" customHeight="1" spans="1:6">
      <c r="A168" s="230" t="s">
        <v>42</v>
      </c>
      <c r="B168" s="229"/>
      <c r="C168" s="224"/>
      <c r="D168" s="225"/>
      <c r="E168" s="226"/>
      <c r="F168" s="224"/>
    </row>
    <row r="169" ht="21" customHeight="1" spans="1:6">
      <c r="A169" s="231" t="s">
        <v>43</v>
      </c>
      <c r="B169" s="229"/>
      <c r="C169" s="224"/>
      <c r="D169" s="225"/>
      <c r="E169" s="226"/>
      <c r="F169" s="224"/>
    </row>
    <row r="170" ht="21" customHeight="1" spans="1:6">
      <c r="A170" s="231" t="s">
        <v>44</v>
      </c>
      <c r="B170" s="229"/>
      <c r="C170" s="224"/>
      <c r="D170" s="225"/>
      <c r="E170" s="226"/>
      <c r="F170" s="224"/>
    </row>
    <row r="171" ht="21" customHeight="1" spans="1:6">
      <c r="A171" s="231" t="s">
        <v>144</v>
      </c>
      <c r="B171" s="229"/>
      <c r="C171" s="224"/>
      <c r="D171" s="225"/>
      <c r="E171" s="226"/>
      <c r="F171" s="224"/>
    </row>
    <row r="172" ht="21" customHeight="1" spans="1:6">
      <c r="A172" s="231" t="s">
        <v>51</v>
      </c>
      <c r="B172" s="229"/>
      <c r="C172" s="224"/>
      <c r="D172" s="225"/>
      <c r="E172" s="226"/>
      <c r="F172" s="224"/>
    </row>
    <row r="173" ht="21" customHeight="1" spans="1:6">
      <c r="A173" s="231" t="s">
        <v>145</v>
      </c>
      <c r="B173" s="229">
        <v>39</v>
      </c>
      <c r="C173" s="224">
        <v>39</v>
      </c>
      <c r="D173" s="225">
        <f>(C173/B173)*100</f>
        <v>100</v>
      </c>
      <c r="E173" s="226"/>
      <c r="F173" s="224"/>
    </row>
    <row r="174" ht="21" customHeight="1" spans="1:6">
      <c r="A174" s="228" t="s">
        <v>146</v>
      </c>
      <c r="B174" s="229">
        <v>183</v>
      </c>
      <c r="C174" s="224">
        <v>183</v>
      </c>
      <c r="D174" s="225">
        <f>(C174/B174)*100</f>
        <v>100</v>
      </c>
      <c r="E174" s="226">
        <f>C174/F174*100</f>
        <v>131.654676258993</v>
      </c>
      <c r="F174" s="224">
        <v>139</v>
      </c>
    </row>
    <row r="175" ht="21" customHeight="1" spans="1:6">
      <c r="A175" s="230" t="s">
        <v>42</v>
      </c>
      <c r="B175" s="229"/>
      <c r="C175" s="224"/>
      <c r="D175" s="225"/>
      <c r="E175" s="226"/>
      <c r="F175" s="224"/>
    </row>
    <row r="176" ht="21" customHeight="1" spans="1:6">
      <c r="A176" s="231" t="s">
        <v>43</v>
      </c>
      <c r="B176" s="229">
        <v>173</v>
      </c>
      <c r="C176" s="224">
        <v>173</v>
      </c>
      <c r="D176" s="225">
        <f>(C176/B176)*100</f>
        <v>100</v>
      </c>
      <c r="E176" s="226">
        <f>C176/F176*100</f>
        <v>124.460431654676</v>
      </c>
      <c r="F176" s="224">
        <v>139</v>
      </c>
    </row>
    <row r="177" ht="21" customHeight="1" spans="1:6">
      <c r="A177" s="231" t="s">
        <v>44</v>
      </c>
      <c r="B177" s="229"/>
      <c r="C177" s="224"/>
      <c r="D177" s="225"/>
      <c r="E177" s="226"/>
      <c r="F177" s="224"/>
    </row>
    <row r="178" ht="21" customHeight="1" spans="1:6">
      <c r="A178" s="231" t="s">
        <v>147</v>
      </c>
      <c r="B178" s="229">
        <v>10</v>
      </c>
      <c r="C178" s="224">
        <v>10</v>
      </c>
      <c r="D178" s="225">
        <f>(C178/B178)*100</f>
        <v>100</v>
      </c>
      <c r="E178" s="226"/>
      <c r="F178" s="224"/>
    </row>
    <row r="179" ht="21" customHeight="1" spans="1:6">
      <c r="A179" s="231" t="s">
        <v>148</v>
      </c>
      <c r="B179" s="229"/>
      <c r="C179" s="224"/>
      <c r="D179" s="225"/>
      <c r="E179" s="226"/>
      <c r="F179" s="224"/>
    </row>
    <row r="180" ht="21" customHeight="1" spans="1:6">
      <c r="A180" s="228" t="s">
        <v>149</v>
      </c>
      <c r="B180" s="229">
        <v>71</v>
      </c>
      <c r="C180" s="224">
        <v>71</v>
      </c>
      <c r="D180" s="225">
        <f>(C180/B180)*100</f>
        <v>100</v>
      </c>
      <c r="E180" s="226">
        <f>C180/F180*100</f>
        <v>95.9459459459459</v>
      </c>
      <c r="F180" s="224">
        <v>74</v>
      </c>
    </row>
    <row r="181" ht="21" customHeight="1" spans="1:6">
      <c r="A181" s="230" t="s">
        <v>42</v>
      </c>
      <c r="B181" s="229">
        <v>71</v>
      </c>
      <c r="C181" s="224">
        <v>71</v>
      </c>
      <c r="D181" s="225">
        <f>(C181/B181)*100</f>
        <v>100</v>
      </c>
      <c r="E181" s="226">
        <f>C181/F181*100</f>
        <v>105.970149253731</v>
      </c>
      <c r="F181" s="224">
        <v>67</v>
      </c>
    </row>
    <row r="182" ht="21" customHeight="1" spans="1:6">
      <c r="A182" s="230" t="s">
        <v>150</v>
      </c>
      <c r="B182" s="229"/>
      <c r="C182" s="224"/>
      <c r="D182" s="225"/>
      <c r="E182" s="226"/>
      <c r="F182" s="224">
        <v>7</v>
      </c>
    </row>
    <row r="183" ht="21" customHeight="1" spans="1:6">
      <c r="A183" s="228" t="s">
        <v>151</v>
      </c>
      <c r="B183" s="229">
        <v>205</v>
      </c>
      <c r="C183" s="224">
        <v>205</v>
      </c>
      <c r="D183" s="225">
        <f t="shared" ref="D183:D193" si="0">(C183/B183)*100</f>
        <v>100</v>
      </c>
      <c r="E183" s="226">
        <f>C183/F183*100</f>
        <v>111.413043478261</v>
      </c>
      <c r="F183" s="224">
        <v>184</v>
      </c>
    </row>
    <row r="184" ht="21" customHeight="1" spans="1:6">
      <c r="A184" s="230" t="s">
        <v>42</v>
      </c>
      <c r="B184" s="229">
        <v>88</v>
      </c>
      <c r="C184" s="224">
        <v>88</v>
      </c>
      <c r="D184" s="225">
        <f t="shared" si="0"/>
        <v>100</v>
      </c>
      <c r="E184" s="226">
        <f>C184/F184*100</f>
        <v>52.3809523809524</v>
      </c>
      <c r="F184" s="224">
        <v>168</v>
      </c>
    </row>
    <row r="185" ht="21" customHeight="1" spans="1:6">
      <c r="A185" s="231" t="s">
        <v>43</v>
      </c>
      <c r="B185" s="229">
        <v>102</v>
      </c>
      <c r="C185" s="224">
        <v>102</v>
      </c>
      <c r="D185" s="225">
        <f t="shared" si="0"/>
        <v>100</v>
      </c>
      <c r="E185" s="226"/>
      <c r="F185" s="224"/>
    </row>
    <row r="186" ht="21" customHeight="1" spans="1:6">
      <c r="A186" s="231" t="s">
        <v>44</v>
      </c>
      <c r="B186" s="229"/>
      <c r="C186" s="224"/>
      <c r="D186" s="225"/>
      <c r="E186" s="226"/>
      <c r="F186" s="224"/>
    </row>
    <row r="187" ht="21" customHeight="1" spans="1:6">
      <c r="A187" s="231" t="s">
        <v>152</v>
      </c>
      <c r="B187" s="229"/>
      <c r="C187" s="224"/>
      <c r="D187" s="225"/>
      <c r="E187" s="226"/>
      <c r="F187" s="224"/>
    </row>
    <row r="188" ht="21" customHeight="1" spans="1:6">
      <c r="A188" s="231" t="s">
        <v>153</v>
      </c>
      <c r="B188" s="229"/>
      <c r="C188" s="224"/>
      <c r="D188" s="225"/>
      <c r="E188" s="226"/>
      <c r="F188" s="224"/>
    </row>
    <row r="189" ht="21" customHeight="1" spans="1:6">
      <c r="A189" s="231" t="s">
        <v>51</v>
      </c>
      <c r="B189" s="229"/>
      <c r="C189" s="224"/>
      <c r="D189" s="225"/>
      <c r="E189" s="226"/>
      <c r="F189" s="224"/>
    </row>
    <row r="190" ht="21" customHeight="1" spans="1:6">
      <c r="A190" s="231" t="s">
        <v>154</v>
      </c>
      <c r="B190" s="229">
        <v>15</v>
      </c>
      <c r="C190" s="224">
        <v>15</v>
      </c>
      <c r="D190" s="225">
        <f t="shared" si="0"/>
        <v>100</v>
      </c>
      <c r="E190" s="226">
        <f>C190/F190*100</f>
        <v>93.75</v>
      </c>
      <c r="F190" s="224">
        <v>16</v>
      </c>
    </row>
    <row r="191" ht="21" customHeight="1" spans="1:6">
      <c r="A191" s="228" t="s">
        <v>155</v>
      </c>
      <c r="B191" s="229">
        <v>1075</v>
      </c>
      <c r="C191" s="224">
        <v>1075</v>
      </c>
      <c r="D191" s="225">
        <f t="shared" si="0"/>
        <v>100</v>
      </c>
      <c r="E191" s="226">
        <f>C191/F191*100</f>
        <v>46.4162348877375</v>
      </c>
      <c r="F191" s="224">
        <v>2316</v>
      </c>
    </row>
    <row r="192" ht="21" customHeight="1" spans="1:6">
      <c r="A192" s="230" t="s">
        <v>42</v>
      </c>
      <c r="B192" s="229">
        <v>841</v>
      </c>
      <c r="C192" s="224">
        <v>841</v>
      </c>
      <c r="D192" s="225">
        <f t="shared" si="0"/>
        <v>100</v>
      </c>
      <c r="E192" s="226">
        <f>C192/F192*100</f>
        <v>47.2737492973581</v>
      </c>
      <c r="F192" s="224">
        <v>1779</v>
      </c>
    </row>
    <row r="193" ht="21" customHeight="1" spans="1:6">
      <c r="A193" s="231" t="s">
        <v>43</v>
      </c>
      <c r="B193" s="229">
        <v>234</v>
      </c>
      <c r="C193" s="224">
        <v>234</v>
      </c>
      <c r="D193" s="225">
        <f t="shared" si="0"/>
        <v>100</v>
      </c>
      <c r="E193" s="226">
        <f>C193/F193*100</f>
        <v>43.7383177570093</v>
      </c>
      <c r="F193" s="224">
        <v>535</v>
      </c>
    </row>
    <row r="194" ht="21" customHeight="1" spans="1:6">
      <c r="A194" s="231" t="s">
        <v>156</v>
      </c>
      <c r="B194" s="229"/>
      <c r="C194" s="224"/>
      <c r="D194" s="225"/>
      <c r="E194" s="226"/>
      <c r="F194" s="224">
        <v>2</v>
      </c>
    </row>
    <row r="195" ht="21" customHeight="1" spans="1:6">
      <c r="A195" s="228" t="s">
        <v>157</v>
      </c>
      <c r="B195" s="229">
        <v>642</v>
      </c>
      <c r="C195" s="224">
        <v>642</v>
      </c>
      <c r="D195" s="225">
        <f t="shared" ref="D195:D211" si="1">(C195/B195)*100</f>
        <v>100</v>
      </c>
      <c r="E195" s="226">
        <f>C195/F195*100</f>
        <v>287.892376681614</v>
      </c>
      <c r="F195" s="224">
        <v>223</v>
      </c>
    </row>
    <row r="196" ht="21" customHeight="1" spans="1:6">
      <c r="A196" s="230" t="s">
        <v>42</v>
      </c>
      <c r="B196" s="229">
        <v>269</v>
      </c>
      <c r="C196" s="224">
        <v>269</v>
      </c>
      <c r="D196" s="225">
        <f t="shared" si="1"/>
        <v>100</v>
      </c>
      <c r="E196" s="226">
        <f>C196/F196*100</f>
        <v>181.756756756757</v>
      </c>
      <c r="F196" s="224">
        <v>148</v>
      </c>
    </row>
    <row r="197" ht="21" customHeight="1" spans="1:6">
      <c r="A197" s="230" t="s">
        <v>158</v>
      </c>
      <c r="B197" s="229">
        <v>373</v>
      </c>
      <c r="C197" s="224">
        <v>373</v>
      </c>
      <c r="D197" s="225">
        <f t="shared" si="1"/>
        <v>100</v>
      </c>
      <c r="E197" s="226">
        <f>C197/F197*100</f>
        <v>497.333333333333</v>
      </c>
      <c r="F197" s="224">
        <v>75</v>
      </c>
    </row>
    <row r="198" ht="21" customHeight="1" spans="1:6">
      <c r="A198" s="228" t="s">
        <v>159</v>
      </c>
      <c r="B198" s="229">
        <v>150</v>
      </c>
      <c r="C198" s="224">
        <v>150</v>
      </c>
      <c r="D198" s="225">
        <f t="shared" si="1"/>
        <v>100</v>
      </c>
      <c r="E198" s="226">
        <f>C198/F198*100</f>
        <v>107.142857142857</v>
      </c>
      <c r="F198" s="224">
        <v>140</v>
      </c>
    </row>
    <row r="199" ht="21" customHeight="1" spans="1:6">
      <c r="A199" s="230" t="s">
        <v>42</v>
      </c>
      <c r="B199" s="229">
        <v>122</v>
      </c>
      <c r="C199" s="224">
        <v>122</v>
      </c>
      <c r="D199" s="225">
        <f t="shared" si="1"/>
        <v>100</v>
      </c>
      <c r="E199" s="226">
        <f t="shared" ref="E199:E261" si="2">C199/F199*100</f>
        <v>106.086956521739</v>
      </c>
      <c r="F199" s="224">
        <v>115</v>
      </c>
    </row>
    <row r="200" ht="21" customHeight="1" spans="1:6">
      <c r="A200" s="230" t="s">
        <v>150</v>
      </c>
      <c r="B200" s="229">
        <v>25</v>
      </c>
      <c r="C200" s="224">
        <v>25</v>
      </c>
      <c r="D200" s="225">
        <f t="shared" si="1"/>
        <v>100</v>
      </c>
      <c r="E200" s="226">
        <f t="shared" si="2"/>
        <v>100</v>
      </c>
      <c r="F200" s="224">
        <v>25</v>
      </c>
    </row>
    <row r="201" ht="21" customHeight="1" spans="1:6">
      <c r="A201" s="230" t="s">
        <v>160</v>
      </c>
      <c r="B201" s="229">
        <v>3</v>
      </c>
      <c r="C201" s="224">
        <v>3</v>
      </c>
      <c r="D201" s="225">
        <f t="shared" si="1"/>
        <v>100</v>
      </c>
      <c r="E201" s="226"/>
      <c r="F201" s="224"/>
    </row>
    <row r="202" ht="21" customHeight="1" spans="1:6">
      <c r="A202" s="228" t="s">
        <v>161</v>
      </c>
      <c r="B202" s="229">
        <v>90</v>
      </c>
      <c r="C202" s="224">
        <v>90</v>
      </c>
      <c r="D202" s="225">
        <f t="shared" si="1"/>
        <v>100</v>
      </c>
      <c r="E202" s="226">
        <f t="shared" si="2"/>
        <v>94.7368421052632</v>
      </c>
      <c r="F202" s="224">
        <v>95</v>
      </c>
    </row>
    <row r="203" ht="21" customHeight="1" spans="1:6">
      <c r="A203" s="230" t="s">
        <v>42</v>
      </c>
      <c r="B203" s="229">
        <v>80</v>
      </c>
      <c r="C203" s="224">
        <v>80</v>
      </c>
      <c r="D203" s="225">
        <f t="shared" si="1"/>
        <v>100</v>
      </c>
      <c r="E203" s="226">
        <f t="shared" si="2"/>
        <v>111.111111111111</v>
      </c>
      <c r="F203" s="224">
        <v>72</v>
      </c>
    </row>
    <row r="204" ht="21" customHeight="1" spans="1:6">
      <c r="A204" s="230" t="s">
        <v>150</v>
      </c>
      <c r="B204" s="229">
        <v>10</v>
      </c>
      <c r="C204" s="224">
        <v>10</v>
      </c>
      <c r="D204" s="225">
        <f t="shared" si="1"/>
        <v>100</v>
      </c>
      <c r="E204" s="226">
        <f t="shared" si="2"/>
        <v>43.4782608695652</v>
      </c>
      <c r="F204" s="224">
        <v>23</v>
      </c>
    </row>
    <row r="205" ht="21" customHeight="1" spans="1:6">
      <c r="A205" s="228" t="s">
        <v>162</v>
      </c>
      <c r="B205" s="229">
        <v>151</v>
      </c>
      <c r="C205" s="224">
        <v>151</v>
      </c>
      <c r="D205" s="225">
        <f t="shared" si="1"/>
        <v>100</v>
      </c>
      <c r="E205" s="226">
        <f t="shared" si="2"/>
        <v>15100</v>
      </c>
      <c r="F205" s="224">
        <v>1</v>
      </c>
    </row>
    <row r="206" ht="21" customHeight="1" spans="1:6">
      <c r="A206" s="228" t="s">
        <v>163</v>
      </c>
      <c r="B206" s="229">
        <v>151</v>
      </c>
      <c r="C206" s="224">
        <v>151</v>
      </c>
      <c r="D206" s="225">
        <f t="shared" si="1"/>
        <v>100</v>
      </c>
      <c r="E206" s="226">
        <f t="shared" si="2"/>
        <v>15100</v>
      </c>
      <c r="F206" s="224">
        <v>1</v>
      </c>
    </row>
    <row r="207" ht="21" customHeight="1" spans="1:6">
      <c r="A207" s="228" t="s">
        <v>164</v>
      </c>
      <c r="B207" s="229">
        <v>2511</v>
      </c>
      <c r="C207" s="224">
        <v>2308</v>
      </c>
      <c r="D207" s="225">
        <f t="shared" si="1"/>
        <v>91.915571485464</v>
      </c>
      <c r="E207" s="226">
        <f t="shared" si="2"/>
        <v>47.4311549527333</v>
      </c>
      <c r="F207" s="224">
        <v>4866</v>
      </c>
    </row>
    <row r="208" ht="21" customHeight="1" spans="1:6">
      <c r="A208" s="230" t="s">
        <v>165</v>
      </c>
      <c r="B208" s="229"/>
      <c r="C208" s="224"/>
      <c r="D208" s="225"/>
      <c r="E208" s="226"/>
      <c r="F208" s="224"/>
    </row>
    <row r="209" ht="21" customHeight="1" spans="1:6">
      <c r="A209" s="231" t="s">
        <v>166</v>
      </c>
      <c r="B209" s="229">
        <v>2511</v>
      </c>
      <c r="C209" s="224">
        <v>2308</v>
      </c>
      <c r="D209" s="225">
        <f t="shared" si="1"/>
        <v>91.915571485464</v>
      </c>
      <c r="E209" s="226">
        <f t="shared" si="2"/>
        <v>47.4311549527333</v>
      </c>
      <c r="F209" s="224">
        <v>4866</v>
      </c>
    </row>
    <row r="210" ht="21" customHeight="1" spans="1:6">
      <c r="A210" s="232" t="s">
        <v>167</v>
      </c>
      <c r="B210" s="229"/>
      <c r="C210" s="224"/>
      <c r="D210" s="225"/>
      <c r="E210" s="226"/>
      <c r="F210" s="224"/>
    </row>
    <row r="211" ht="21" customHeight="1" spans="1:6">
      <c r="A211" s="232" t="s">
        <v>168</v>
      </c>
      <c r="B211" s="229">
        <v>460</v>
      </c>
      <c r="C211" s="224">
        <v>460</v>
      </c>
      <c r="D211" s="225">
        <f t="shared" si="1"/>
        <v>100</v>
      </c>
      <c r="E211" s="226">
        <f t="shared" si="2"/>
        <v>85.1851851851852</v>
      </c>
      <c r="F211" s="227">
        <v>540</v>
      </c>
    </row>
    <row r="212" ht="21" customHeight="1" spans="1:6">
      <c r="A212" s="228" t="s">
        <v>169</v>
      </c>
      <c r="B212" s="229"/>
      <c r="C212" s="224"/>
      <c r="D212" s="225"/>
      <c r="E212" s="226"/>
      <c r="F212" s="224">
        <v>540</v>
      </c>
    </row>
    <row r="213" ht="21" customHeight="1" spans="1:6">
      <c r="A213" s="228" t="s">
        <v>170</v>
      </c>
      <c r="B213" s="229"/>
      <c r="C213" s="224"/>
      <c r="D213" s="225"/>
      <c r="E213" s="226"/>
      <c r="F213" s="224">
        <v>540</v>
      </c>
    </row>
    <row r="214" ht="21" customHeight="1" spans="1:6">
      <c r="A214" s="230" t="s">
        <v>171</v>
      </c>
      <c r="B214" s="229">
        <v>460</v>
      </c>
      <c r="C214" s="224">
        <v>460</v>
      </c>
      <c r="D214" s="225">
        <f t="shared" ref="D214:D225" si="3">(C214/B214)*100</f>
        <v>100</v>
      </c>
      <c r="E214" s="226"/>
      <c r="F214" s="224"/>
    </row>
    <row r="215" ht="21" customHeight="1" spans="1:6">
      <c r="A215" s="230" t="s">
        <v>172</v>
      </c>
      <c r="B215" s="229">
        <v>460</v>
      </c>
      <c r="C215" s="224">
        <v>460</v>
      </c>
      <c r="D215" s="225">
        <f t="shared" si="3"/>
        <v>100</v>
      </c>
      <c r="E215" s="226"/>
      <c r="F215" s="224"/>
    </row>
    <row r="216" ht="21" customHeight="1" spans="1:6">
      <c r="A216" s="232" t="s">
        <v>173</v>
      </c>
      <c r="B216" s="229">
        <v>11973</v>
      </c>
      <c r="C216" s="224">
        <v>11973</v>
      </c>
      <c r="D216" s="225">
        <f t="shared" si="3"/>
        <v>100</v>
      </c>
      <c r="E216" s="226">
        <f t="shared" si="2"/>
        <v>120.162585307106</v>
      </c>
      <c r="F216" s="227">
        <v>9964</v>
      </c>
    </row>
    <row r="217" ht="21" customHeight="1" spans="1:6">
      <c r="A217" s="228" t="s">
        <v>174</v>
      </c>
      <c r="B217" s="229">
        <v>7612</v>
      </c>
      <c r="C217" s="224">
        <v>7612</v>
      </c>
      <c r="D217" s="225">
        <f t="shared" si="3"/>
        <v>100</v>
      </c>
      <c r="E217" s="226">
        <f t="shared" si="2"/>
        <v>118.751950078003</v>
      </c>
      <c r="F217" s="224">
        <v>6410</v>
      </c>
    </row>
    <row r="218" ht="21" customHeight="1" spans="1:6">
      <c r="A218" s="230" t="s">
        <v>175</v>
      </c>
      <c r="B218" s="229">
        <v>5085</v>
      </c>
      <c r="C218" s="224">
        <v>5085</v>
      </c>
      <c r="D218" s="225">
        <f t="shared" si="3"/>
        <v>100</v>
      </c>
      <c r="E218" s="226">
        <f t="shared" si="2"/>
        <v>107.323765301815</v>
      </c>
      <c r="F218" s="224">
        <v>4738</v>
      </c>
    </row>
    <row r="219" ht="21" customHeight="1" spans="1:6">
      <c r="A219" s="230" t="s">
        <v>150</v>
      </c>
      <c r="B219" s="229">
        <v>785</v>
      </c>
      <c r="C219" s="224">
        <v>785</v>
      </c>
      <c r="D219" s="225">
        <f t="shared" si="3"/>
        <v>100</v>
      </c>
      <c r="E219" s="226">
        <f t="shared" si="2"/>
        <v>162.863070539419</v>
      </c>
      <c r="F219" s="224">
        <v>482</v>
      </c>
    </row>
    <row r="220" ht="21" customHeight="1" spans="1:6">
      <c r="A220" s="230" t="s">
        <v>176</v>
      </c>
      <c r="B220" s="229">
        <v>192</v>
      </c>
      <c r="C220" s="224">
        <v>192</v>
      </c>
      <c r="D220" s="225">
        <f t="shared" si="3"/>
        <v>100</v>
      </c>
      <c r="E220" s="226"/>
      <c r="F220" s="224"/>
    </row>
    <row r="221" ht="21" customHeight="1" spans="1:6">
      <c r="A221" s="230" t="s">
        <v>177</v>
      </c>
      <c r="B221" s="229">
        <v>7</v>
      </c>
      <c r="C221" s="224">
        <v>7</v>
      </c>
      <c r="D221" s="225">
        <f t="shared" si="3"/>
        <v>100</v>
      </c>
      <c r="E221" s="226"/>
      <c r="F221" s="224"/>
    </row>
    <row r="222" ht="21" customHeight="1" spans="1:6">
      <c r="A222" s="230" t="s">
        <v>178</v>
      </c>
      <c r="B222" s="229">
        <v>1323</v>
      </c>
      <c r="C222" s="224">
        <v>1323</v>
      </c>
      <c r="D222" s="225">
        <f t="shared" si="3"/>
        <v>100</v>
      </c>
      <c r="E222" s="226">
        <f t="shared" si="2"/>
        <v>113.855421686747</v>
      </c>
      <c r="F222" s="224">
        <v>1162</v>
      </c>
    </row>
    <row r="223" ht="21" customHeight="1" spans="1:6">
      <c r="A223" s="230" t="s">
        <v>179</v>
      </c>
      <c r="B223" s="229">
        <v>220</v>
      </c>
      <c r="C223" s="224">
        <v>220</v>
      </c>
      <c r="D223" s="225">
        <f t="shared" si="3"/>
        <v>100</v>
      </c>
      <c r="E223" s="226">
        <f t="shared" si="2"/>
        <v>785.714285714286</v>
      </c>
      <c r="F223" s="224">
        <v>28</v>
      </c>
    </row>
    <row r="224" ht="21" customHeight="1" spans="1:6">
      <c r="A224" s="228" t="s">
        <v>180</v>
      </c>
      <c r="B224" s="229">
        <v>924</v>
      </c>
      <c r="C224" s="224">
        <v>924</v>
      </c>
      <c r="D224" s="225">
        <f t="shared" si="3"/>
        <v>100</v>
      </c>
      <c r="E224" s="226">
        <f t="shared" si="2"/>
        <v>88.6756238003839</v>
      </c>
      <c r="F224" s="224">
        <v>1042</v>
      </c>
    </row>
    <row r="225" ht="21" customHeight="1" spans="1:6">
      <c r="A225" s="230" t="s">
        <v>181</v>
      </c>
      <c r="B225" s="229">
        <v>647</v>
      </c>
      <c r="C225" s="224">
        <v>647</v>
      </c>
      <c r="D225" s="225">
        <f t="shared" si="3"/>
        <v>100</v>
      </c>
      <c r="E225" s="226">
        <f t="shared" si="2"/>
        <v>95.007342143906</v>
      </c>
      <c r="F225" s="224">
        <v>681</v>
      </c>
    </row>
    <row r="226" ht="21" customHeight="1" spans="1:6">
      <c r="A226" s="230" t="s">
        <v>182</v>
      </c>
      <c r="B226" s="229"/>
      <c r="C226" s="224"/>
      <c r="D226" s="225"/>
      <c r="E226" s="226"/>
      <c r="F226" s="224">
        <v>171</v>
      </c>
    </row>
    <row r="227" ht="21" customHeight="1" spans="1:6">
      <c r="A227" s="230" t="s">
        <v>183</v>
      </c>
      <c r="B227" s="229"/>
      <c r="C227" s="224"/>
      <c r="D227" s="225"/>
      <c r="E227" s="226"/>
      <c r="F227" s="224">
        <v>190</v>
      </c>
    </row>
    <row r="228" ht="21" customHeight="1" spans="1:6">
      <c r="A228" s="230" t="s">
        <v>184</v>
      </c>
      <c r="B228" s="229">
        <v>277</v>
      </c>
      <c r="C228" s="224">
        <v>277</v>
      </c>
      <c r="D228" s="225">
        <f t="shared" ref="D228:D235" si="4">(C228/B228)*100</f>
        <v>100</v>
      </c>
      <c r="E228" s="226"/>
      <c r="F228" s="224"/>
    </row>
    <row r="229" ht="21" customHeight="1" spans="1:6">
      <c r="A229" s="228" t="s">
        <v>185</v>
      </c>
      <c r="B229" s="229">
        <v>2682</v>
      </c>
      <c r="C229" s="224">
        <v>2682</v>
      </c>
      <c r="D229" s="225">
        <f t="shared" si="4"/>
        <v>100</v>
      </c>
      <c r="E229" s="226">
        <f t="shared" si="2"/>
        <v>205.359877488515</v>
      </c>
      <c r="F229" s="224">
        <v>1306</v>
      </c>
    </row>
    <row r="230" ht="21" customHeight="1" spans="1:6">
      <c r="A230" s="230" t="s">
        <v>181</v>
      </c>
      <c r="B230" s="229">
        <v>1006</v>
      </c>
      <c r="C230" s="224">
        <v>1006</v>
      </c>
      <c r="D230" s="225">
        <f t="shared" si="4"/>
        <v>100</v>
      </c>
      <c r="E230" s="226">
        <f t="shared" si="2"/>
        <v>112.653975363942</v>
      </c>
      <c r="F230" s="224">
        <v>893</v>
      </c>
    </row>
    <row r="231" ht="21" customHeight="1" spans="1:6">
      <c r="A231" s="230" t="s">
        <v>150</v>
      </c>
      <c r="B231" s="229">
        <v>49</v>
      </c>
      <c r="C231" s="224">
        <v>49</v>
      </c>
      <c r="D231" s="225">
        <f t="shared" si="4"/>
        <v>100</v>
      </c>
      <c r="E231" s="226"/>
      <c r="F231" s="224"/>
    </row>
    <row r="232" ht="21" customHeight="1" spans="1:6">
      <c r="A232" s="230" t="s">
        <v>186</v>
      </c>
      <c r="B232" s="229">
        <v>856</v>
      </c>
      <c r="C232" s="224">
        <v>856</v>
      </c>
      <c r="D232" s="225">
        <f t="shared" si="4"/>
        <v>100</v>
      </c>
      <c r="E232" s="226"/>
      <c r="F232" s="224"/>
    </row>
    <row r="233" ht="21" customHeight="1" spans="1:6">
      <c r="A233" s="230" t="s">
        <v>187</v>
      </c>
      <c r="B233" s="229">
        <v>771</v>
      </c>
      <c r="C233" s="224">
        <v>771</v>
      </c>
      <c r="D233" s="225">
        <f t="shared" si="4"/>
        <v>100</v>
      </c>
      <c r="E233" s="226">
        <f t="shared" si="2"/>
        <v>186.682808716707</v>
      </c>
      <c r="F233" s="224">
        <v>413</v>
      </c>
    </row>
    <row r="234" ht="21" customHeight="1" spans="1:6">
      <c r="A234" s="228" t="s">
        <v>188</v>
      </c>
      <c r="B234" s="229">
        <v>755</v>
      </c>
      <c r="C234" s="224">
        <v>755</v>
      </c>
      <c r="D234" s="225">
        <f t="shared" si="4"/>
        <v>100</v>
      </c>
      <c r="E234" s="226">
        <f t="shared" si="2"/>
        <v>62.6036484245439</v>
      </c>
      <c r="F234" s="224">
        <v>1206</v>
      </c>
    </row>
    <row r="235" ht="21" customHeight="1" spans="1:6">
      <c r="A235" s="230" t="s">
        <v>181</v>
      </c>
      <c r="B235" s="229">
        <v>551</v>
      </c>
      <c r="C235" s="224">
        <v>551</v>
      </c>
      <c r="D235" s="225">
        <f t="shared" si="4"/>
        <v>100</v>
      </c>
      <c r="E235" s="226">
        <f t="shared" si="2"/>
        <v>101.84842883549</v>
      </c>
      <c r="F235" s="224">
        <v>541</v>
      </c>
    </row>
    <row r="236" ht="21" customHeight="1" spans="1:6">
      <c r="A236" s="230" t="s">
        <v>186</v>
      </c>
      <c r="B236" s="229"/>
      <c r="C236" s="224"/>
      <c r="D236" s="225"/>
      <c r="E236" s="226"/>
      <c r="F236" s="224">
        <v>560</v>
      </c>
    </row>
    <row r="237" ht="21" customHeight="1" spans="1:6">
      <c r="A237" s="230" t="s">
        <v>189</v>
      </c>
      <c r="B237" s="229">
        <v>115</v>
      </c>
      <c r="C237" s="224">
        <v>115</v>
      </c>
      <c r="D237" s="225">
        <f t="shared" ref="D237:D261" si="5">(C237/B237)*100</f>
        <v>100</v>
      </c>
      <c r="E237" s="226">
        <f t="shared" si="2"/>
        <v>109.52380952381</v>
      </c>
      <c r="F237" s="224">
        <v>105</v>
      </c>
    </row>
    <row r="238" ht="21" customHeight="1" spans="1:6">
      <c r="A238" s="230" t="s">
        <v>190</v>
      </c>
      <c r="B238" s="229">
        <v>29</v>
      </c>
      <c r="C238" s="224">
        <v>29</v>
      </c>
      <c r="D238" s="225">
        <f t="shared" si="5"/>
        <v>100</v>
      </c>
      <c r="E238" s="226"/>
      <c r="F238" s="224"/>
    </row>
    <row r="239" ht="21" customHeight="1" spans="1:6">
      <c r="A239" s="230" t="s">
        <v>191</v>
      </c>
      <c r="B239" s="229">
        <v>60</v>
      </c>
      <c r="C239" s="224">
        <v>60</v>
      </c>
      <c r="D239" s="225">
        <f t="shared" si="5"/>
        <v>100</v>
      </c>
      <c r="E239" s="226"/>
      <c r="F239" s="224"/>
    </row>
    <row r="240" ht="21" customHeight="1" spans="1:6">
      <c r="A240" s="232" t="s">
        <v>192</v>
      </c>
      <c r="B240" s="229">
        <v>74611</v>
      </c>
      <c r="C240" s="224">
        <v>73879</v>
      </c>
      <c r="D240" s="225">
        <f t="shared" si="5"/>
        <v>99.018911420568</v>
      </c>
      <c r="E240" s="226">
        <f t="shared" si="2"/>
        <v>115.526192337764</v>
      </c>
      <c r="F240" s="227">
        <v>63950</v>
      </c>
    </row>
    <row r="241" ht="21" customHeight="1" spans="1:6">
      <c r="A241" s="228" t="s">
        <v>193</v>
      </c>
      <c r="B241" s="229">
        <v>549</v>
      </c>
      <c r="C241" s="224">
        <v>549</v>
      </c>
      <c r="D241" s="225">
        <f t="shared" si="5"/>
        <v>100</v>
      </c>
      <c r="E241" s="226">
        <f t="shared" si="2"/>
        <v>78.9928057553957</v>
      </c>
      <c r="F241" s="224">
        <v>695</v>
      </c>
    </row>
    <row r="242" ht="21" customHeight="1" spans="1:6">
      <c r="A242" s="230" t="s">
        <v>42</v>
      </c>
      <c r="B242" s="229">
        <v>449</v>
      </c>
      <c r="C242" s="224">
        <v>449</v>
      </c>
      <c r="D242" s="225">
        <f t="shared" si="5"/>
        <v>100</v>
      </c>
      <c r="E242" s="226">
        <f t="shared" si="2"/>
        <v>64.6043165467626</v>
      </c>
      <c r="F242" s="224">
        <v>695</v>
      </c>
    </row>
    <row r="243" ht="21" customHeight="1" spans="1:6">
      <c r="A243" s="231" t="s">
        <v>43</v>
      </c>
      <c r="B243" s="229">
        <v>100</v>
      </c>
      <c r="C243" s="224">
        <v>100</v>
      </c>
      <c r="D243" s="225">
        <f t="shared" si="5"/>
        <v>100</v>
      </c>
      <c r="E243" s="226"/>
      <c r="F243" s="224"/>
    </row>
    <row r="244" ht="21" customHeight="1" spans="1:6">
      <c r="A244" s="231" t="s">
        <v>44</v>
      </c>
      <c r="B244" s="229"/>
      <c r="C244" s="224"/>
      <c r="D244" s="225"/>
      <c r="E244" s="226"/>
      <c r="F244" s="224"/>
    </row>
    <row r="245" ht="21" customHeight="1" spans="1:6">
      <c r="A245" s="231" t="s">
        <v>194</v>
      </c>
      <c r="B245" s="229"/>
      <c r="C245" s="224"/>
      <c r="D245" s="225"/>
      <c r="E245" s="226"/>
      <c r="F245" s="224"/>
    </row>
    <row r="246" ht="21" customHeight="1" spans="1:6">
      <c r="A246" s="228" t="s">
        <v>195</v>
      </c>
      <c r="B246" s="229">
        <v>70582</v>
      </c>
      <c r="C246" s="224">
        <v>69850</v>
      </c>
      <c r="D246" s="225">
        <f t="shared" si="5"/>
        <v>98.9629083902411</v>
      </c>
      <c r="E246" s="226">
        <f t="shared" si="2"/>
        <v>115.169002473207</v>
      </c>
      <c r="F246" s="224">
        <v>60650</v>
      </c>
    </row>
    <row r="247" ht="21" customHeight="1" spans="1:6">
      <c r="A247" s="230" t="s">
        <v>196</v>
      </c>
      <c r="B247" s="229">
        <v>5410</v>
      </c>
      <c r="C247" s="224">
        <v>5355</v>
      </c>
      <c r="D247" s="225">
        <f t="shared" si="5"/>
        <v>98.9833641404806</v>
      </c>
      <c r="E247" s="226">
        <f t="shared" si="2"/>
        <v>112.452750944981</v>
      </c>
      <c r="F247" s="224">
        <v>4762</v>
      </c>
    </row>
    <row r="248" ht="21" customHeight="1" spans="1:6">
      <c r="A248" s="231" t="s">
        <v>197</v>
      </c>
      <c r="B248" s="229">
        <v>22707</v>
      </c>
      <c r="C248" s="224">
        <v>22707</v>
      </c>
      <c r="D248" s="225">
        <f t="shared" si="5"/>
        <v>100</v>
      </c>
      <c r="E248" s="226">
        <f t="shared" si="2"/>
        <v>107.305892916214</v>
      </c>
      <c r="F248" s="224">
        <v>21161</v>
      </c>
    </row>
    <row r="249" ht="21" customHeight="1" spans="1:6">
      <c r="A249" s="231" t="s">
        <v>198</v>
      </c>
      <c r="B249" s="229">
        <v>10404</v>
      </c>
      <c r="C249" s="224">
        <v>10404</v>
      </c>
      <c r="D249" s="225">
        <f t="shared" si="5"/>
        <v>100</v>
      </c>
      <c r="E249" s="226">
        <f t="shared" si="2"/>
        <v>99.7124784358827</v>
      </c>
      <c r="F249" s="224">
        <v>10434</v>
      </c>
    </row>
    <row r="250" ht="21" customHeight="1" spans="1:6">
      <c r="A250" s="231" t="s">
        <v>199</v>
      </c>
      <c r="B250" s="229">
        <v>8674</v>
      </c>
      <c r="C250" s="224">
        <v>8641</v>
      </c>
      <c r="D250" s="225">
        <f t="shared" si="5"/>
        <v>99.6195526861886</v>
      </c>
      <c r="E250" s="226">
        <f t="shared" si="2"/>
        <v>106.19392896645</v>
      </c>
      <c r="F250" s="224">
        <v>8137</v>
      </c>
    </row>
    <row r="251" ht="21" customHeight="1" spans="1:6">
      <c r="A251" s="231" t="s">
        <v>200</v>
      </c>
      <c r="B251" s="229"/>
      <c r="C251" s="224"/>
      <c r="D251" s="225"/>
      <c r="E251" s="226"/>
      <c r="F251" s="224"/>
    </row>
    <row r="252" ht="21" customHeight="1" spans="1:6">
      <c r="A252" s="231" t="s">
        <v>201</v>
      </c>
      <c r="B252" s="229"/>
      <c r="C252" s="224"/>
      <c r="D252" s="225"/>
      <c r="E252" s="226"/>
      <c r="F252" s="224"/>
    </row>
    <row r="253" ht="21" customHeight="1" spans="1:6">
      <c r="A253" s="231" t="s">
        <v>202</v>
      </c>
      <c r="B253" s="229"/>
      <c r="C253" s="224"/>
      <c r="D253" s="225"/>
      <c r="E253" s="226"/>
      <c r="F253" s="224"/>
    </row>
    <row r="254" ht="21" customHeight="1" spans="1:6">
      <c r="A254" s="231" t="s">
        <v>203</v>
      </c>
      <c r="B254" s="229">
        <v>23386</v>
      </c>
      <c r="C254" s="224">
        <v>22743</v>
      </c>
      <c r="D254" s="225">
        <f t="shared" si="5"/>
        <v>97.2504917471992</v>
      </c>
      <c r="E254" s="226">
        <f t="shared" si="2"/>
        <v>140.7712305026</v>
      </c>
      <c r="F254" s="224">
        <v>16156</v>
      </c>
    </row>
    <row r="255" ht="21" customHeight="1" spans="1:6">
      <c r="A255" s="228" t="s">
        <v>204</v>
      </c>
      <c r="B255" s="229">
        <v>2085</v>
      </c>
      <c r="C255" s="224">
        <v>2085</v>
      </c>
      <c r="D255" s="225">
        <f t="shared" si="5"/>
        <v>100</v>
      </c>
      <c r="E255" s="226">
        <f t="shared" si="2"/>
        <v>137.714663143989</v>
      </c>
      <c r="F255" s="224">
        <v>1514</v>
      </c>
    </row>
    <row r="256" ht="21" customHeight="1" spans="1:6">
      <c r="A256" s="230" t="s">
        <v>205</v>
      </c>
      <c r="B256" s="229"/>
      <c r="C256" s="224"/>
      <c r="D256" s="225"/>
      <c r="E256" s="226"/>
      <c r="F256" s="224"/>
    </row>
    <row r="257" ht="21" customHeight="1" spans="1:6">
      <c r="A257" s="231" t="s">
        <v>206</v>
      </c>
      <c r="B257" s="229">
        <v>17</v>
      </c>
      <c r="C257" s="224">
        <v>17</v>
      </c>
      <c r="D257" s="225">
        <f t="shared" si="5"/>
        <v>100</v>
      </c>
      <c r="E257" s="226"/>
      <c r="F257" s="224"/>
    </row>
    <row r="258" ht="21" customHeight="1" spans="1:6">
      <c r="A258" s="231" t="s">
        <v>207</v>
      </c>
      <c r="B258" s="229"/>
      <c r="C258" s="224"/>
      <c r="D258" s="225"/>
      <c r="E258" s="226"/>
      <c r="F258" s="224"/>
    </row>
    <row r="259" ht="21" customHeight="1" spans="1:6">
      <c r="A259" s="231" t="s">
        <v>208</v>
      </c>
      <c r="B259" s="229">
        <v>960</v>
      </c>
      <c r="C259" s="224">
        <v>960</v>
      </c>
      <c r="D259" s="225">
        <f t="shared" si="5"/>
        <v>100</v>
      </c>
      <c r="E259" s="226">
        <f t="shared" si="2"/>
        <v>99.0712074303406</v>
      </c>
      <c r="F259" s="224">
        <v>969</v>
      </c>
    </row>
    <row r="260" ht="21" customHeight="1" spans="1:6">
      <c r="A260" s="231" t="s">
        <v>209</v>
      </c>
      <c r="B260" s="229">
        <v>174</v>
      </c>
      <c r="C260" s="224">
        <v>174</v>
      </c>
      <c r="D260" s="225">
        <f t="shared" si="5"/>
        <v>100</v>
      </c>
      <c r="E260" s="226">
        <f t="shared" si="2"/>
        <v>63.2727272727273</v>
      </c>
      <c r="F260" s="224">
        <v>275</v>
      </c>
    </row>
    <row r="261" ht="21" customHeight="1" spans="1:6">
      <c r="A261" s="231" t="s">
        <v>210</v>
      </c>
      <c r="B261" s="229">
        <v>934</v>
      </c>
      <c r="C261" s="224">
        <v>934</v>
      </c>
      <c r="D261" s="225">
        <f t="shared" si="5"/>
        <v>100</v>
      </c>
      <c r="E261" s="226">
        <f t="shared" si="2"/>
        <v>345.925925925926</v>
      </c>
      <c r="F261" s="224">
        <v>270</v>
      </c>
    </row>
    <row r="262" ht="21" customHeight="1" spans="1:6">
      <c r="A262" s="228" t="s">
        <v>211</v>
      </c>
      <c r="B262" s="229"/>
      <c r="C262" s="224"/>
      <c r="D262" s="225"/>
      <c r="E262" s="226"/>
      <c r="F262" s="224"/>
    </row>
    <row r="263" ht="21" customHeight="1" spans="1:6">
      <c r="A263" s="230" t="s">
        <v>212</v>
      </c>
      <c r="B263" s="229"/>
      <c r="C263" s="224"/>
      <c r="D263" s="225"/>
      <c r="E263" s="226"/>
      <c r="F263" s="224"/>
    </row>
    <row r="264" ht="21" customHeight="1" spans="1:6">
      <c r="A264" s="231" t="s">
        <v>213</v>
      </c>
      <c r="B264" s="229"/>
      <c r="C264" s="224"/>
      <c r="D264" s="225"/>
      <c r="E264" s="226"/>
      <c r="F264" s="224"/>
    </row>
    <row r="265" ht="21" customHeight="1" spans="1:6">
      <c r="A265" s="231" t="s">
        <v>214</v>
      </c>
      <c r="B265" s="229"/>
      <c r="C265" s="224"/>
      <c r="D265" s="225"/>
      <c r="E265" s="226"/>
      <c r="F265" s="224"/>
    </row>
    <row r="266" ht="21" customHeight="1" spans="1:6">
      <c r="A266" s="231" t="s">
        <v>215</v>
      </c>
      <c r="B266" s="229"/>
      <c r="C266" s="224"/>
      <c r="D266" s="225"/>
      <c r="E266" s="226"/>
      <c r="F266" s="224"/>
    </row>
    <row r="267" ht="21" customHeight="1" spans="1:6">
      <c r="A267" s="231" t="s">
        <v>216</v>
      </c>
      <c r="B267" s="229"/>
      <c r="C267" s="224"/>
      <c r="D267" s="225"/>
      <c r="E267" s="226"/>
      <c r="F267" s="224"/>
    </row>
    <row r="268" ht="21" customHeight="1" spans="1:6">
      <c r="A268" s="228" t="s">
        <v>217</v>
      </c>
      <c r="B268" s="229"/>
      <c r="C268" s="224"/>
      <c r="D268" s="225"/>
      <c r="E268" s="226"/>
      <c r="F268" s="224"/>
    </row>
    <row r="269" ht="21" customHeight="1" spans="1:6">
      <c r="A269" s="230" t="s">
        <v>218</v>
      </c>
      <c r="B269" s="229"/>
      <c r="C269" s="224"/>
      <c r="D269" s="225"/>
      <c r="E269" s="226"/>
      <c r="F269" s="224"/>
    </row>
    <row r="270" ht="21" customHeight="1" spans="1:6">
      <c r="A270" s="231" t="s">
        <v>219</v>
      </c>
      <c r="B270" s="229"/>
      <c r="C270" s="224"/>
      <c r="D270" s="225"/>
      <c r="E270" s="226"/>
      <c r="F270" s="224"/>
    </row>
    <row r="271" ht="21" customHeight="1" spans="1:6">
      <c r="A271" s="231" t="s">
        <v>220</v>
      </c>
      <c r="B271" s="229"/>
      <c r="C271" s="224"/>
      <c r="D271" s="225"/>
      <c r="E271" s="226"/>
      <c r="F271" s="224"/>
    </row>
    <row r="272" ht="21" customHeight="1" spans="1:6">
      <c r="A272" s="228" t="s">
        <v>221</v>
      </c>
      <c r="B272" s="229"/>
      <c r="C272" s="224"/>
      <c r="D272" s="225"/>
      <c r="E272" s="226"/>
      <c r="F272" s="224"/>
    </row>
    <row r="273" ht="21" customHeight="1" spans="1:6">
      <c r="A273" s="230" t="s">
        <v>222</v>
      </c>
      <c r="B273" s="229"/>
      <c r="C273" s="224"/>
      <c r="D273" s="225"/>
      <c r="E273" s="226"/>
      <c r="F273" s="224"/>
    </row>
    <row r="274" ht="21" customHeight="1" spans="1:6">
      <c r="A274" s="231" t="s">
        <v>223</v>
      </c>
      <c r="B274" s="229"/>
      <c r="C274" s="224"/>
      <c r="D274" s="225"/>
      <c r="E274" s="226"/>
      <c r="F274" s="224"/>
    </row>
    <row r="275" ht="21" customHeight="1" spans="1:6">
      <c r="A275" s="231" t="s">
        <v>224</v>
      </c>
      <c r="B275" s="229"/>
      <c r="C275" s="224"/>
      <c r="D275" s="225"/>
      <c r="E275" s="226"/>
      <c r="F275" s="224"/>
    </row>
    <row r="276" ht="21" customHeight="1" spans="1:6">
      <c r="A276" s="228" t="s">
        <v>225</v>
      </c>
      <c r="B276" s="229">
        <v>60</v>
      </c>
      <c r="C276" s="224">
        <v>60</v>
      </c>
      <c r="D276" s="225">
        <f>(C276/B276)*100</f>
        <v>100</v>
      </c>
      <c r="E276" s="226">
        <f>C276/F276*100</f>
        <v>600</v>
      </c>
      <c r="F276" s="224">
        <v>10</v>
      </c>
    </row>
    <row r="277" ht="21" customHeight="1" spans="1:6">
      <c r="A277" s="230" t="s">
        <v>226</v>
      </c>
      <c r="B277" s="229"/>
      <c r="C277" s="224"/>
      <c r="D277" s="225"/>
      <c r="E277" s="226"/>
      <c r="F277" s="224"/>
    </row>
    <row r="278" ht="21" customHeight="1" spans="1:6">
      <c r="A278" s="231" t="s">
        <v>227</v>
      </c>
      <c r="B278" s="229"/>
      <c r="C278" s="224"/>
      <c r="D278" s="225"/>
      <c r="E278" s="226"/>
      <c r="F278" s="224"/>
    </row>
    <row r="279" ht="21" customHeight="1" spans="1:6">
      <c r="A279" s="231" t="s">
        <v>228</v>
      </c>
      <c r="B279" s="229">
        <v>60</v>
      </c>
      <c r="C279" s="224">
        <v>60</v>
      </c>
      <c r="D279" s="225">
        <f>(C279/B279)*100</f>
        <v>100</v>
      </c>
      <c r="E279" s="226">
        <f>C279/F279*100</f>
        <v>600</v>
      </c>
      <c r="F279" s="224">
        <v>10</v>
      </c>
    </row>
    <row r="280" ht="21" customHeight="1" spans="1:6">
      <c r="A280" s="228" t="s">
        <v>229</v>
      </c>
      <c r="B280" s="229">
        <v>222</v>
      </c>
      <c r="C280" s="224">
        <v>222</v>
      </c>
      <c r="D280" s="225">
        <f>(C280/B280)*100</f>
        <v>100</v>
      </c>
      <c r="E280" s="226">
        <f>C280/F280*100</f>
        <v>98.6666666666667</v>
      </c>
      <c r="F280" s="224">
        <v>225</v>
      </c>
    </row>
    <row r="281" ht="21" customHeight="1" spans="1:6">
      <c r="A281" s="230" t="s">
        <v>230</v>
      </c>
      <c r="B281" s="229"/>
      <c r="C281" s="224"/>
      <c r="D281" s="225"/>
      <c r="E281" s="226"/>
      <c r="F281" s="224"/>
    </row>
    <row r="282" ht="21" customHeight="1" spans="1:6">
      <c r="A282" s="231" t="s">
        <v>231</v>
      </c>
      <c r="B282" s="229">
        <v>222</v>
      </c>
      <c r="C282" s="224">
        <v>222</v>
      </c>
      <c r="D282" s="225">
        <f>(C282/B282)*100</f>
        <v>100</v>
      </c>
      <c r="E282" s="226">
        <f>C282/F282*100</f>
        <v>98.6666666666667</v>
      </c>
      <c r="F282" s="224">
        <v>225</v>
      </c>
    </row>
    <row r="283" ht="21" customHeight="1" spans="1:6">
      <c r="A283" s="231" t="s">
        <v>232</v>
      </c>
      <c r="B283" s="229"/>
      <c r="C283" s="224"/>
      <c r="D283" s="225"/>
      <c r="E283" s="226"/>
      <c r="F283" s="224"/>
    </row>
    <row r="284" ht="21" customHeight="1" spans="1:6">
      <c r="A284" s="231" t="s">
        <v>233</v>
      </c>
      <c r="B284" s="229"/>
      <c r="C284" s="224"/>
      <c r="D284" s="225"/>
      <c r="E284" s="226"/>
      <c r="F284" s="224"/>
    </row>
    <row r="285" ht="21" customHeight="1" spans="1:6">
      <c r="A285" s="231" t="s">
        <v>234</v>
      </c>
      <c r="B285" s="229"/>
      <c r="C285" s="224"/>
      <c r="D285" s="225"/>
      <c r="E285" s="226"/>
      <c r="F285" s="224"/>
    </row>
    <row r="286" ht="21" customHeight="1" spans="1:6">
      <c r="A286" s="228" t="s">
        <v>235</v>
      </c>
      <c r="B286" s="229">
        <v>927</v>
      </c>
      <c r="C286" s="224">
        <v>927</v>
      </c>
      <c r="D286" s="225">
        <f>(C286/B286)*100</f>
        <v>100</v>
      </c>
      <c r="E286" s="226">
        <f>C286/F286*100</f>
        <v>222.836538461538</v>
      </c>
      <c r="F286" s="224">
        <v>416</v>
      </c>
    </row>
    <row r="287" ht="21" customHeight="1" spans="1:6">
      <c r="A287" s="230" t="s">
        <v>236</v>
      </c>
      <c r="B287" s="229">
        <v>84</v>
      </c>
      <c r="C287" s="224">
        <v>84</v>
      </c>
      <c r="D287" s="225">
        <f>(C287/B287)*100</f>
        <v>100</v>
      </c>
      <c r="E287" s="226"/>
      <c r="F287" s="224"/>
    </row>
    <row r="288" ht="21" customHeight="1" spans="1:6">
      <c r="A288" s="231" t="s">
        <v>237</v>
      </c>
      <c r="B288" s="229"/>
      <c r="C288" s="224"/>
      <c r="D288" s="225"/>
      <c r="E288" s="226"/>
      <c r="F288" s="224"/>
    </row>
    <row r="289" ht="21" customHeight="1" spans="1:6">
      <c r="A289" s="231" t="s">
        <v>238</v>
      </c>
      <c r="B289" s="229"/>
      <c r="C289" s="224"/>
      <c r="D289" s="225"/>
      <c r="E289" s="226"/>
      <c r="F289" s="224"/>
    </row>
    <row r="290" ht="21" customHeight="1" spans="1:6">
      <c r="A290" s="231" t="s">
        <v>239</v>
      </c>
      <c r="B290" s="229"/>
      <c r="C290" s="224"/>
      <c r="D290" s="225"/>
      <c r="E290" s="226"/>
      <c r="F290" s="224"/>
    </row>
    <row r="291" ht="21" customHeight="1" spans="1:6">
      <c r="A291" s="231" t="s">
        <v>240</v>
      </c>
      <c r="B291" s="229"/>
      <c r="C291" s="224"/>
      <c r="D291" s="225"/>
      <c r="E291" s="226"/>
      <c r="F291" s="224"/>
    </row>
    <row r="292" ht="21" customHeight="1" spans="1:6">
      <c r="A292" s="231" t="s">
        <v>241</v>
      </c>
      <c r="B292" s="229">
        <v>843</v>
      </c>
      <c r="C292" s="224">
        <v>843</v>
      </c>
      <c r="D292" s="225">
        <f t="shared" ref="D292:D298" si="6">(C292/B292)*100</f>
        <v>100</v>
      </c>
      <c r="E292" s="226">
        <f t="shared" ref="E292:E298" si="7">C292/F292*100</f>
        <v>202.644230769231</v>
      </c>
      <c r="F292" s="224">
        <v>416</v>
      </c>
    </row>
    <row r="293" ht="21" customHeight="1" spans="1:6">
      <c r="A293" s="228" t="s">
        <v>242</v>
      </c>
      <c r="B293" s="229">
        <v>186</v>
      </c>
      <c r="C293" s="224">
        <v>186</v>
      </c>
      <c r="D293" s="225">
        <f t="shared" si="6"/>
        <v>100</v>
      </c>
      <c r="E293" s="226">
        <f t="shared" si="7"/>
        <v>42.2727272727273</v>
      </c>
      <c r="F293" s="224">
        <v>440</v>
      </c>
    </row>
    <row r="294" ht="21" customHeight="1" spans="1:6">
      <c r="A294" s="230" t="s">
        <v>243</v>
      </c>
      <c r="B294" s="229">
        <v>186</v>
      </c>
      <c r="C294" s="224">
        <v>186</v>
      </c>
      <c r="D294" s="225">
        <f t="shared" si="6"/>
        <v>100</v>
      </c>
      <c r="E294" s="226">
        <f t="shared" si="7"/>
        <v>42.2727272727273</v>
      </c>
      <c r="F294" s="224">
        <v>440</v>
      </c>
    </row>
    <row r="295" ht="21" customHeight="1" spans="1:6">
      <c r="A295" s="232" t="s">
        <v>244</v>
      </c>
      <c r="B295" s="229">
        <v>303</v>
      </c>
      <c r="C295" s="224">
        <v>303</v>
      </c>
      <c r="D295" s="225">
        <f t="shared" si="6"/>
        <v>100</v>
      </c>
      <c r="E295" s="226">
        <f t="shared" si="7"/>
        <v>105.574912891986</v>
      </c>
      <c r="F295" s="227">
        <v>287</v>
      </c>
    </row>
    <row r="296" ht="21" customHeight="1" spans="1:6">
      <c r="A296" s="228" t="s">
        <v>245</v>
      </c>
      <c r="B296" s="229">
        <v>173</v>
      </c>
      <c r="C296" s="224">
        <v>173</v>
      </c>
      <c r="D296" s="225">
        <f t="shared" si="6"/>
        <v>100</v>
      </c>
      <c r="E296" s="226">
        <f t="shared" si="7"/>
        <v>128.148148148148</v>
      </c>
      <c r="F296" s="224">
        <v>135</v>
      </c>
    </row>
    <row r="297" ht="21" customHeight="1" spans="1:6">
      <c r="A297" s="230" t="s">
        <v>42</v>
      </c>
      <c r="B297" s="229">
        <v>88</v>
      </c>
      <c r="C297" s="224">
        <v>88</v>
      </c>
      <c r="D297" s="225">
        <f t="shared" si="6"/>
        <v>100</v>
      </c>
      <c r="E297" s="226">
        <f t="shared" si="7"/>
        <v>80</v>
      </c>
      <c r="F297" s="224">
        <v>110</v>
      </c>
    </row>
    <row r="298" ht="21" customHeight="1" spans="1:6">
      <c r="A298" s="231" t="s">
        <v>43</v>
      </c>
      <c r="B298" s="229">
        <v>85</v>
      </c>
      <c r="C298" s="224">
        <v>85</v>
      </c>
      <c r="D298" s="225">
        <f t="shared" si="6"/>
        <v>100</v>
      </c>
      <c r="E298" s="226">
        <f t="shared" si="7"/>
        <v>1700</v>
      </c>
      <c r="F298" s="224">
        <v>5</v>
      </c>
    </row>
    <row r="299" ht="21" customHeight="1" spans="1:6">
      <c r="A299" s="231" t="s">
        <v>44</v>
      </c>
      <c r="B299" s="229"/>
      <c r="C299" s="224"/>
      <c r="D299" s="225"/>
      <c r="E299" s="226"/>
      <c r="F299" s="224"/>
    </row>
    <row r="300" ht="21" customHeight="1" spans="1:6">
      <c r="A300" s="231" t="s">
        <v>246</v>
      </c>
      <c r="B300" s="229"/>
      <c r="C300" s="224"/>
      <c r="D300" s="225"/>
      <c r="E300" s="226"/>
      <c r="F300" s="224">
        <v>20</v>
      </c>
    </row>
    <row r="301" ht="21" customHeight="1" spans="1:6">
      <c r="A301" s="228" t="s">
        <v>247</v>
      </c>
      <c r="B301" s="229"/>
      <c r="C301" s="224"/>
      <c r="D301" s="225"/>
      <c r="E301" s="226"/>
      <c r="F301" s="224"/>
    </row>
    <row r="302" ht="21" customHeight="1" spans="1:6">
      <c r="A302" s="230" t="s">
        <v>248</v>
      </c>
      <c r="B302" s="229"/>
      <c r="C302" s="224"/>
      <c r="D302" s="225"/>
      <c r="E302" s="226"/>
      <c r="F302" s="224"/>
    </row>
    <row r="303" ht="21" customHeight="1" spans="1:6">
      <c r="A303" s="231" t="s">
        <v>249</v>
      </c>
      <c r="B303" s="229"/>
      <c r="C303" s="224"/>
      <c r="D303" s="225"/>
      <c r="E303" s="226"/>
      <c r="F303" s="224"/>
    </row>
    <row r="304" ht="21" customHeight="1" spans="1:6">
      <c r="A304" s="231" t="s">
        <v>250</v>
      </c>
      <c r="B304" s="229"/>
      <c r="C304" s="224"/>
      <c r="D304" s="225"/>
      <c r="E304" s="226"/>
      <c r="F304" s="224"/>
    </row>
    <row r="305" ht="21" customHeight="1" spans="1:6">
      <c r="A305" s="231" t="s">
        <v>251</v>
      </c>
      <c r="B305" s="229"/>
      <c r="C305" s="224"/>
      <c r="D305" s="225"/>
      <c r="E305" s="226"/>
      <c r="F305" s="224"/>
    </row>
    <row r="306" ht="21" customHeight="1" spans="1:6">
      <c r="A306" s="231" t="s">
        <v>252</v>
      </c>
      <c r="B306" s="229"/>
      <c r="C306" s="224"/>
      <c r="D306" s="225"/>
      <c r="E306" s="226"/>
      <c r="F306" s="224"/>
    </row>
    <row r="307" ht="21" customHeight="1" spans="1:6">
      <c r="A307" s="231" t="s">
        <v>253</v>
      </c>
      <c r="B307" s="229"/>
      <c r="C307" s="224"/>
      <c r="D307" s="225"/>
      <c r="E307" s="226"/>
      <c r="F307" s="224"/>
    </row>
    <row r="308" ht="21" customHeight="1" spans="1:6">
      <c r="A308" s="231" t="s">
        <v>254</v>
      </c>
      <c r="B308" s="229"/>
      <c r="C308" s="224"/>
      <c r="D308" s="225"/>
      <c r="E308" s="226"/>
      <c r="F308" s="224"/>
    </row>
    <row r="309" ht="21" customHeight="1" spans="1:6">
      <c r="A309" s="231" t="s">
        <v>255</v>
      </c>
      <c r="B309" s="229"/>
      <c r="C309" s="224"/>
      <c r="D309" s="225"/>
      <c r="E309" s="226"/>
      <c r="F309" s="224"/>
    </row>
    <row r="310" ht="21" customHeight="1" spans="1:6">
      <c r="A310" s="228" t="s">
        <v>256</v>
      </c>
      <c r="B310" s="229"/>
      <c r="C310" s="224"/>
      <c r="D310" s="225"/>
      <c r="E310" s="226"/>
      <c r="F310" s="224"/>
    </row>
    <row r="311" ht="21" customHeight="1" spans="1:6">
      <c r="A311" s="228" t="s">
        <v>257</v>
      </c>
      <c r="B311" s="229">
        <v>31</v>
      </c>
      <c r="C311" s="224">
        <v>31</v>
      </c>
      <c r="D311" s="225">
        <f>(C311/B311)*100</f>
        <v>100</v>
      </c>
      <c r="E311" s="226">
        <f>C311/F311*100</f>
        <v>44.2857142857143</v>
      </c>
      <c r="F311" s="224">
        <v>70</v>
      </c>
    </row>
    <row r="312" ht="21" customHeight="1" spans="1:6">
      <c r="A312" s="230" t="s">
        <v>248</v>
      </c>
      <c r="B312" s="229"/>
      <c r="C312" s="224"/>
      <c r="D312" s="225"/>
      <c r="E312" s="226"/>
      <c r="F312" s="224"/>
    </row>
    <row r="313" ht="21" customHeight="1" spans="1:6">
      <c r="A313" s="231" t="s">
        <v>258</v>
      </c>
      <c r="B313" s="229"/>
      <c r="C313" s="224"/>
      <c r="D313" s="225"/>
      <c r="E313" s="226"/>
      <c r="F313" s="224"/>
    </row>
    <row r="314" ht="21" customHeight="1" spans="1:6">
      <c r="A314" s="231" t="s">
        <v>259</v>
      </c>
      <c r="B314" s="229">
        <v>31</v>
      </c>
      <c r="C314" s="224">
        <v>31</v>
      </c>
      <c r="D314" s="225">
        <f>(C314/B314)*100</f>
        <v>100</v>
      </c>
      <c r="E314" s="226">
        <f>C314/F314*100</f>
        <v>44.2857142857143</v>
      </c>
      <c r="F314" s="224">
        <v>70</v>
      </c>
    </row>
    <row r="315" ht="21" customHeight="1" spans="1:6">
      <c r="A315" s="231" t="s">
        <v>260</v>
      </c>
      <c r="B315" s="229"/>
      <c r="C315" s="224"/>
      <c r="D315" s="225"/>
      <c r="E315" s="226"/>
      <c r="F315" s="224"/>
    </row>
    <row r="316" ht="21" customHeight="1" spans="1:6">
      <c r="A316" s="231" t="s">
        <v>261</v>
      </c>
      <c r="B316" s="229"/>
      <c r="C316" s="224"/>
      <c r="D316" s="225"/>
      <c r="E316" s="226"/>
      <c r="F316" s="224"/>
    </row>
    <row r="317" ht="21" customHeight="1" spans="1:6">
      <c r="A317" s="228" t="s">
        <v>262</v>
      </c>
      <c r="B317" s="229">
        <v>20</v>
      </c>
      <c r="C317" s="224">
        <v>20</v>
      </c>
      <c r="D317" s="225">
        <f>(C317/B317)*100</f>
        <v>100</v>
      </c>
      <c r="E317" s="226"/>
      <c r="F317" s="224"/>
    </row>
    <row r="318" ht="21" customHeight="1" spans="1:6">
      <c r="A318" s="230" t="s">
        <v>248</v>
      </c>
      <c r="B318" s="229"/>
      <c r="C318" s="224"/>
      <c r="D318" s="225"/>
      <c r="E318" s="226"/>
      <c r="F318" s="224"/>
    </row>
    <row r="319" ht="21" customHeight="1" spans="1:6">
      <c r="A319" s="231" t="s">
        <v>263</v>
      </c>
      <c r="B319" s="229"/>
      <c r="C319" s="224"/>
      <c r="D319" s="225"/>
      <c r="E319" s="226"/>
      <c r="F319" s="224"/>
    </row>
    <row r="320" ht="21" customHeight="1" spans="1:6">
      <c r="A320" s="231" t="s">
        <v>264</v>
      </c>
      <c r="B320" s="229">
        <v>20</v>
      </c>
      <c r="C320" s="224">
        <v>20</v>
      </c>
      <c r="D320" s="225">
        <f>(C320/B320)*100</f>
        <v>100</v>
      </c>
      <c r="E320" s="226"/>
      <c r="F320" s="224"/>
    </row>
    <row r="321" ht="21" customHeight="1" spans="1:6">
      <c r="A321" s="231" t="s">
        <v>265</v>
      </c>
      <c r="B321" s="229"/>
      <c r="C321" s="224"/>
      <c r="D321" s="225"/>
      <c r="E321" s="226"/>
      <c r="F321" s="224"/>
    </row>
    <row r="322" ht="21" customHeight="1" spans="1:6">
      <c r="A322" s="228" t="s">
        <v>266</v>
      </c>
      <c r="B322" s="229"/>
      <c r="C322" s="224"/>
      <c r="D322" s="225"/>
      <c r="E322" s="226"/>
      <c r="F322" s="224"/>
    </row>
    <row r="323" ht="21" customHeight="1" spans="1:6">
      <c r="A323" s="230" t="s">
        <v>267</v>
      </c>
      <c r="B323" s="229"/>
      <c r="C323" s="224"/>
      <c r="D323" s="225"/>
      <c r="E323" s="226"/>
      <c r="F323" s="224"/>
    </row>
    <row r="324" ht="21" customHeight="1" spans="1:6">
      <c r="A324" s="231" t="s">
        <v>268</v>
      </c>
      <c r="B324" s="229"/>
      <c r="C324" s="224"/>
      <c r="D324" s="225"/>
      <c r="E324" s="226"/>
      <c r="F324" s="224"/>
    </row>
    <row r="325" ht="21" customHeight="1" spans="1:6">
      <c r="A325" s="231" t="s">
        <v>269</v>
      </c>
      <c r="B325" s="229"/>
      <c r="C325" s="224"/>
      <c r="D325" s="225"/>
      <c r="E325" s="226"/>
      <c r="F325" s="224"/>
    </row>
    <row r="326" ht="21" customHeight="1" spans="1:6">
      <c r="A326" s="231" t="s">
        <v>270</v>
      </c>
      <c r="B326" s="229"/>
      <c r="C326" s="224"/>
      <c r="D326" s="225"/>
      <c r="E326" s="226"/>
      <c r="F326" s="224"/>
    </row>
    <row r="327" ht="21" customHeight="1" spans="1:6">
      <c r="A327" s="228" t="s">
        <v>271</v>
      </c>
      <c r="B327" s="229">
        <v>79</v>
      </c>
      <c r="C327" s="224">
        <v>79</v>
      </c>
      <c r="D327" s="225">
        <f>(C327/B327)*100</f>
        <v>100</v>
      </c>
      <c r="E327" s="226">
        <f>C327/F327*100</f>
        <v>96.3414634146341</v>
      </c>
      <c r="F327" s="224">
        <v>82</v>
      </c>
    </row>
    <row r="328" ht="21" customHeight="1" spans="1:6">
      <c r="A328" s="230" t="s">
        <v>248</v>
      </c>
      <c r="B328" s="229">
        <v>64</v>
      </c>
      <c r="C328" s="224">
        <v>64</v>
      </c>
      <c r="D328" s="225">
        <f>(C328/B328)*100</f>
        <v>100</v>
      </c>
      <c r="E328" s="226">
        <f>C328/F328*100</f>
        <v>103.225806451613</v>
      </c>
      <c r="F328" s="224">
        <v>62</v>
      </c>
    </row>
    <row r="329" ht="21" customHeight="1" spans="1:6">
      <c r="A329" s="231" t="s">
        <v>272</v>
      </c>
      <c r="B329" s="229"/>
      <c r="C329" s="224"/>
      <c r="D329" s="225"/>
      <c r="E329" s="226"/>
      <c r="F329" s="224">
        <v>20</v>
      </c>
    </row>
    <row r="330" ht="21" customHeight="1" spans="1:6">
      <c r="A330" s="231" t="s">
        <v>273</v>
      </c>
      <c r="B330" s="229"/>
      <c r="C330" s="224"/>
      <c r="D330" s="225"/>
      <c r="E330" s="226"/>
      <c r="F330" s="224"/>
    </row>
    <row r="331" ht="21" customHeight="1" spans="1:6">
      <c r="A331" s="231" t="s">
        <v>274</v>
      </c>
      <c r="B331" s="229"/>
      <c r="C331" s="224"/>
      <c r="D331" s="225"/>
      <c r="E331" s="226"/>
      <c r="F331" s="224"/>
    </row>
    <row r="332" ht="21" customHeight="1" spans="1:6">
      <c r="A332" s="231" t="s">
        <v>275</v>
      </c>
      <c r="B332" s="229"/>
      <c r="C332" s="224"/>
      <c r="D332" s="225"/>
      <c r="E332" s="226"/>
      <c r="F332" s="224"/>
    </row>
    <row r="333" ht="21" customHeight="1" spans="1:6">
      <c r="A333" s="231" t="s">
        <v>276</v>
      </c>
      <c r="B333" s="229">
        <v>15</v>
      </c>
      <c r="C333" s="224">
        <v>15</v>
      </c>
      <c r="D333" s="225">
        <f>(C333/B333)*100</f>
        <v>100</v>
      </c>
      <c r="E333" s="226"/>
      <c r="F333" s="224"/>
    </row>
    <row r="334" ht="21" customHeight="1" spans="1:6">
      <c r="A334" s="228" t="s">
        <v>277</v>
      </c>
      <c r="B334" s="229"/>
      <c r="C334" s="224"/>
      <c r="D334" s="225"/>
      <c r="E334" s="226"/>
      <c r="F334" s="224"/>
    </row>
    <row r="335" ht="21" customHeight="1" spans="1:6">
      <c r="A335" s="230" t="s">
        <v>278</v>
      </c>
      <c r="B335" s="229"/>
      <c r="C335" s="224"/>
      <c r="D335" s="225"/>
      <c r="E335" s="226"/>
      <c r="F335" s="224"/>
    </row>
    <row r="336" ht="21" customHeight="1" spans="1:6">
      <c r="A336" s="231" t="s">
        <v>279</v>
      </c>
      <c r="B336" s="229"/>
      <c r="C336" s="224"/>
      <c r="D336" s="225"/>
      <c r="E336" s="226"/>
      <c r="F336" s="224"/>
    </row>
    <row r="337" ht="21" customHeight="1" spans="1:6">
      <c r="A337" s="231" t="s">
        <v>280</v>
      </c>
      <c r="B337" s="229"/>
      <c r="C337" s="224"/>
      <c r="D337" s="225"/>
      <c r="E337" s="226"/>
      <c r="F337" s="224"/>
    </row>
    <row r="338" ht="21" customHeight="1" spans="1:6">
      <c r="A338" s="232" t="s">
        <v>281</v>
      </c>
      <c r="B338" s="229">
        <v>3234</v>
      </c>
      <c r="C338" s="224">
        <v>3234</v>
      </c>
      <c r="D338" s="225">
        <f>(C338/B338)*100</f>
        <v>100</v>
      </c>
      <c r="E338" s="226">
        <f>C338/F338*100</f>
        <v>120.942408376963</v>
      </c>
      <c r="F338" s="227">
        <v>2674</v>
      </c>
    </row>
    <row r="339" ht="21" customHeight="1" spans="1:6">
      <c r="A339" s="228" t="s">
        <v>282</v>
      </c>
      <c r="B339" s="229">
        <v>1170</v>
      </c>
      <c r="C339" s="224">
        <v>1170</v>
      </c>
      <c r="D339" s="225">
        <f>(C339/B339)*100</f>
        <v>100</v>
      </c>
      <c r="E339" s="226">
        <f>C339/F339*100</f>
        <v>122.002085505735</v>
      </c>
      <c r="F339" s="224">
        <v>959</v>
      </c>
    </row>
    <row r="340" ht="21" customHeight="1" spans="1:6">
      <c r="A340" s="230" t="s">
        <v>42</v>
      </c>
      <c r="B340" s="229">
        <v>309</v>
      </c>
      <c r="C340" s="224">
        <v>309</v>
      </c>
      <c r="D340" s="225">
        <f>(C340/B340)*100</f>
        <v>100</v>
      </c>
      <c r="E340" s="226">
        <f>C340/F340*100</f>
        <v>90.6158357771261</v>
      </c>
      <c r="F340" s="224">
        <v>341</v>
      </c>
    </row>
    <row r="341" ht="21" customHeight="1" spans="1:6">
      <c r="A341" s="231" t="s">
        <v>43</v>
      </c>
      <c r="B341" s="229">
        <v>22</v>
      </c>
      <c r="C341" s="224">
        <v>22</v>
      </c>
      <c r="D341" s="225">
        <f>(C341/B341)*100</f>
        <v>100</v>
      </c>
      <c r="E341" s="226">
        <f>C341/F341*100</f>
        <v>157.142857142857</v>
      </c>
      <c r="F341" s="224">
        <v>14</v>
      </c>
    </row>
    <row r="342" ht="21" customHeight="1" spans="1:6">
      <c r="A342" s="231" t="s">
        <v>44</v>
      </c>
      <c r="B342" s="229"/>
      <c r="C342" s="224"/>
      <c r="D342" s="225"/>
      <c r="E342" s="226"/>
      <c r="F342" s="224"/>
    </row>
    <row r="343" ht="21" customHeight="1" spans="1:6">
      <c r="A343" s="231" t="s">
        <v>283</v>
      </c>
      <c r="B343" s="229">
        <v>81</v>
      </c>
      <c r="C343" s="224">
        <v>81</v>
      </c>
      <c r="D343" s="225">
        <f>(C343/B343)*100</f>
        <v>100</v>
      </c>
      <c r="E343" s="226">
        <f>C343/F343*100</f>
        <v>110.958904109589</v>
      </c>
      <c r="F343" s="224">
        <v>73</v>
      </c>
    </row>
    <row r="344" ht="21" customHeight="1" spans="1:6">
      <c r="A344" s="231" t="s">
        <v>284</v>
      </c>
      <c r="B344" s="229"/>
      <c r="C344" s="224"/>
      <c r="D344" s="225"/>
      <c r="E344" s="226"/>
      <c r="F344" s="224"/>
    </row>
    <row r="345" ht="21" customHeight="1" spans="1:6">
      <c r="A345" s="231" t="s">
        <v>285</v>
      </c>
      <c r="B345" s="229"/>
      <c r="C345" s="224"/>
      <c r="D345" s="225"/>
      <c r="E345" s="226"/>
      <c r="F345" s="224"/>
    </row>
    <row r="346" ht="21" customHeight="1" spans="1:6">
      <c r="A346" s="231" t="s">
        <v>286</v>
      </c>
      <c r="B346" s="229"/>
      <c r="C346" s="224"/>
      <c r="D346" s="225"/>
      <c r="E346" s="226"/>
      <c r="F346" s="224">
        <v>22</v>
      </c>
    </row>
    <row r="347" ht="21" customHeight="1" spans="1:6">
      <c r="A347" s="231" t="s">
        <v>287</v>
      </c>
      <c r="B347" s="229"/>
      <c r="C347" s="224"/>
      <c r="D347" s="225"/>
      <c r="E347" s="226"/>
      <c r="F347" s="224">
        <v>20</v>
      </c>
    </row>
    <row r="348" ht="21" customHeight="1" spans="1:6">
      <c r="A348" s="231" t="s">
        <v>288</v>
      </c>
      <c r="B348" s="229">
        <v>172</v>
      </c>
      <c r="C348" s="224">
        <v>172</v>
      </c>
      <c r="D348" s="225">
        <f>(C348/B348)*100</f>
        <v>100</v>
      </c>
      <c r="E348" s="226">
        <f>C348/F348*100</f>
        <v>147.008547008547</v>
      </c>
      <c r="F348" s="224">
        <v>117</v>
      </c>
    </row>
    <row r="349" ht="21" customHeight="1" spans="1:6">
      <c r="A349" s="231" t="s">
        <v>289</v>
      </c>
      <c r="B349" s="229"/>
      <c r="C349" s="224"/>
      <c r="D349" s="225"/>
      <c r="E349" s="226"/>
      <c r="F349" s="224"/>
    </row>
    <row r="350" ht="21" customHeight="1" spans="1:6">
      <c r="A350" s="231" t="s">
        <v>290</v>
      </c>
      <c r="B350" s="229"/>
      <c r="C350" s="224"/>
      <c r="D350" s="225"/>
      <c r="E350" s="226"/>
      <c r="F350" s="224"/>
    </row>
    <row r="351" ht="21" customHeight="1" spans="1:6">
      <c r="A351" s="231" t="s">
        <v>291</v>
      </c>
      <c r="B351" s="229"/>
      <c r="C351" s="224"/>
      <c r="D351" s="225"/>
      <c r="E351" s="226"/>
      <c r="F351" s="224"/>
    </row>
    <row r="352" ht="21" customHeight="1" spans="1:6">
      <c r="A352" s="231" t="s">
        <v>292</v>
      </c>
      <c r="B352" s="229">
        <v>586</v>
      </c>
      <c r="C352" s="224">
        <v>586</v>
      </c>
      <c r="D352" s="225">
        <f>(C352/B352)*100</f>
        <v>100</v>
      </c>
      <c r="E352" s="226">
        <f>C352/F352*100</f>
        <v>157.52688172043</v>
      </c>
      <c r="F352" s="224">
        <v>372</v>
      </c>
    </row>
    <row r="353" ht="21" customHeight="1" spans="1:6">
      <c r="A353" s="228" t="s">
        <v>293</v>
      </c>
      <c r="B353" s="229">
        <v>242</v>
      </c>
      <c r="C353" s="224">
        <v>242</v>
      </c>
      <c r="D353" s="225">
        <f>(C353/B353)*100</f>
        <v>100</v>
      </c>
      <c r="E353" s="226">
        <f>C353/F353*100</f>
        <v>141.520467836257</v>
      </c>
      <c r="F353" s="224">
        <v>171</v>
      </c>
    </row>
    <row r="354" ht="21" customHeight="1" spans="1:6">
      <c r="A354" s="230" t="s">
        <v>42</v>
      </c>
      <c r="B354" s="229"/>
      <c r="C354" s="224"/>
      <c r="D354" s="225"/>
      <c r="E354" s="226"/>
      <c r="F354" s="224"/>
    </row>
    <row r="355" ht="21" customHeight="1" spans="1:6">
      <c r="A355" s="231" t="s">
        <v>43</v>
      </c>
      <c r="B355" s="229"/>
      <c r="C355" s="224"/>
      <c r="D355" s="225"/>
      <c r="E355" s="226"/>
      <c r="F355" s="224"/>
    </row>
    <row r="356" ht="21" customHeight="1" spans="1:6">
      <c r="A356" s="231" t="s">
        <v>44</v>
      </c>
      <c r="B356" s="229"/>
      <c r="C356" s="224"/>
      <c r="D356" s="225"/>
      <c r="E356" s="226"/>
      <c r="F356" s="224"/>
    </row>
    <row r="357" ht="21" customHeight="1" spans="1:6">
      <c r="A357" s="231" t="s">
        <v>294</v>
      </c>
      <c r="B357" s="229">
        <v>64</v>
      </c>
      <c r="C357" s="224">
        <v>64</v>
      </c>
      <c r="D357" s="225">
        <f>(C357/B357)*100</f>
        <v>100</v>
      </c>
      <c r="E357" s="226">
        <f>C357/F357*100</f>
        <v>640</v>
      </c>
      <c r="F357" s="224">
        <v>10</v>
      </c>
    </row>
    <row r="358" ht="21" customHeight="1" spans="1:6">
      <c r="A358" s="231" t="s">
        <v>295</v>
      </c>
      <c r="B358" s="229">
        <v>178</v>
      </c>
      <c r="C358" s="224">
        <v>178</v>
      </c>
      <c r="D358" s="225">
        <f>(C358/B358)*100</f>
        <v>100</v>
      </c>
      <c r="E358" s="226">
        <f>C358/F358*100</f>
        <v>110.55900621118</v>
      </c>
      <c r="F358" s="224">
        <v>161</v>
      </c>
    </row>
    <row r="359" ht="21" customHeight="1" spans="1:6">
      <c r="A359" s="231" t="s">
        <v>296</v>
      </c>
      <c r="B359" s="229"/>
      <c r="C359" s="224"/>
      <c r="D359" s="225"/>
      <c r="E359" s="226"/>
      <c r="F359" s="224"/>
    </row>
    <row r="360" ht="21" customHeight="1" spans="1:6">
      <c r="A360" s="231" t="s">
        <v>297</v>
      </c>
      <c r="B360" s="229"/>
      <c r="C360" s="224"/>
      <c r="D360" s="225"/>
      <c r="E360" s="226"/>
      <c r="F360" s="224"/>
    </row>
    <row r="361" ht="21" customHeight="1" spans="1:6">
      <c r="A361" s="228" t="s">
        <v>298</v>
      </c>
      <c r="B361" s="229">
        <v>65</v>
      </c>
      <c r="C361" s="224">
        <v>65</v>
      </c>
      <c r="D361" s="225">
        <f>(C361/B361)*100</f>
        <v>100</v>
      </c>
      <c r="E361" s="226">
        <f>C361/F361*100</f>
        <v>79.2682926829268</v>
      </c>
      <c r="F361" s="224">
        <v>82</v>
      </c>
    </row>
    <row r="362" ht="21" customHeight="1" spans="1:6">
      <c r="A362" s="230" t="s">
        <v>42</v>
      </c>
      <c r="B362" s="229"/>
      <c r="C362" s="224"/>
      <c r="D362" s="225"/>
      <c r="E362" s="226"/>
      <c r="F362" s="224"/>
    </row>
    <row r="363" ht="21" customHeight="1" spans="1:6">
      <c r="A363" s="231" t="s">
        <v>43</v>
      </c>
      <c r="B363" s="229"/>
      <c r="C363" s="224"/>
      <c r="D363" s="225"/>
      <c r="E363" s="226"/>
      <c r="F363" s="224"/>
    </row>
    <row r="364" ht="21" customHeight="1" spans="1:6">
      <c r="A364" s="231" t="s">
        <v>44</v>
      </c>
      <c r="B364" s="229"/>
      <c r="C364" s="224"/>
      <c r="D364" s="225"/>
      <c r="E364" s="226"/>
      <c r="F364" s="224"/>
    </row>
    <row r="365" ht="21" customHeight="1" spans="1:6">
      <c r="A365" s="231" t="s">
        <v>299</v>
      </c>
      <c r="B365" s="229"/>
      <c r="C365" s="224"/>
      <c r="D365" s="225"/>
      <c r="E365" s="226"/>
      <c r="F365" s="224"/>
    </row>
    <row r="366" ht="21" customHeight="1" spans="1:6">
      <c r="A366" s="231" t="s">
        <v>300</v>
      </c>
      <c r="B366" s="229"/>
      <c r="C366" s="224"/>
      <c r="D366" s="225"/>
      <c r="E366" s="226"/>
      <c r="F366" s="224"/>
    </row>
    <row r="367" ht="21" customHeight="1" spans="1:6">
      <c r="A367" s="231" t="s">
        <v>301</v>
      </c>
      <c r="B367" s="229"/>
      <c r="C367" s="224"/>
      <c r="D367" s="225"/>
      <c r="E367" s="226"/>
      <c r="F367" s="224"/>
    </row>
    <row r="368" ht="21" customHeight="1" spans="1:6">
      <c r="A368" s="231" t="s">
        <v>302</v>
      </c>
      <c r="B368" s="229"/>
      <c r="C368" s="224"/>
      <c r="D368" s="225"/>
      <c r="E368" s="226"/>
      <c r="F368" s="224"/>
    </row>
    <row r="369" ht="21" customHeight="1" spans="1:6">
      <c r="A369" s="231" t="s">
        <v>303</v>
      </c>
      <c r="B369" s="229"/>
      <c r="C369" s="224"/>
      <c r="D369" s="225"/>
      <c r="E369" s="226"/>
      <c r="F369" s="224"/>
    </row>
    <row r="370" ht="21" customHeight="1" spans="1:6">
      <c r="A370" s="231" t="s">
        <v>304</v>
      </c>
      <c r="B370" s="229"/>
      <c r="C370" s="224"/>
      <c r="D370" s="225"/>
      <c r="E370" s="226"/>
      <c r="F370" s="224"/>
    </row>
    <row r="371" ht="21" customHeight="1" spans="1:6">
      <c r="A371" s="231" t="s">
        <v>305</v>
      </c>
      <c r="B371" s="229">
        <v>65</v>
      </c>
      <c r="C371" s="224">
        <v>65</v>
      </c>
      <c r="D371" s="225">
        <f>(C371/B371)*100</f>
        <v>100</v>
      </c>
      <c r="E371" s="226">
        <f>C371/F371*100</f>
        <v>79.2682926829268</v>
      </c>
      <c r="F371" s="224">
        <v>82</v>
      </c>
    </row>
    <row r="372" ht="21" customHeight="1" spans="1:6">
      <c r="A372" s="228" t="s">
        <v>306</v>
      </c>
      <c r="B372" s="229">
        <v>38</v>
      </c>
      <c r="C372" s="224">
        <v>38</v>
      </c>
      <c r="D372" s="225">
        <f>(C372/B372)*100</f>
        <v>100</v>
      </c>
      <c r="E372" s="226"/>
      <c r="F372" s="224"/>
    </row>
    <row r="373" ht="21" customHeight="1" spans="1:6">
      <c r="A373" s="230" t="s">
        <v>42</v>
      </c>
      <c r="B373" s="229"/>
      <c r="C373" s="224"/>
      <c r="D373" s="225"/>
      <c r="E373" s="226"/>
      <c r="F373" s="224"/>
    </row>
    <row r="374" ht="21" customHeight="1" spans="1:6">
      <c r="A374" s="231" t="s">
        <v>43</v>
      </c>
      <c r="B374" s="229"/>
      <c r="C374" s="224"/>
      <c r="D374" s="225"/>
      <c r="E374" s="226"/>
      <c r="F374" s="224"/>
    </row>
    <row r="375" ht="21" customHeight="1" spans="1:6">
      <c r="A375" s="231" t="s">
        <v>44</v>
      </c>
      <c r="B375" s="229"/>
      <c r="C375" s="224"/>
      <c r="D375" s="225"/>
      <c r="E375" s="226"/>
      <c r="F375" s="224"/>
    </row>
    <row r="376" ht="21" customHeight="1" spans="1:6">
      <c r="A376" s="231" t="s">
        <v>307</v>
      </c>
      <c r="B376" s="229">
        <v>35</v>
      </c>
      <c r="C376" s="224">
        <v>35</v>
      </c>
      <c r="D376" s="225">
        <f>(C376/B376)*100</f>
        <v>100</v>
      </c>
      <c r="E376" s="226"/>
      <c r="F376" s="224"/>
    </row>
    <row r="377" ht="21" customHeight="1" spans="1:6">
      <c r="A377" s="231" t="s">
        <v>308</v>
      </c>
      <c r="B377" s="229">
        <v>3</v>
      </c>
      <c r="C377" s="224">
        <v>3</v>
      </c>
      <c r="D377" s="225">
        <f>(C377/B377)*100</f>
        <v>100</v>
      </c>
      <c r="E377" s="226"/>
      <c r="F377" s="224"/>
    </row>
    <row r="378" ht="21" customHeight="1" spans="1:6">
      <c r="A378" s="231" t="s">
        <v>309</v>
      </c>
      <c r="B378" s="229"/>
      <c r="C378" s="224"/>
      <c r="D378" s="225"/>
      <c r="E378" s="226"/>
      <c r="F378" s="224"/>
    </row>
    <row r="379" ht="21" customHeight="1" spans="1:6">
      <c r="A379" s="231" t="s">
        <v>310</v>
      </c>
      <c r="B379" s="229"/>
      <c r="C379" s="224"/>
      <c r="D379" s="225"/>
      <c r="E379" s="226"/>
      <c r="F379" s="224"/>
    </row>
    <row r="380" ht="21" customHeight="1" spans="1:6">
      <c r="A380" s="228" t="s">
        <v>311</v>
      </c>
      <c r="B380" s="229">
        <v>804</v>
      </c>
      <c r="C380" s="224">
        <v>804</v>
      </c>
      <c r="D380" s="225">
        <f>(C380/B380)*100</f>
        <v>100</v>
      </c>
      <c r="E380" s="226">
        <f>C380/F380*100</f>
        <v>106.631299734748</v>
      </c>
      <c r="F380" s="224">
        <v>754</v>
      </c>
    </row>
    <row r="381" ht="21" customHeight="1" spans="1:6">
      <c r="A381" s="230" t="s">
        <v>42</v>
      </c>
      <c r="B381" s="229"/>
      <c r="C381" s="224"/>
      <c r="D381" s="225"/>
      <c r="E381" s="226"/>
      <c r="F381" s="224"/>
    </row>
    <row r="382" ht="21" customHeight="1" spans="1:6">
      <c r="A382" s="231" t="s">
        <v>43</v>
      </c>
      <c r="B382" s="229"/>
      <c r="C382" s="224"/>
      <c r="D382" s="225"/>
      <c r="E382" s="226"/>
      <c r="F382" s="224"/>
    </row>
    <row r="383" ht="21" customHeight="1" spans="1:6">
      <c r="A383" s="231" t="s">
        <v>44</v>
      </c>
      <c r="B383" s="229"/>
      <c r="C383" s="224"/>
      <c r="D383" s="225"/>
      <c r="E383" s="226"/>
      <c r="F383" s="224"/>
    </row>
    <row r="384" ht="21" customHeight="1" spans="1:6">
      <c r="A384" s="231" t="s">
        <v>312</v>
      </c>
      <c r="B384" s="229">
        <v>201</v>
      </c>
      <c r="C384" s="224">
        <v>201</v>
      </c>
      <c r="D384" s="225">
        <f>(C384/B384)*100</f>
        <v>100</v>
      </c>
      <c r="E384" s="226">
        <f>C384/F384*100</f>
        <v>130.519480519481</v>
      </c>
      <c r="F384" s="224">
        <v>154</v>
      </c>
    </row>
    <row r="385" ht="21" customHeight="1" spans="1:6">
      <c r="A385" s="231" t="s">
        <v>313</v>
      </c>
      <c r="B385" s="229"/>
      <c r="C385" s="224"/>
      <c r="D385" s="225"/>
      <c r="E385" s="226"/>
      <c r="F385" s="224"/>
    </row>
    <row r="386" ht="21" customHeight="1" spans="1:6">
      <c r="A386" s="231" t="s">
        <v>314</v>
      </c>
      <c r="B386" s="229"/>
      <c r="C386" s="224"/>
      <c r="D386" s="225"/>
      <c r="E386" s="226"/>
      <c r="F386" s="224"/>
    </row>
    <row r="387" ht="21" customHeight="1" spans="1:6">
      <c r="A387" s="231" t="s">
        <v>315</v>
      </c>
      <c r="B387" s="229"/>
      <c r="C387" s="224"/>
      <c r="D387" s="225"/>
      <c r="E387" s="226"/>
      <c r="F387" s="224"/>
    </row>
    <row r="388" ht="21" customHeight="1" spans="1:6">
      <c r="A388" s="231" t="s">
        <v>316</v>
      </c>
      <c r="B388" s="229">
        <v>603</v>
      </c>
      <c r="C388" s="224">
        <v>603</v>
      </c>
      <c r="D388" s="225">
        <f>(C388/B388)*100</f>
        <v>100</v>
      </c>
      <c r="E388" s="226">
        <f>C388/F388*100</f>
        <v>100.5</v>
      </c>
      <c r="F388" s="224">
        <v>600</v>
      </c>
    </row>
    <row r="389" ht="21" customHeight="1" spans="1:6">
      <c r="A389" s="228" t="s">
        <v>317</v>
      </c>
      <c r="B389" s="229">
        <v>915</v>
      </c>
      <c r="C389" s="224">
        <v>915</v>
      </c>
      <c r="D389" s="225">
        <f>(C389/B389)*100</f>
        <v>100</v>
      </c>
      <c r="E389" s="226">
        <f>C389/F389*100</f>
        <v>129.237288135593</v>
      </c>
      <c r="F389" s="224">
        <v>708</v>
      </c>
    </row>
    <row r="390" ht="21" customHeight="1" spans="1:6">
      <c r="A390" s="230" t="s">
        <v>318</v>
      </c>
      <c r="B390" s="229"/>
      <c r="C390" s="224"/>
      <c r="D390" s="225"/>
      <c r="E390" s="226"/>
      <c r="F390" s="224"/>
    </row>
    <row r="391" ht="21" customHeight="1" spans="1:6">
      <c r="A391" s="231" t="s">
        <v>319</v>
      </c>
      <c r="B391" s="229"/>
      <c r="C391" s="224"/>
      <c r="D391" s="225"/>
      <c r="E391" s="226"/>
      <c r="F391" s="224"/>
    </row>
    <row r="392" ht="21" customHeight="1" spans="1:6">
      <c r="A392" s="231" t="s">
        <v>320</v>
      </c>
      <c r="B392" s="229">
        <v>915</v>
      </c>
      <c r="C392" s="224">
        <v>915</v>
      </c>
      <c r="D392" s="225">
        <f>(C392/B392)*100</f>
        <v>100</v>
      </c>
      <c r="E392" s="226">
        <f>C392/F392*100</f>
        <v>129.237288135593</v>
      </c>
      <c r="F392" s="224">
        <v>708</v>
      </c>
    </row>
    <row r="393" ht="21" customHeight="1" spans="1:6">
      <c r="A393" s="232" t="s">
        <v>321</v>
      </c>
      <c r="B393" s="229">
        <v>57186</v>
      </c>
      <c r="C393" s="224">
        <v>53315</v>
      </c>
      <c r="D393" s="225">
        <f>(C393/B393)*100</f>
        <v>93.2308607001714</v>
      </c>
      <c r="E393" s="226">
        <f>C393/F393*100</f>
        <v>102.667051800501</v>
      </c>
      <c r="F393" s="227">
        <v>51930</v>
      </c>
    </row>
    <row r="394" ht="21" customHeight="1" spans="1:6">
      <c r="A394" s="228" t="s">
        <v>322</v>
      </c>
      <c r="B394" s="229">
        <v>556</v>
      </c>
      <c r="C394" s="224">
        <v>556</v>
      </c>
      <c r="D394" s="225">
        <f>(C394/B394)*100</f>
        <v>100</v>
      </c>
      <c r="E394" s="226">
        <f>C394/F394*100</f>
        <v>103.345724907063</v>
      </c>
      <c r="F394" s="224">
        <v>538</v>
      </c>
    </row>
    <row r="395" ht="21" customHeight="1" spans="1:6">
      <c r="A395" s="230" t="s">
        <v>42</v>
      </c>
      <c r="B395" s="229">
        <v>5</v>
      </c>
      <c r="C395" s="224">
        <v>5</v>
      </c>
      <c r="D395" s="225">
        <f>(C395/B395)*100</f>
        <v>100</v>
      </c>
      <c r="E395" s="226"/>
      <c r="F395" s="224"/>
    </row>
    <row r="396" ht="21" customHeight="1" spans="1:6">
      <c r="A396" s="231" t="s">
        <v>43</v>
      </c>
      <c r="B396" s="229"/>
      <c r="C396" s="224"/>
      <c r="D396" s="225"/>
      <c r="E396" s="226"/>
      <c r="F396" s="224"/>
    </row>
    <row r="397" ht="21" customHeight="1" spans="1:6">
      <c r="A397" s="231" t="s">
        <v>44</v>
      </c>
      <c r="B397" s="229"/>
      <c r="C397" s="224"/>
      <c r="D397" s="225"/>
      <c r="E397" s="226"/>
      <c r="F397" s="224"/>
    </row>
    <row r="398" ht="21" customHeight="1" spans="1:6">
      <c r="A398" s="231" t="s">
        <v>323</v>
      </c>
      <c r="B398" s="229"/>
      <c r="C398" s="224"/>
      <c r="D398" s="225"/>
      <c r="E398" s="226"/>
      <c r="F398" s="224"/>
    </row>
    <row r="399" ht="21" customHeight="1" spans="1:6">
      <c r="A399" s="231" t="s">
        <v>324</v>
      </c>
      <c r="B399" s="229"/>
      <c r="C399" s="224"/>
      <c r="D399" s="225"/>
      <c r="E399" s="226"/>
      <c r="F399" s="224"/>
    </row>
    <row r="400" ht="21" customHeight="1" spans="1:6">
      <c r="A400" s="231" t="s">
        <v>325</v>
      </c>
      <c r="B400" s="229"/>
      <c r="C400" s="224"/>
      <c r="D400" s="225"/>
      <c r="E400" s="226"/>
      <c r="F400" s="224"/>
    </row>
    <row r="401" ht="21" customHeight="1" spans="1:6">
      <c r="A401" s="231" t="s">
        <v>326</v>
      </c>
      <c r="B401" s="229"/>
      <c r="C401" s="224"/>
      <c r="D401" s="225"/>
      <c r="E401" s="226"/>
      <c r="F401" s="224"/>
    </row>
    <row r="402" ht="21" customHeight="1" spans="1:6">
      <c r="A402" s="231" t="s">
        <v>85</v>
      </c>
      <c r="B402" s="229"/>
      <c r="C402" s="224"/>
      <c r="D402" s="225"/>
      <c r="E402" s="226"/>
      <c r="F402" s="224"/>
    </row>
    <row r="403" ht="21" customHeight="1" spans="1:6">
      <c r="A403" s="231" t="s">
        <v>327</v>
      </c>
      <c r="B403" s="229">
        <v>402</v>
      </c>
      <c r="C403" s="224">
        <v>402</v>
      </c>
      <c r="D403" s="225">
        <f>(C403/B403)*100</f>
        <v>100</v>
      </c>
      <c r="E403" s="226">
        <f>C403/F403*100</f>
        <v>120.359281437126</v>
      </c>
      <c r="F403" s="224">
        <v>334</v>
      </c>
    </row>
    <row r="404" ht="21" customHeight="1" spans="1:6">
      <c r="A404" s="231" t="s">
        <v>328</v>
      </c>
      <c r="B404" s="229"/>
      <c r="C404" s="224"/>
      <c r="D404" s="225"/>
      <c r="E404" s="226"/>
      <c r="F404" s="224"/>
    </row>
    <row r="405" ht="21" customHeight="1" spans="1:6">
      <c r="A405" s="231" t="s">
        <v>329</v>
      </c>
      <c r="B405" s="229"/>
      <c r="C405" s="224"/>
      <c r="D405" s="225"/>
      <c r="E405" s="226"/>
      <c r="F405" s="224"/>
    </row>
    <row r="406" ht="21" customHeight="1" spans="1:6">
      <c r="A406" s="231" t="s">
        <v>330</v>
      </c>
      <c r="B406" s="229"/>
      <c r="C406" s="224"/>
      <c r="D406" s="225"/>
      <c r="E406" s="226"/>
      <c r="F406" s="224"/>
    </row>
    <row r="407" ht="21" customHeight="1" spans="1:6">
      <c r="A407" s="231" t="s">
        <v>331</v>
      </c>
      <c r="B407" s="229">
        <v>149</v>
      </c>
      <c r="C407" s="224">
        <v>149</v>
      </c>
      <c r="D407" s="225">
        <f>(C407/B407)*100</f>
        <v>100</v>
      </c>
      <c r="E407" s="226">
        <f>C407/F407*100</f>
        <v>73.0392156862745</v>
      </c>
      <c r="F407" s="224">
        <v>204</v>
      </c>
    </row>
    <row r="408" ht="21" customHeight="1" spans="1:6">
      <c r="A408" s="228" t="s">
        <v>332</v>
      </c>
      <c r="B408" s="229">
        <v>1109</v>
      </c>
      <c r="C408" s="224">
        <v>1109</v>
      </c>
      <c r="D408" s="225">
        <f>(C408/B408)*100</f>
        <v>100</v>
      </c>
      <c r="E408" s="226">
        <f>C408/F408*100</f>
        <v>251.473922902494</v>
      </c>
      <c r="F408" s="224">
        <v>441</v>
      </c>
    </row>
    <row r="409" ht="21" customHeight="1" spans="1:6">
      <c r="A409" s="230" t="s">
        <v>42</v>
      </c>
      <c r="B409" s="229"/>
      <c r="C409" s="224"/>
      <c r="D409" s="225"/>
      <c r="E409" s="226"/>
      <c r="F409" s="224"/>
    </row>
    <row r="410" ht="21" customHeight="1" spans="1:6">
      <c r="A410" s="231" t="s">
        <v>43</v>
      </c>
      <c r="B410" s="229">
        <v>371</v>
      </c>
      <c r="C410" s="224">
        <v>371</v>
      </c>
      <c r="D410" s="225">
        <f>(C410/B410)*100</f>
        <v>100</v>
      </c>
      <c r="E410" s="226">
        <f>C410/F410*100</f>
        <v>146.640316205534</v>
      </c>
      <c r="F410" s="224">
        <v>253</v>
      </c>
    </row>
    <row r="411" ht="21" customHeight="1" spans="1:6">
      <c r="A411" s="231" t="s">
        <v>44</v>
      </c>
      <c r="B411" s="229"/>
      <c r="C411" s="224"/>
      <c r="D411" s="225"/>
      <c r="E411" s="226"/>
      <c r="F411" s="224"/>
    </row>
    <row r="412" ht="21" customHeight="1" spans="1:6">
      <c r="A412" s="231" t="s">
        <v>333</v>
      </c>
      <c r="B412" s="229"/>
      <c r="C412" s="224"/>
      <c r="D412" s="225"/>
      <c r="E412" s="226"/>
      <c r="F412" s="224"/>
    </row>
    <row r="413" ht="21" customHeight="1" spans="1:6">
      <c r="A413" s="231" t="s">
        <v>334</v>
      </c>
      <c r="B413" s="229">
        <v>49</v>
      </c>
      <c r="C413" s="224">
        <v>49</v>
      </c>
      <c r="D413" s="225">
        <f>(C413/B413)*100</f>
        <v>100</v>
      </c>
      <c r="E413" s="226">
        <f>C413/F413*100</f>
        <v>125.641025641026</v>
      </c>
      <c r="F413" s="224">
        <v>39</v>
      </c>
    </row>
    <row r="414" ht="21" customHeight="1" spans="1:6">
      <c r="A414" s="231" t="s">
        <v>335</v>
      </c>
      <c r="B414" s="229"/>
      <c r="C414" s="224"/>
      <c r="D414" s="225"/>
      <c r="E414" s="226"/>
      <c r="F414" s="224"/>
    </row>
    <row r="415" ht="21" customHeight="1" spans="1:6">
      <c r="A415" s="231" t="s">
        <v>336</v>
      </c>
      <c r="B415" s="229">
        <v>42</v>
      </c>
      <c r="C415" s="224">
        <v>42</v>
      </c>
      <c r="D415" s="225">
        <f>(C415/B415)*100</f>
        <v>100</v>
      </c>
      <c r="E415" s="226"/>
      <c r="F415" s="224"/>
    </row>
    <row r="416" ht="21" customHeight="1" spans="1:6">
      <c r="A416" s="231" t="s">
        <v>337</v>
      </c>
      <c r="B416" s="229">
        <v>132</v>
      </c>
      <c r="C416" s="224">
        <v>132</v>
      </c>
      <c r="D416" s="225">
        <f>(C416/B416)*100</f>
        <v>100</v>
      </c>
      <c r="E416" s="226">
        <f>C416/F416*100</f>
        <v>98.5074626865672</v>
      </c>
      <c r="F416" s="224">
        <v>134</v>
      </c>
    </row>
    <row r="417" ht="21" customHeight="1" spans="1:6">
      <c r="A417" s="231" t="s">
        <v>338</v>
      </c>
      <c r="B417" s="229"/>
      <c r="C417" s="224"/>
      <c r="D417" s="225"/>
      <c r="E417" s="226"/>
      <c r="F417" s="224"/>
    </row>
    <row r="418" ht="21" customHeight="1" spans="1:6">
      <c r="A418" s="231" t="s">
        <v>339</v>
      </c>
      <c r="B418" s="229">
        <v>515</v>
      </c>
      <c r="C418" s="224">
        <v>515</v>
      </c>
      <c r="D418" s="225">
        <f>(C418/B418)*100</f>
        <v>100</v>
      </c>
      <c r="E418" s="226">
        <f>C418/F418*100</f>
        <v>3433.33333333333</v>
      </c>
      <c r="F418" s="224">
        <v>15</v>
      </c>
    </row>
    <row r="419" ht="21" customHeight="1" spans="1:6">
      <c r="A419" s="228" t="s">
        <v>340</v>
      </c>
      <c r="B419" s="229"/>
      <c r="C419" s="224"/>
      <c r="D419" s="225"/>
      <c r="E419" s="226"/>
      <c r="F419" s="224">
        <v>11548</v>
      </c>
    </row>
    <row r="420" ht="21" customHeight="1" spans="1:6">
      <c r="A420" s="230" t="s">
        <v>341</v>
      </c>
      <c r="B420" s="229"/>
      <c r="C420" s="224"/>
      <c r="D420" s="225"/>
      <c r="E420" s="226"/>
      <c r="F420" s="224">
        <v>516</v>
      </c>
    </row>
    <row r="421" ht="21" customHeight="1" spans="1:6">
      <c r="A421" s="231" t="s">
        <v>342</v>
      </c>
      <c r="B421" s="229"/>
      <c r="C421" s="224"/>
      <c r="D421" s="225"/>
      <c r="E421" s="226"/>
      <c r="F421" s="224"/>
    </row>
    <row r="422" ht="21" customHeight="1" spans="1:6">
      <c r="A422" s="231" t="s">
        <v>343</v>
      </c>
      <c r="B422" s="229"/>
      <c r="C422" s="224"/>
      <c r="D422" s="225"/>
      <c r="E422" s="226"/>
      <c r="F422" s="224">
        <v>1024</v>
      </c>
    </row>
    <row r="423" ht="21" customHeight="1" spans="1:6">
      <c r="A423" s="231" t="s">
        <v>344</v>
      </c>
      <c r="B423" s="229"/>
      <c r="C423" s="224"/>
      <c r="D423" s="225"/>
      <c r="E423" s="226"/>
      <c r="F423" s="224"/>
    </row>
    <row r="424" ht="21" customHeight="1" spans="1:6">
      <c r="A424" s="231" t="s">
        <v>345</v>
      </c>
      <c r="B424" s="229"/>
      <c r="C424" s="224"/>
      <c r="D424" s="225"/>
      <c r="E424" s="226"/>
      <c r="F424" s="224"/>
    </row>
    <row r="425" ht="21" customHeight="1" spans="1:6">
      <c r="A425" s="231" t="s">
        <v>346</v>
      </c>
      <c r="B425" s="229"/>
      <c r="C425" s="224"/>
      <c r="D425" s="225"/>
      <c r="E425" s="226"/>
      <c r="F425" s="224">
        <v>9923</v>
      </c>
    </row>
    <row r="426" ht="21" customHeight="1" spans="1:6">
      <c r="A426" s="231" t="s">
        <v>347</v>
      </c>
      <c r="B426" s="229"/>
      <c r="C426" s="224"/>
      <c r="D426" s="225"/>
      <c r="E426" s="226"/>
      <c r="F426" s="224">
        <v>85</v>
      </c>
    </row>
    <row r="427" ht="21" customHeight="1" spans="1:6">
      <c r="A427" s="228" t="s">
        <v>348</v>
      </c>
      <c r="B427" s="229">
        <v>20079</v>
      </c>
      <c r="C427" s="224">
        <v>20079</v>
      </c>
      <c r="D427" s="225">
        <f>(C427/B427)*100</f>
        <v>100</v>
      </c>
      <c r="E427" s="226">
        <f>C427/F427*100</f>
        <v>110.100345451555</v>
      </c>
      <c r="F427" s="224">
        <v>18237</v>
      </c>
    </row>
    <row r="428" ht="21" customHeight="1" spans="1:6">
      <c r="A428" s="230" t="s">
        <v>349</v>
      </c>
      <c r="B428" s="229"/>
      <c r="C428" s="224"/>
      <c r="D428" s="225"/>
      <c r="E428" s="226"/>
      <c r="F428" s="224"/>
    </row>
    <row r="429" ht="21" customHeight="1" spans="1:6">
      <c r="A429" s="231" t="s">
        <v>350</v>
      </c>
      <c r="B429" s="229">
        <v>14362</v>
      </c>
      <c r="C429" s="224">
        <v>14362</v>
      </c>
      <c r="D429" s="225">
        <f>(C429/B429)*100</f>
        <v>100</v>
      </c>
      <c r="E429" s="226">
        <f>C429/F429*100</f>
        <v>105.711762108052</v>
      </c>
      <c r="F429" s="224">
        <v>13586</v>
      </c>
    </row>
    <row r="430" ht="21" customHeight="1" spans="1:6">
      <c r="A430" s="231" t="s">
        <v>351</v>
      </c>
      <c r="B430" s="229">
        <v>2</v>
      </c>
      <c r="C430" s="224">
        <v>2</v>
      </c>
      <c r="D430" s="225">
        <f>(C430/B430)*100</f>
        <v>100</v>
      </c>
      <c r="E430" s="226"/>
      <c r="F430" s="224"/>
    </row>
    <row r="431" ht="21" customHeight="1" spans="1:6">
      <c r="A431" s="231" t="s">
        <v>352</v>
      </c>
      <c r="B431" s="229">
        <v>5078</v>
      </c>
      <c r="C431" s="224">
        <v>5078</v>
      </c>
      <c r="D431" s="225">
        <f>(C431/B431)*100</f>
        <v>100</v>
      </c>
      <c r="E431" s="226">
        <f>C431/F431*100</f>
        <v>109.180821328747</v>
      </c>
      <c r="F431" s="224">
        <v>4651</v>
      </c>
    </row>
    <row r="432" ht="21" customHeight="1" spans="1:6">
      <c r="A432" s="231" t="s">
        <v>353</v>
      </c>
      <c r="B432" s="229">
        <v>496</v>
      </c>
      <c r="C432" s="224">
        <v>496</v>
      </c>
      <c r="D432" s="225">
        <f>(C432/B432)*100</f>
        <v>100</v>
      </c>
      <c r="E432" s="226"/>
      <c r="F432" s="224"/>
    </row>
    <row r="433" ht="21" customHeight="1" spans="1:6">
      <c r="A433" s="231" t="s">
        <v>354</v>
      </c>
      <c r="B433" s="229">
        <v>141</v>
      </c>
      <c r="C433" s="224">
        <v>141</v>
      </c>
      <c r="D433" s="225">
        <f>(C433/B433)*100</f>
        <v>100</v>
      </c>
      <c r="E433" s="226"/>
      <c r="F433" s="224"/>
    </row>
    <row r="434" ht="21" customHeight="1" spans="1:6">
      <c r="A434" s="228" t="s">
        <v>355</v>
      </c>
      <c r="B434" s="229"/>
      <c r="C434" s="224"/>
      <c r="D434" s="225"/>
      <c r="E434" s="226"/>
      <c r="F434" s="224"/>
    </row>
    <row r="435" ht="21" customHeight="1" spans="1:6">
      <c r="A435" s="230" t="s">
        <v>356</v>
      </c>
      <c r="B435" s="229"/>
      <c r="C435" s="224"/>
      <c r="D435" s="225"/>
      <c r="E435" s="226"/>
      <c r="F435" s="224"/>
    </row>
    <row r="436" ht="21" customHeight="1" spans="1:6">
      <c r="A436" s="231" t="s">
        <v>357</v>
      </c>
      <c r="B436" s="229"/>
      <c r="C436" s="224"/>
      <c r="D436" s="225"/>
      <c r="E436" s="226"/>
      <c r="F436" s="224"/>
    </row>
    <row r="437" ht="21" customHeight="1" spans="1:6">
      <c r="A437" s="231" t="s">
        <v>358</v>
      </c>
      <c r="B437" s="229"/>
      <c r="C437" s="224"/>
      <c r="D437" s="225"/>
      <c r="E437" s="226"/>
      <c r="F437" s="224"/>
    </row>
    <row r="438" ht="21" customHeight="1" spans="1:6">
      <c r="A438" s="228" t="s">
        <v>359</v>
      </c>
      <c r="B438" s="229">
        <v>1721</v>
      </c>
      <c r="C438" s="224">
        <v>1128</v>
      </c>
      <c r="D438" s="225">
        <f>(C438/B438)*100</f>
        <v>65.5432887855898</v>
      </c>
      <c r="E438" s="226">
        <f>C438/F438*100</f>
        <v>83.0633284241532</v>
      </c>
      <c r="F438" s="224">
        <v>1358</v>
      </c>
    </row>
    <row r="439" ht="21" customHeight="1" spans="1:6">
      <c r="A439" s="230" t="s">
        <v>360</v>
      </c>
      <c r="B439" s="229"/>
      <c r="C439" s="224"/>
      <c r="D439" s="225"/>
      <c r="E439" s="226"/>
      <c r="F439" s="224"/>
    </row>
    <row r="440" ht="21" customHeight="1" spans="1:6">
      <c r="A440" s="231" t="s">
        <v>361</v>
      </c>
      <c r="B440" s="229"/>
      <c r="C440" s="224"/>
      <c r="D440" s="225"/>
      <c r="E440" s="226"/>
      <c r="F440" s="224"/>
    </row>
    <row r="441" ht="21" customHeight="1" spans="1:6">
      <c r="A441" s="231" t="s">
        <v>362</v>
      </c>
      <c r="B441" s="229"/>
      <c r="C441" s="224"/>
      <c r="D441" s="225"/>
      <c r="E441" s="226"/>
      <c r="F441" s="224"/>
    </row>
    <row r="442" ht="21" customHeight="1" spans="1:6">
      <c r="A442" s="231" t="s">
        <v>363</v>
      </c>
      <c r="B442" s="229"/>
      <c r="C442" s="224"/>
      <c r="D442" s="225"/>
      <c r="E442" s="226"/>
      <c r="F442" s="224"/>
    </row>
    <row r="443" ht="21" customHeight="1" spans="1:6">
      <c r="A443" s="231" t="s">
        <v>364</v>
      </c>
      <c r="B443" s="229">
        <v>96</v>
      </c>
      <c r="C443" s="224">
        <v>96</v>
      </c>
      <c r="D443" s="225">
        <f>(C443/B443)*100</f>
        <v>100</v>
      </c>
      <c r="E443" s="226"/>
      <c r="F443" s="224"/>
    </row>
    <row r="444" ht="21" customHeight="1" spans="1:6">
      <c r="A444" s="231" t="s">
        <v>365</v>
      </c>
      <c r="B444" s="229"/>
      <c r="C444" s="224"/>
      <c r="D444" s="225"/>
      <c r="E444" s="226"/>
      <c r="F444" s="224"/>
    </row>
    <row r="445" ht="21" customHeight="1" spans="1:6">
      <c r="A445" s="231" t="s">
        <v>366</v>
      </c>
      <c r="B445" s="229"/>
      <c r="C445" s="224"/>
      <c r="D445" s="225"/>
      <c r="E445" s="226"/>
      <c r="F445" s="224"/>
    </row>
    <row r="446" ht="21" customHeight="1" spans="1:6">
      <c r="A446" s="231" t="s">
        <v>367</v>
      </c>
      <c r="B446" s="229"/>
      <c r="C446" s="224"/>
      <c r="D446" s="225"/>
      <c r="E446" s="226"/>
      <c r="F446" s="224"/>
    </row>
    <row r="447" ht="21" customHeight="1" spans="1:6">
      <c r="A447" s="231" t="s">
        <v>368</v>
      </c>
      <c r="B447" s="229"/>
      <c r="C447" s="224"/>
      <c r="D447" s="225"/>
      <c r="E447" s="226"/>
      <c r="F447" s="224"/>
    </row>
    <row r="448" ht="21" customHeight="1" spans="1:6">
      <c r="A448" s="231" t="s">
        <v>369</v>
      </c>
      <c r="B448" s="229"/>
      <c r="C448" s="224"/>
      <c r="D448" s="225"/>
      <c r="E448" s="226"/>
      <c r="F448" s="224"/>
    </row>
    <row r="449" ht="21" customHeight="1" spans="1:6">
      <c r="A449" s="231" t="s">
        <v>370</v>
      </c>
      <c r="B449" s="229"/>
      <c r="C449" s="224"/>
      <c r="D449" s="225"/>
      <c r="E449" s="226"/>
      <c r="F449" s="224"/>
    </row>
    <row r="450" ht="21" customHeight="1" spans="1:6">
      <c r="A450" s="231" t="s">
        <v>371</v>
      </c>
      <c r="B450" s="229">
        <v>15</v>
      </c>
      <c r="C450" s="224"/>
      <c r="D450" s="225"/>
      <c r="E450" s="226"/>
      <c r="F450" s="224"/>
    </row>
    <row r="451" ht="21" customHeight="1" spans="1:6">
      <c r="A451" s="231" t="s">
        <v>372</v>
      </c>
      <c r="B451" s="229"/>
      <c r="C451" s="224"/>
      <c r="D451" s="225"/>
      <c r="E451" s="226"/>
      <c r="F451" s="224">
        <v>360</v>
      </c>
    </row>
    <row r="452" ht="21" customHeight="1" spans="1:6">
      <c r="A452" s="231" t="s">
        <v>373</v>
      </c>
      <c r="B452" s="229">
        <v>1610</v>
      </c>
      <c r="C452" s="224">
        <v>1032</v>
      </c>
      <c r="D452" s="225">
        <f>(C452/B452)*100</f>
        <v>64.0993788819876</v>
      </c>
      <c r="E452" s="226">
        <f>C452/F452*100</f>
        <v>103.406813627255</v>
      </c>
      <c r="F452" s="224">
        <v>998</v>
      </c>
    </row>
    <row r="453" ht="21" customHeight="1" spans="1:6">
      <c r="A453" s="228" t="s">
        <v>374</v>
      </c>
      <c r="B453" s="229">
        <v>1653</v>
      </c>
      <c r="C453" s="224">
        <v>1653</v>
      </c>
      <c r="D453" s="225">
        <f>(C453/B453)*100</f>
        <v>100</v>
      </c>
      <c r="E453" s="226">
        <f>C453/F453*100</f>
        <v>156.831119544592</v>
      </c>
      <c r="F453" s="224">
        <v>1054</v>
      </c>
    </row>
    <row r="454" ht="21" customHeight="1" spans="1:6">
      <c r="A454" s="230" t="s">
        <v>375</v>
      </c>
      <c r="B454" s="229"/>
      <c r="C454" s="224"/>
      <c r="D454" s="225"/>
      <c r="E454" s="226"/>
      <c r="F454" s="224">
        <v>85</v>
      </c>
    </row>
    <row r="455" ht="21" customHeight="1" spans="1:6">
      <c r="A455" s="231" t="s">
        <v>376</v>
      </c>
      <c r="B455" s="229">
        <v>34</v>
      </c>
      <c r="C455" s="224">
        <v>34</v>
      </c>
      <c r="D455" s="225">
        <f>(C455/B455)*100</f>
        <v>100</v>
      </c>
      <c r="E455" s="226">
        <f>C455/F455*100</f>
        <v>16.1137440758294</v>
      </c>
      <c r="F455" s="224">
        <v>211</v>
      </c>
    </row>
    <row r="456" ht="21" customHeight="1" spans="1:6">
      <c r="A456" s="231" t="s">
        <v>377</v>
      </c>
      <c r="B456" s="229"/>
      <c r="C456" s="224"/>
      <c r="D456" s="225"/>
      <c r="E456" s="226"/>
      <c r="F456" s="224">
        <v>742</v>
      </c>
    </row>
    <row r="457" ht="21" customHeight="1" spans="1:6">
      <c r="A457" s="231" t="s">
        <v>378</v>
      </c>
      <c r="B457" s="229"/>
      <c r="C457" s="224"/>
      <c r="D457" s="225"/>
      <c r="E457" s="226"/>
      <c r="F457" s="224"/>
    </row>
    <row r="458" ht="21" customHeight="1" spans="1:6">
      <c r="A458" s="231" t="s">
        <v>379</v>
      </c>
      <c r="B458" s="229"/>
      <c r="C458" s="224"/>
      <c r="D458" s="225"/>
      <c r="E458" s="226"/>
      <c r="F458" s="224">
        <v>11</v>
      </c>
    </row>
    <row r="459" ht="21" customHeight="1" spans="1:6">
      <c r="A459" s="231" t="s">
        <v>380</v>
      </c>
      <c r="B459" s="229"/>
      <c r="C459" s="224"/>
      <c r="D459" s="225"/>
      <c r="E459" s="226"/>
      <c r="F459" s="224"/>
    </row>
    <row r="460" ht="21" customHeight="1" spans="1:6">
      <c r="A460" s="231" t="s">
        <v>381</v>
      </c>
      <c r="B460" s="229">
        <v>1619</v>
      </c>
      <c r="C460" s="224">
        <v>1619</v>
      </c>
      <c r="D460" s="225">
        <f>(C460/B460)*100</f>
        <v>100</v>
      </c>
      <c r="E460" s="226">
        <f t="shared" ref="E460:E465" si="8">C460/F460*100</f>
        <v>32380</v>
      </c>
      <c r="F460" s="224">
        <v>5</v>
      </c>
    </row>
    <row r="461" ht="21" customHeight="1" spans="1:6">
      <c r="A461" s="228" t="s">
        <v>382</v>
      </c>
      <c r="B461" s="229">
        <v>1090</v>
      </c>
      <c r="C461" s="224">
        <v>1090</v>
      </c>
      <c r="D461" s="225">
        <f>(C461/B461)*100</f>
        <v>100</v>
      </c>
      <c r="E461" s="226">
        <f t="shared" si="8"/>
        <v>213.725490196078</v>
      </c>
      <c r="F461" s="224">
        <v>510</v>
      </c>
    </row>
    <row r="462" ht="21" customHeight="1" spans="1:6">
      <c r="A462" s="231" t="s">
        <v>383</v>
      </c>
      <c r="B462" s="229">
        <v>1043</v>
      </c>
      <c r="C462" s="224">
        <v>1043</v>
      </c>
      <c r="D462" s="225">
        <f>(C462/B462)*100</f>
        <v>100</v>
      </c>
      <c r="E462" s="226">
        <f t="shared" si="8"/>
        <v>216.839916839917</v>
      </c>
      <c r="F462" s="224">
        <v>481</v>
      </c>
    </row>
    <row r="463" ht="21" customHeight="1" spans="1:6">
      <c r="A463" s="231" t="s">
        <v>384</v>
      </c>
      <c r="B463" s="229">
        <v>47</v>
      </c>
      <c r="C463" s="224">
        <v>47</v>
      </c>
      <c r="D463" s="225">
        <f t="shared" ref="D463:D518" si="9">(C463/B463)*100</f>
        <v>100</v>
      </c>
      <c r="E463" s="226">
        <f t="shared" si="8"/>
        <v>162.068965517241</v>
      </c>
      <c r="F463" s="224">
        <v>29</v>
      </c>
    </row>
    <row r="464" ht="21" customHeight="1" spans="1:6">
      <c r="A464" s="228" t="s">
        <v>385</v>
      </c>
      <c r="B464" s="229">
        <v>212</v>
      </c>
      <c r="C464" s="224">
        <v>162</v>
      </c>
      <c r="D464" s="225">
        <f t="shared" si="9"/>
        <v>76.4150943396226</v>
      </c>
      <c r="E464" s="226">
        <f t="shared" si="8"/>
        <v>69.8275862068966</v>
      </c>
      <c r="F464" s="224">
        <v>232</v>
      </c>
    </row>
    <row r="465" ht="21" customHeight="1" spans="1:6">
      <c r="A465" s="230" t="s">
        <v>386</v>
      </c>
      <c r="B465" s="229">
        <v>212</v>
      </c>
      <c r="C465" s="224">
        <v>162</v>
      </c>
      <c r="D465" s="225">
        <f t="shared" si="9"/>
        <v>76.4150943396226</v>
      </c>
      <c r="E465" s="226">
        <f t="shared" si="8"/>
        <v>76.4150943396226</v>
      </c>
      <c r="F465" s="224">
        <v>212</v>
      </c>
    </row>
    <row r="466" ht="21" customHeight="1" spans="1:6">
      <c r="A466" s="231" t="s">
        <v>387</v>
      </c>
      <c r="B466" s="229"/>
      <c r="C466" s="224"/>
      <c r="D466" s="225"/>
      <c r="E466" s="226"/>
      <c r="F466" s="224"/>
    </row>
    <row r="467" ht="21" customHeight="1" spans="1:6">
      <c r="A467" s="231" t="s">
        <v>388</v>
      </c>
      <c r="B467" s="229"/>
      <c r="C467" s="224"/>
      <c r="D467" s="225"/>
      <c r="E467" s="226"/>
      <c r="F467" s="224"/>
    </row>
    <row r="468" ht="21" customHeight="1" spans="1:6">
      <c r="A468" s="231" t="s">
        <v>389</v>
      </c>
      <c r="B468" s="229"/>
      <c r="C468" s="224"/>
      <c r="D468" s="225"/>
      <c r="E468" s="226"/>
      <c r="F468" s="224"/>
    </row>
    <row r="469" ht="21" customHeight="1" spans="1:6">
      <c r="A469" s="231" t="s">
        <v>390</v>
      </c>
      <c r="B469" s="229"/>
      <c r="C469" s="224"/>
      <c r="D469" s="225"/>
      <c r="E469" s="226"/>
      <c r="F469" s="224">
        <v>20</v>
      </c>
    </row>
    <row r="470" ht="21" customHeight="1" spans="1:6">
      <c r="A470" s="231" t="s">
        <v>391</v>
      </c>
      <c r="B470" s="229"/>
      <c r="C470" s="224"/>
      <c r="D470" s="225"/>
      <c r="E470" s="226"/>
      <c r="F470" s="224"/>
    </row>
    <row r="471" ht="21" customHeight="1" spans="1:6">
      <c r="A471" s="228" t="s">
        <v>392</v>
      </c>
      <c r="B471" s="229">
        <v>383</v>
      </c>
      <c r="C471" s="224">
        <v>383</v>
      </c>
      <c r="D471" s="225">
        <f t="shared" si="9"/>
        <v>100</v>
      </c>
      <c r="E471" s="226">
        <f>C471/F471*100</f>
        <v>46.5936739659367</v>
      </c>
      <c r="F471" s="224">
        <v>822</v>
      </c>
    </row>
    <row r="472" ht="21" customHeight="1" spans="1:6">
      <c r="A472" s="230" t="s">
        <v>42</v>
      </c>
      <c r="B472" s="229"/>
      <c r="C472" s="224"/>
      <c r="D472" s="225"/>
      <c r="E472" s="226"/>
      <c r="F472" s="224"/>
    </row>
    <row r="473" ht="21" customHeight="1" spans="1:6">
      <c r="A473" s="231" t="s">
        <v>43</v>
      </c>
      <c r="B473" s="229">
        <v>170</v>
      </c>
      <c r="C473" s="224">
        <v>170</v>
      </c>
      <c r="D473" s="225">
        <f t="shared" si="9"/>
        <v>100</v>
      </c>
      <c r="E473" s="226">
        <f>C473/F473*100</f>
        <v>101.796407185629</v>
      </c>
      <c r="F473" s="224">
        <v>167</v>
      </c>
    </row>
    <row r="474" ht="21" customHeight="1" spans="1:6">
      <c r="A474" s="231" t="s">
        <v>44</v>
      </c>
      <c r="B474" s="229"/>
      <c r="C474" s="224"/>
      <c r="D474" s="225"/>
      <c r="E474" s="226"/>
      <c r="F474" s="224"/>
    </row>
    <row r="475" ht="21" customHeight="1" spans="1:6">
      <c r="A475" s="231" t="s">
        <v>393</v>
      </c>
      <c r="B475" s="229">
        <v>8</v>
      </c>
      <c r="C475" s="224">
        <v>8</v>
      </c>
      <c r="D475" s="225">
        <f t="shared" si="9"/>
        <v>100</v>
      </c>
      <c r="E475" s="226">
        <f>C475/F475*100</f>
        <v>36.3636363636364</v>
      </c>
      <c r="F475" s="224">
        <v>22</v>
      </c>
    </row>
    <row r="476" ht="21" customHeight="1" spans="1:6">
      <c r="A476" s="231" t="s">
        <v>394</v>
      </c>
      <c r="B476" s="229">
        <v>16</v>
      </c>
      <c r="C476" s="224">
        <v>16</v>
      </c>
      <c r="D476" s="225">
        <f t="shared" si="9"/>
        <v>100</v>
      </c>
      <c r="E476" s="226"/>
      <c r="F476" s="224"/>
    </row>
    <row r="477" ht="21" customHeight="1" spans="1:6">
      <c r="A477" s="231" t="s">
        <v>395</v>
      </c>
      <c r="B477" s="229"/>
      <c r="C477" s="224"/>
      <c r="D477" s="225"/>
      <c r="E477" s="226"/>
      <c r="F477" s="224"/>
    </row>
    <row r="478" ht="21" customHeight="1" spans="1:6">
      <c r="A478" s="231" t="s">
        <v>396</v>
      </c>
      <c r="B478" s="229">
        <v>163</v>
      </c>
      <c r="C478" s="224">
        <v>163</v>
      </c>
      <c r="D478" s="225">
        <f t="shared" si="9"/>
        <v>100</v>
      </c>
      <c r="E478" s="226"/>
      <c r="F478" s="224"/>
    </row>
    <row r="479" ht="21" customHeight="1" spans="1:6">
      <c r="A479" s="231" t="s">
        <v>397</v>
      </c>
      <c r="B479" s="229">
        <v>26</v>
      </c>
      <c r="C479" s="224">
        <v>26</v>
      </c>
      <c r="D479" s="225">
        <f t="shared" si="9"/>
        <v>100</v>
      </c>
      <c r="E479" s="226">
        <f>C479/F479*100</f>
        <v>4.10742496050553</v>
      </c>
      <c r="F479" s="224">
        <v>633</v>
      </c>
    </row>
    <row r="480" ht="21" customHeight="1" spans="1:6">
      <c r="A480" s="228" t="s">
        <v>398</v>
      </c>
      <c r="B480" s="229">
        <v>926</v>
      </c>
      <c r="C480" s="224">
        <v>60</v>
      </c>
      <c r="D480" s="225">
        <f t="shared" si="9"/>
        <v>6.47948164146868</v>
      </c>
      <c r="E480" s="226">
        <f>C480/F480*100</f>
        <v>4.0983606557377</v>
      </c>
      <c r="F480" s="224">
        <v>1464</v>
      </c>
    </row>
    <row r="481" ht="21" customHeight="1" spans="1:6">
      <c r="A481" s="230" t="s">
        <v>399</v>
      </c>
      <c r="B481" s="229">
        <v>926</v>
      </c>
      <c r="C481" s="224">
        <v>60</v>
      </c>
      <c r="D481" s="225">
        <f t="shared" si="9"/>
        <v>6.47948164146868</v>
      </c>
      <c r="E481" s="226">
        <f>C481/F481*100</f>
        <v>6.89655172413793</v>
      </c>
      <c r="F481" s="224">
        <v>870</v>
      </c>
    </row>
    <row r="482" ht="21" customHeight="1" spans="1:6">
      <c r="A482" s="231" t="s">
        <v>400</v>
      </c>
      <c r="B482" s="229"/>
      <c r="C482" s="224"/>
      <c r="D482" s="225"/>
      <c r="E482" s="226"/>
      <c r="F482" s="224">
        <v>594</v>
      </c>
    </row>
    <row r="483" ht="21" customHeight="1" spans="1:6">
      <c r="A483" s="231" t="s">
        <v>401</v>
      </c>
      <c r="B483" s="229"/>
      <c r="C483" s="224"/>
      <c r="D483" s="225"/>
      <c r="E483" s="226"/>
      <c r="F483" s="224"/>
    </row>
    <row r="484" ht="21" customHeight="1" spans="1:6">
      <c r="A484" s="231" t="s">
        <v>402</v>
      </c>
      <c r="B484" s="229"/>
      <c r="C484" s="224"/>
      <c r="D484" s="225"/>
      <c r="E484" s="226"/>
      <c r="F484" s="224"/>
    </row>
    <row r="485" ht="21" customHeight="1" spans="1:6">
      <c r="A485" s="228" t="s">
        <v>403</v>
      </c>
      <c r="B485" s="229"/>
      <c r="C485" s="224"/>
      <c r="D485" s="225"/>
      <c r="E485" s="226"/>
      <c r="F485" s="224"/>
    </row>
    <row r="486" ht="21" customHeight="1" spans="1:6">
      <c r="A486" s="230" t="s">
        <v>42</v>
      </c>
      <c r="B486" s="229"/>
      <c r="C486" s="224"/>
      <c r="D486" s="225"/>
      <c r="E486" s="226"/>
      <c r="F486" s="224"/>
    </row>
    <row r="487" ht="21" customHeight="1" spans="1:6">
      <c r="A487" s="231" t="s">
        <v>43</v>
      </c>
      <c r="B487" s="229"/>
      <c r="C487" s="224"/>
      <c r="D487" s="225"/>
      <c r="E487" s="226"/>
      <c r="F487" s="224"/>
    </row>
    <row r="488" ht="21" customHeight="1" spans="1:6">
      <c r="A488" s="231" t="s">
        <v>44</v>
      </c>
      <c r="B488" s="229"/>
      <c r="C488" s="224"/>
      <c r="D488" s="225"/>
      <c r="E488" s="226"/>
      <c r="F488" s="224"/>
    </row>
    <row r="489" ht="21" customHeight="1" spans="1:6">
      <c r="A489" s="231" t="s">
        <v>404</v>
      </c>
      <c r="B489" s="229"/>
      <c r="C489" s="224"/>
      <c r="D489" s="225"/>
      <c r="E489" s="226"/>
      <c r="F489" s="224"/>
    </row>
    <row r="490" ht="21" customHeight="1" spans="1:6">
      <c r="A490" s="228" t="s">
        <v>405</v>
      </c>
      <c r="B490" s="229">
        <v>17271</v>
      </c>
      <c r="C490" s="224">
        <v>16505</v>
      </c>
      <c r="D490" s="225">
        <f t="shared" si="9"/>
        <v>95.5648196398587</v>
      </c>
      <c r="E490" s="226">
        <f>C490/F490*100</f>
        <v>118.019306399714</v>
      </c>
      <c r="F490" s="224">
        <v>13985</v>
      </c>
    </row>
    <row r="491" ht="21" customHeight="1" spans="1:6">
      <c r="A491" s="230" t="s">
        <v>406</v>
      </c>
      <c r="B491" s="229">
        <v>2884</v>
      </c>
      <c r="C491" s="224">
        <v>2884</v>
      </c>
      <c r="D491" s="225">
        <f t="shared" si="9"/>
        <v>100</v>
      </c>
      <c r="E491" s="226">
        <f>C491/F491*100</f>
        <v>125.828970331588</v>
      </c>
      <c r="F491" s="224">
        <v>2292</v>
      </c>
    </row>
    <row r="492" ht="21" customHeight="1" spans="1:6">
      <c r="A492" s="230" t="s">
        <v>407</v>
      </c>
      <c r="B492" s="229">
        <v>14387</v>
      </c>
      <c r="C492" s="224">
        <v>13621</v>
      </c>
      <c r="D492" s="225">
        <f t="shared" si="9"/>
        <v>94.6757489400153</v>
      </c>
      <c r="E492" s="226">
        <f>C492/F492*100</f>
        <v>116.488497391602</v>
      </c>
      <c r="F492" s="224">
        <v>11693</v>
      </c>
    </row>
    <row r="493" ht="21" customHeight="1" spans="1:6">
      <c r="A493" s="228" t="s">
        <v>408</v>
      </c>
      <c r="B493" s="229">
        <v>136</v>
      </c>
      <c r="C493" s="224">
        <v>126</v>
      </c>
      <c r="D493" s="225">
        <f t="shared" si="9"/>
        <v>92.6470588235294</v>
      </c>
      <c r="E493" s="226">
        <f>C493/F493*100</f>
        <v>26.6949152542373</v>
      </c>
      <c r="F493" s="224">
        <v>472</v>
      </c>
    </row>
    <row r="494" ht="21" customHeight="1" spans="1:6">
      <c r="A494" s="228" t="s">
        <v>409</v>
      </c>
      <c r="B494" s="224">
        <v>126</v>
      </c>
      <c r="C494" s="224">
        <v>126</v>
      </c>
      <c r="D494" s="225">
        <f t="shared" si="9"/>
        <v>100</v>
      </c>
      <c r="E494" s="226">
        <f>C494/F494*100</f>
        <v>26.6949152542373</v>
      </c>
      <c r="F494" s="224">
        <v>472</v>
      </c>
    </row>
    <row r="495" ht="21" customHeight="1" spans="1:6">
      <c r="A495" s="228" t="s">
        <v>410</v>
      </c>
      <c r="B495" s="229">
        <v>10</v>
      </c>
      <c r="C495" s="224"/>
      <c r="D495" s="225"/>
      <c r="E495" s="226"/>
      <c r="F495" s="224"/>
    </row>
    <row r="496" ht="21" customHeight="1" spans="1:6">
      <c r="A496" s="228" t="s">
        <v>411</v>
      </c>
      <c r="B496" s="229">
        <v>583</v>
      </c>
      <c r="C496" s="224">
        <v>583</v>
      </c>
      <c r="D496" s="225">
        <f t="shared" si="9"/>
        <v>100</v>
      </c>
      <c r="E496" s="226">
        <f>C496/F496*100</f>
        <v>46.9782433521354</v>
      </c>
      <c r="F496" s="224">
        <v>1241</v>
      </c>
    </row>
    <row r="497" ht="21" customHeight="1" spans="1:6">
      <c r="A497" s="228" t="s">
        <v>412</v>
      </c>
      <c r="B497" s="224">
        <v>2</v>
      </c>
      <c r="C497" s="224">
        <v>2</v>
      </c>
      <c r="D497" s="225">
        <f t="shared" si="9"/>
        <v>100</v>
      </c>
      <c r="E497" s="226"/>
      <c r="F497" s="224"/>
    </row>
    <row r="498" ht="21" customHeight="1" spans="1:6">
      <c r="A498" s="228" t="s">
        <v>413</v>
      </c>
      <c r="B498" s="224">
        <v>581</v>
      </c>
      <c r="C498" s="224">
        <v>581</v>
      </c>
      <c r="D498" s="225">
        <f t="shared" si="9"/>
        <v>100</v>
      </c>
      <c r="E498" s="226">
        <f>C498/F498*100</f>
        <v>46.8170829975826</v>
      </c>
      <c r="F498" s="224">
        <v>1241</v>
      </c>
    </row>
    <row r="499" ht="21" customHeight="1" spans="1:6">
      <c r="A499" s="228" t="s">
        <v>414</v>
      </c>
      <c r="B499" s="229"/>
      <c r="C499" s="224"/>
      <c r="D499" s="225"/>
      <c r="E499" s="226"/>
      <c r="F499" s="224"/>
    </row>
    <row r="500" ht="21" customHeight="1" spans="1:6">
      <c r="A500" s="228" t="s">
        <v>415</v>
      </c>
      <c r="B500" s="229"/>
      <c r="C500" s="224"/>
      <c r="D500" s="225"/>
      <c r="E500" s="226"/>
      <c r="F500" s="224"/>
    </row>
    <row r="501" ht="21" customHeight="1" spans="1:6">
      <c r="A501" s="228" t="s">
        <v>416</v>
      </c>
      <c r="B501" s="229"/>
      <c r="C501" s="224"/>
      <c r="D501" s="225"/>
      <c r="E501" s="226"/>
      <c r="F501" s="224"/>
    </row>
    <row r="502" ht="21" customHeight="1" spans="1:6">
      <c r="A502" s="228" t="s">
        <v>417</v>
      </c>
      <c r="B502" s="229">
        <v>7</v>
      </c>
      <c r="C502" s="224">
        <v>7</v>
      </c>
      <c r="D502" s="225">
        <f t="shared" si="9"/>
        <v>100</v>
      </c>
      <c r="E502" s="226">
        <f>C502/F502*100</f>
        <v>100</v>
      </c>
      <c r="F502" s="224">
        <v>7</v>
      </c>
    </row>
    <row r="503" ht="21" customHeight="1" spans="1:6">
      <c r="A503" s="228" t="s">
        <v>418</v>
      </c>
      <c r="B503" s="229">
        <v>7</v>
      </c>
      <c r="C503" s="224">
        <v>7</v>
      </c>
      <c r="D503" s="225">
        <f t="shared" si="9"/>
        <v>100</v>
      </c>
      <c r="E503" s="226">
        <f>C503/F503*100</f>
        <v>100</v>
      </c>
      <c r="F503" s="224">
        <v>7</v>
      </c>
    </row>
    <row r="504" ht="21" customHeight="1" spans="1:6">
      <c r="A504" s="228" t="s">
        <v>419</v>
      </c>
      <c r="B504" s="229"/>
      <c r="C504" s="224"/>
      <c r="D504" s="225"/>
      <c r="E504" s="226"/>
      <c r="F504" s="224"/>
    </row>
    <row r="505" ht="21" customHeight="1" spans="1:6">
      <c r="A505" s="228" t="s">
        <v>420</v>
      </c>
      <c r="B505" s="229">
        <v>11456</v>
      </c>
      <c r="C505" s="224">
        <v>9870</v>
      </c>
      <c r="D505" s="225">
        <f t="shared" si="9"/>
        <v>86.1557262569832</v>
      </c>
      <c r="E505" s="226"/>
      <c r="F505" s="224"/>
    </row>
    <row r="506" ht="21" customHeight="1" spans="1:6">
      <c r="A506" s="228" t="s">
        <v>421</v>
      </c>
      <c r="B506" s="224">
        <v>9803</v>
      </c>
      <c r="C506" s="224">
        <v>9803</v>
      </c>
      <c r="D506" s="225">
        <f t="shared" si="9"/>
        <v>100</v>
      </c>
      <c r="E506" s="226"/>
      <c r="F506" s="224"/>
    </row>
    <row r="507" ht="21" customHeight="1" spans="1:6">
      <c r="A507" s="228" t="s">
        <v>422</v>
      </c>
      <c r="B507" s="229">
        <v>1653</v>
      </c>
      <c r="C507" s="224">
        <v>67</v>
      </c>
      <c r="D507" s="225">
        <f t="shared" si="9"/>
        <v>4.05323653962492</v>
      </c>
      <c r="E507" s="226"/>
      <c r="F507" s="224"/>
    </row>
    <row r="508" ht="21" customHeight="1" spans="1:6">
      <c r="A508" s="228" t="s">
        <v>423</v>
      </c>
      <c r="B508" s="229">
        <v>4</v>
      </c>
      <c r="C508" s="224">
        <v>4</v>
      </c>
      <c r="D508" s="225">
        <f t="shared" si="9"/>
        <v>100</v>
      </c>
      <c r="E508" s="226">
        <f>C508/F508*100</f>
        <v>19.047619047619</v>
      </c>
      <c r="F508" s="224">
        <v>21</v>
      </c>
    </row>
    <row r="509" ht="21" customHeight="1" spans="1:6">
      <c r="A509" s="230" t="s">
        <v>424</v>
      </c>
      <c r="B509" s="229">
        <v>4</v>
      </c>
      <c r="C509" s="224">
        <v>4</v>
      </c>
      <c r="D509" s="225">
        <f t="shared" si="9"/>
        <v>100</v>
      </c>
      <c r="E509" s="226">
        <f>C509/F509*100</f>
        <v>19.047619047619</v>
      </c>
      <c r="F509" s="224">
        <v>21</v>
      </c>
    </row>
    <row r="510" ht="21" customHeight="1" spans="1:6">
      <c r="A510" s="232" t="s">
        <v>425</v>
      </c>
      <c r="B510" s="229">
        <v>26565</v>
      </c>
      <c r="C510" s="224">
        <v>23789</v>
      </c>
      <c r="D510" s="225">
        <f t="shared" si="9"/>
        <v>89.5501599849426</v>
      </c>
      <c r="E510" s="226">
        <f>C510/F510*100</f>
        <v>85.04880054342</v>
      </c>
      <c r="F510" s="227">
        <v>27971</v>
      </c>
    </row>
    <row r="511" ht="21" customHeight="1" spans="1:6">
      <c r="A511" s="228" t="s">
        <v>426</v>
      </c>
      <c r="B511" s="229">
        <v>667</v>
      </c>
      <c r="C511" s="224">
        <v>667</v>
      </c>
      <c r="D511" s="225">
        <f t="shared" si="9"/>
        <v>100</v>
      </c>
      <c r="E511" s="226">
        <f>C511/F511*100</f>
        <v>195.029239766082</v>
      </c>
      <c r="F511" s="224">
        <v>342</v>
      </c>
    </row>
    <row r="512" ht="21" customHeight="1" spans="1:6">
      <c r="A512" s="230" t="s">
        <v>42</v>
      </c>
      <c r="B512" s="229">
        <v>488</v>
      </c>
      <c r="C512" s="224">
        <v>488</v>
      </c>
      <c r="D512" s="225">
        <f t="shared" si="9"/>
        <v>100</v>
      </c>
      <c r="E512" s="226">
        <f>C512/F512*100</f>
        <v>142.690058479532</v>
      </c>
      <c r="F512" s="224">
        <v>342</v>
      </c>
    </row>
    <row r="513" ht="21" customHeight="1" spans="1:6">
      <c r="A513" s="230" t="s">
        <v>427</v>
      </c>
      <c r="B513" s="229">
        <v>163</v>
      </c>
      <c r="C513" s="224">
        <v>163</v>
      </c>
      <c r="D513" s="225">
        <f t="shared" si="9"/>
        <v>100</v>
      </c>
      <c r="E513" s="226"/>
      <c r="F513" s="224"/>
    </row>
    <row r="514" ht="21" customHeight="1" spans="1:6">
      <c r="A514" s="230" t="s">
        <v>428</v>
      </c>
      <c r="B514" s="229"/>
      <c r="C514" s="224"/>
      <c r="D514" s="225"/>
      <c r="E514" s="226"/>
      <c r="F514" s="224"/>
    </row>
    <row r="515" ht="21" customHeight="1" spans="1:6">
      <c r="A515" s="230" t="s">
        <v>429</v>
      </c>
      <c r="B515" s="229">
        <v>16</v>
      </c>
      <c r="C515" s="224">
        <v>16</v>
      </c>
      <c r="D515" s="225">
        <f t="shared" si="9"/>
        <v>100</v>
      </c>
      <c r="E515" s="226"/>
      <c r="F515" s="224"/>
    </row>
    <row r="516" ht="21" customHeight="1" spans="1:6">
      <c r="A516" s="228" t="s">
        <v>430</v>
      </c>
      <c r="B516" s="229">
        <v>3804</v>
      </c>
      <c r="C516" s="224">
        <v>3194</v>
      </c>
      <c r="D516" s="225">
        <f t="shared" si="9"/>
        <v>83.9642481598318</v>
      </c>
      <c r="E516" s="226">
        <f>C516/F516*100</f>
        <v>197.770897832817</v>
      </c>
      <c r="F516" s="224">
        <v>1615</v>
      </c>
    </row>
    <row r="517" ht="21" customHeight="1" spans="1:6">
      <c r="A517" s="230" t="s">
        <v>431</v>
      </c>
      <c r="B517" s="229">
        <v>2107</v>
      </c>
      <c r="C517" s="224">
        <v>2107</v>
      </c>
      <c r="D517" s="225">
        <f t="shared" si="9"/>
        <v>100</v>
      </c>
      <c r="E517" s="226">
        <f>C517/F517*100</f>
        <v>217.89038262668</v>
      </c>
      <c r="F517" s="224">
        <v>967</v>
      </c>
    </row>
    <row r="518" ht="21" customHeight="1" spans="1:6">
      <c r="A518" s="231" t="s">
        <v>432</v>
      </c>
      <c r="B518" s="229">
        <v>667</v>
      </c>
      <c r="C518" s="224">
        <v>667</v>
      </c>
      <c r="D518" s="225">
        <f t="shared" si="9"/>
        <v>100</v>
      </c>
      <c r="E518" s="226">
        <f>C518/F518*100</f>
        <v>102.932098765432</v>
      </c>
      <c r="F518" s="224">
        <v>648</v>
      </c>
    </row>
    <row r="519" ht="21" customHeight="1" spans="1:6">
      <c r="A519" s="231" t="s">
        <v>433</v>
      </c>
      <c r="B519" s="229"/>
      <c r="C519" s="224"/>
      <c r="D519" s="225"/>
      <c r="E519" s="226"/>
      <c r="F519" s="224"/>
    </row>
    <row r="520" ht="21" customHeight="1" spans="1:6">
      <c r="A520" s="231" t="s">
        <v>434</v>
      </c>
      <c r="B520" s="229"/>
      <c r="C520" s="224"/>
      <c r="D520" s="225"/>
      <c r="E520" s="226"/>
      <c r="F520" s="224"/>
    </row>
    <row r="521" ht="21" customHeight="1" spans="1:6">
      <c r="A521" s="231" t="s">
        <v>435</v>
      </c>
      <c r="B521" s="229"/>
      <c r="C521" s="224"/>
      <c r="D521" s="225"/>
      <c r="E521" s="226"/>
      <c r="F521" s="224"/>
    </row>
    <row r="522" ht="21" customHeight="1" spans="1:6">
      <c r="A522" s="231" t="s">
        <v>436</v>
      </c>
      <c r="B522" s="229"/>
      <c r="C522" s="224"/>
      <c r="D522" s="225"/>
      <c r="E522" s="226"/>
      <c r="F522" s="224"/>
    </row>
    <row r="523" ht="21" customHeight="1" spans="1:6">
      <c r="A523" s="231" t="s">
        <v>437</v>
      </c>
      <c r="B523" s="229"/>
      <c r="C523" s="224"/>
      <c r="D523" s="225"/>
      <c r="E523" s="226"/>
      <c r="F523" s="224"/>
    </row>
    <row r="524" ht="21" customHeight="1" spans="1:6">
      <c r="A524" s="231" t="s">
        <v>438</v>
      </c>
      <c r="B524" s="229"/>
      <c r="C524" s="224"/>
      <c r="D524" s="225"/>
      <c r="E524" s="226"/>
      <c r="F524" s="224"/>
    </row>
    <row r="525" ht="21" customHeight="1" spans="1:6">
      <c r="A525" s="231" t="s">
        <v>439</v>
      </c>
      <c r="B525" s="229"/>
      <c r="C525" s="224"/>
      <c r="D525" s="225"/>
      <c r="E525" s="226"/>
      <c r="F525" s="224"/>
    </row>
    <row r="526" ht="21" customHeight="1" spans="1:6">
      <c r="A526" s="231" t="s">
        <v>440</v>
      </c>
      <c r="B526" s="229"/>
      <c r="C526" s="224"/>
      <c r="D526" s="225"/>
      <c r="E526" s="226"/>
      <c r="F526" s="224"/>
    </row>
    <row r="527" ht="21" customHeight="1" spans="1:6">
      <c r="A527" s="231" t="s">
        <v>441</v>
      </c>
      <c r="B527" s="229"/>
      <c r="C527" s="224"/>
      <c r="D527" s="225"/>
      <c r="E527" s="226"/>
      <c r="F527" s="224"/>
    </row>
    <row r="528" ht="21" customHeight="1" spans="1:6">
      <c r="A528" s="231" t="s">
        <v>442</v>
      </c>
      <c r="B528" s="229">
        <v>1030</v>
      </c>
      <c r="C528" s="224">
        <v>420</v>
      </c>
      <c r="D528" s="225">
        <f t="shared" ref="D528:D589" si="10">(C528/B528)*100</f>
        <v>40.7766990291262</v>
      </c>
      <c r="E528" s="226"/>
      <c r="F528" s="224"/>
    </row>
    <row r="529" ht="21" customHeight="1" spans="1:6">
      <c r="A529" s="228" t="s">
        <v>443</v>
      </c>
      <c r="B529" s="229">
        <v>5039</v>
      </c>
      <c r="C529" s="224">
        <v>4287</v>
      </c>
      <c r="D529" s="225">
        <f t="shared" si="10"/>
        <v>85.0764040484223</v>
      </c>
      <c r="E529" s="226">
        <f>C529/F529*100</f>
        <v>100.421644413212</v>
      </c>
      <c r="F529" s="224">
        <v>4269</v>
      </c>
    </row>
    <row r="530" ht="21" customHeight="1" spans="1:6">
      <c r="A530" s="230" t="s">
        <v>444</v>
      </c>
      <c r="B530" s="229"/>
      <c r="C530" s="224"/>
      <c r="D530" s="225"/>
      <c r="E530" s="226"/>
      <c r="F530" s="224"/>
    </row>
    <row r="531" ht="21" customHeight="1" spans="1:6">
      <c r="A531" s="231" t="s">
        <v>445</v>
      </c>
      <c r="B531" s="224">
        <v>3504</v>
      </c>
      <c r="C531" s="224">
        <v>3504</v>
      </c>
      <c r="D531" s="225">
        <f t="shared" si="10"/>
        <v>100</v>
      </c>
      <c r="E531" s="226">
        <f t="shared" ref="E531:E536" si="11">C531/F531*100</f>
        <v>101.683110853163</v>
      </c>
      <c r="F531" s="224">
        <v>3446</v>
      </c>
    </row>
    <row r="532" ht="21" customHeight="1" spans="1:6">
      <c r="A532" s="231" t="s">
        <v>446</v>
      </c>
      <c r="B532" s="224">
        <v>1535</v>
      </c>
      <c r="C532" s="224">
        <v>783</v>
      </c>
      <c r="D532" s="225">
        <f t="shared" si="10"/>
        <v>51.0097719869707</v>
      </c>
      <c r="E532" s="226">
        <f t="shared" si="11"/>
        <v>95.1397326852977</v>
      </c>
      <c r="F532" s="224">
        <v>823</v>
      </c>
    </row>
    <row r="533" ht="21" customHeight="1" spans="1:6">
      <c r="A533" s="228" t="s">
        <v>447</v>
      </c>
      <c r="B533" s="229">
        <v>4284</v>
      </c>
      <c r="C533" s="224">
        <v>2904</v>
      </c>
      <c r="D533" s="225">
        <f t="shared" si="10"/>
        <v>67.7871148459384</v>
      </c>
      <c r="E533" s="226">
        <f t="shared" si="11"/>
        <v>106.412605349945</v>
      </c>
      <c r="F533" s="224">
        <v>2729</v>
      </c>
    </row>
    <row r="534" ht="21" customHeight="1" spans="1:6">
      <c r="A534" s="230" t="s">
        <v>448</v>
      </c>
      <c r="B534" s="224">
        <v>298</v>
      </c>
      <c r="C534" s="224">
        <v>298</v>
      </c>
      <c r="D534" s="225">
        <f t="shared" si="10"/>
        <v>100</v>
      </c>
      <c r="E534" s="226">
        <f t="shared" si="11"/>
        <v>109.157509157509</v>
      </c>
      <c r="F534" s="224">
        <v>273</v>
      </c>
    </row>
    <row r="535" ht="21" customHeight="1" spans="1:6">
      <c r="A535" s="231" t="s">
        <v>449</v>
      </c>
      <c r="B535" s="224">
        <v>152</v>
      </c>
      <c r="C535" s="224">
        <v>152</v>
      </c>
      <c r="D535" s="225">
        <f t="shared" si="10"/>
        <v>100</v>
      </c>
      <c r="E535" s="226">
        <f t="shared" si="11"/>
        <v>93.8271604938272</v>
      </c>
      <c r="F535" s="224">
        <v>162</v>
      </c>
    </row>
    <row r="536" ht="21" customHeight="1" spans="1:6">
      <c r="A536" s="231" t="s">
        <v>450</v>
      </c>
      <c r="B536" s="224">
        <v>300</v>
      </c>
      <c r="C536" s="224">
        <v>300</v>
      </c>
      <c r="D536" s="225">
        <f t="shared" si="10"/>
        <v>100</v>
      </c>
      <c r="E536" s="226">
        <f t="shared" si="11"/>
        <v>95.8466453674121</v>
      </c>
      <c r="F536" s="224">
        <v>313</v>
      </c>
    </row>
    <row r="537" ht="21" customHeight="1" spans="1:6">
      <c r="A537" s="231" t="s">
        <v>451</v>
      </c>
      <c r="B537" s="229"/>
      <c r="C537" s="224"/>
      <c r="D537" s="225"/>
      <c r="E537" s="226"/>
      <c r="F537" s="224"/>
    </row>
    <row r="538" ht="21" customHeight="1" spans="1:6">
      <c r="A538" s="231" t="s">
        <v>452</v>
      </c>
      <c r="B538" s="229"/>
      <c r="C538" s="224"/>
      <c r="D538" s="225"/>
      <c r="E538" s="226"/>
      <c r="F538" s="224"/>
    </row>
    <row r="539" ht="21" customHeight="1" spans="1:6">
      <c r="A539" s="231" t="s">
        <v>453</v>
      </c>
      <c r="B539" s="229"/>
      <c r="C539" s="224"/>
      <c r="D539" s="225"/>
      <c r="E539" s="226"/>
      <c r="F539" s="224"/>
    </row>
    <row r="540" ht="21" customHeight="1" spans="1:6">
      <c r="A540" s="231" t="s">
        <v>454</v>
      </c>
      <c r="B540" s="229"/>
      <c r="C540" s="224"/>
      <c r="D540" s="225"/>
      <c r="E540" s="226"/>
      <c r="F540" s="224"/>
    </row>
    <row r="541" ht="21" customHeight="1" spans="1:6">
      <c r="A541" s="231" t="s">
        <v>455</v>
      </c>
      <c r="B541" s="229">
        <v>2753</v>
      </c>
      <c r="C541" s="224">
        <v>1931</v>
      </c>
      <c r="D541" s="225">
        <f t="shared" si="10"/>
        <v>70.1416636396658</v>
      </c>
      <c r="E541" s="226">
        <f>C541/F541*100</f>
        <v>123.46547314578</v>
      </c>
      <c r="F541" s="224">
        <v>1564</v>
      </c>
    </row>
    <row r="542" ht="21" customHeight="1" spans="1:6">
      <c r="A542" s="231" t="s">
        <v>456</v>
      </c>
      <c r="B542" s="224">
        <v>781</v>
      </c>
      <c r="C542" s="224">
        <v>223</v>
      </c>
      <c r="D542" s="225">
        <f t="shared" si="10"/>
        <v>28.5531370038412</v>
      </c>
      <c r="E542" s="226">
        <f>C542/F542*100</f>
        <v>62.6404494382023</v>
      </c>
      <c r="F542" s="224">
        <v>356</v>
      </c>
    </row>
    <row r="543" ht="21" customHeight="1" spans="1:6">
      <c r="A543" s="231" t="s">
        <v>457</v>
      </c>
      <c r="B543" s="229"/>
      <c r="C543" s="224"/>
      <c r="D543" s="225"/>
      <c r="E543" s="226"/>
      <c r="F543" s="224"/>
    </row>
    <row r="544" ht="21" customHeight="1" spans="1:6">
      <c r="A544" s="231" t="s">
        <v>458</v>
      </c>
      <c r="B544" s="229"/>
      <c r="C544" s="224"/>
      <c r="D544" s="225"/>
      <c r="E544" s="226"/>
      <c r="F544" s="224">
        <v>61</v>
      </c>
    </row>
    <row r="545" ht="21" customHeight="1" spans="1:6">
      <c r="A545" s="228" t="s">
        <v>459</v>
      </c>
      <c r="B545" s="229"/>
      <c r="C545" s="224"/>
      <c r="D545" s="225"/>
      <c r="E545" s="226"/>
      <c r="F545" s="224">
        <v>15657</v>
      </c>
    </row>
    <row r="546" ht="21" customHeight="1" spans="1:6">
      <c r="A546" s="230" t="s">
        <v>460</v>
      </c>
      <c r="B546" s="229"/>
      <c r="C546" s="224"/>
      <c r="D546" s="225"/>
      <c r="E546" s="226"/>
      <c r="F546" s="224"/>
    </row>
    <row r="547" ht="21" customHeight="1" spans="1:6">
      <c r="A547" s="231" t="s">
        <v>461</v>
      </c>
      <c r="B547" s="229"/>
      <c r="C547" s="224"/>
      <c r="D547" s="225"/>
      <c r="E547" s="226"/>
      <c r="F547" s="224"/>
    </row>
    <row r="548" ht="21" customHeight="1" spans="1:6">
      <c r="A548" s="231" t="s">
        <v>462</v>
      </c>
      <c r="B548" s="229"/>
      <c r="C548" s="224"/>
      <c r="D548" s="225"/>
      <c r="E548" s="226"/>
      <c r="F548" s="224">
        <v>34</v>
      </c>
    </row>
    <row r="549" ht="21" customHeight="1" spans="1:6">
      <c r="A549" s="231" t="s">
        <v>463</v>
      </c>
      <c r="B549" s="229"/>
      <c r="C549" s="224"/>
      <c r="D549" s="225"/>
      <c r="E549" s="226"/>
      <c r="F549" s="224">
        <v>14567</v>
      </c>
    </row>
    <row r="550" ht="21" customHeight="1" spans="1:6">
      <c r="A550" s="231" t="s">
        <v>464</v>
      </c>
      <c r="B550" s="229"/>
      <c r="C550" s="224"/>
      <c r="D550" s="225"/>
      <c r="E550" s="226"/>
      <c r="F550" s="224"/>
    </row>
    <row r="551" ht="21" customHeight="1" spans="1:6">
      <c r="A551" s="231" t="s">
        <v>465</v>
      </c>
      <c r="B551" s="229"/>
      <c r="C551" s="224"/>
      <c r="D551" s="225"/>
      <c r="E551" s="226"/>
      <c r="F551" s="224">
        <v>1056</v>
      </c>
    </row>
    <row r="552" ht="21" customHeight="1" spans="1:6">
      <c r="A552" s="231" t="s">
        <v>466</v>
      </c>
      <c r="B552" s="229"/>
      <c r="C552" s="224"/>
      <c r="D552" s="225"/>
      <c r="E552" s="226"/>
      <c r="F552" s="224"/>
    </row>
    <row r="553" ht="21" customHeight="1" spans="1:6">
      <c r="A553" s="228" t="s">
        <v>467</v>
      </c>
      <c r="B553" s="229">
        <v>37</v>
      </c>
      <c r="C553" s="224">
        <v>7</v>
      </c>
      <c r="D553" s="225">
        <f t="shared" si="10"/>
        <v>18.9189189189189</v>
      </c>
      <c r="E553" s="226">
        <f>C553/F553*100</f>
        <v>9.09090909090909</v>
      </c>
      <c r="F553" s="224">
        <v>77</v>
      </c>
    </row>
    <row r="554" ht="21" customHeight="1" spans="1:6">
      <c r="A554" s="230" t="s">
        <v>468</v>
      </c>
      <c r="B554" s="229">
        <v>37</v>
      </c>
      <c r="C554" s="224">
        <v>7</v>
      </c>
      <c r="D554" s="225">
        <f t="shared" si="10"/>
        <v>18.9189189189189</v>
      </c>
      <c r="E554" s="226">
        <f>C554/F554*100</f>
        <v>9.09090909090909</v>
      </c>
      <c r="F554" s="224">
        <v>77</v>
      </c>
    </row>
    <row r="555" ht="21" customHeight="1" spans="1:6">
      <c r="A555" s="231" t="s">
        <v>469</v>
      </c>
      <c r="B555" s="229"/>
      <c r="C555" s="224"/>
      <c r="D555" s="225"/>
      <c r="E555" s="226"/>
      <c r="F555" s="224"/>
    </row>
    <row r="556" ht="21" customHeight="1" spans="1:6">
      <c r="A556" s="228" t="s">
        <v>470</v>
      </c>
      <c r="B556" s="229">
        <v>2053</v>
      </c>
      <c r="C556" s="224">
        <v>2052</v>
      </c>
      <c r="D556" s="225">
        <f t="shared" si="10"/>
        <v>99.9512907939601</v>
      </c>
      <c r="E556" s="226">
        <f>C556/F556*100</f>
        <v>83.9950880065493</v>
      </c>
      <c r="F556" s="224">
        <v>2443</v>
      </c>
    </row>
    <row r="557" ht="21" customHeight="1" spans="1:6">
      <c r="A557" s="230" t="s">
        <v>471</v>
      </c>
      <c r="B557" s="229">
        <v>1505</v>
      </c>
      <c r="C557" s="224">
        <v>1505</v>
      </c>
      <c r="D557" s="225">
        <f t="shared" si="10"/>
        <v>100</v>
      </c>
      <c r="E557" s="226">
        <f>C557/F557*100</f>
        <v>103.936464088398</v>
      </c>
      <c r="F557" s="224">
        <v>1448</v>
      </c>
    </row>
    <row r="558" ht="21" customHeight="1" spans="1:6">
      <c r="A558" s="230" t="s">
        <v>472</v>
      </c>
      <c r="B558" s="229"/>
      <c r="C558" s="224"/>
      <c r="D558" s="225"/>
      <c r="E558" s="226"/>
      <c r="F558" s="224">
        <v>55</v>
      </c>
    </row>
    <row r="559" ht="21" customHeight="1" spans="1:6">
      <c r="A559" s="230" t="s">
        <v>473</v>
      </c>
      <c r="B559" s="229">
        <v>548</v>
      </c>
      <c r="C559" s="224">
        <v>547</v>
      </c>
      <c r="D559" s="225">
        <f t="shared" si="10"/>
        <v>99.8175182481752</v>
      </c>
      <c r="E559" s="226">
        <f>C559/F559*100</f>
        <v>58.1914893617021</v>
      </c>
      <c r="F559" s="224">
        <v>940</v>
      </c>
    </row>
    <row r="560" ht="21" customHeight="1" spans="1:6">
      <c r="A560" s="228" t="s">
        <v>474</v>
      </c>
      <c r="B560" s="229">
        <v>1030</v>
      </c>
      <c r="C560" s="224">
        <v>1030</v>
      </c>
      <c r="D560" s="225">
        <f t="shared" si="10"/>
        <v>100</v>
      </c>
      <c r="E560" s="226">
        <f>C560/F560*100</f>
        <v>128.911138923655</v>
      </c>
      <c r="F560" s="224">
        <v>799</v>
      </c>
    </row>
    <row r="561" ht="21" customHeight="1" spans="1:6">
      <c r="A561" s="230" t="s">
        <v>42</v>
      </c>
      <c r="B561" s="229"/>
      <c r="C561" s="224"/>
      <c r="D561" s="225"/>
      <c r="E561" s="226"/>
      <c r="F561" s="224"/>
    </row>
    <row r="562" ht="21" customHeight="1" spans="1:6">
      <c r="A562" s="231" t="s">
        <v>43</v>
      </c>
      <c r="B562" s="229">
        <v>949</v>
      </c>
      <c r="C562" s="224">
        <v>949</v>
      </c>
      <c r="D562" s="225">
        <f t="shared" si="10"/>
        <v>100</v>
      </c>
      <c r="E562" s="226">
        <f>C562/F562*100</f>
        <v>126.871657754011</v>
      </c>
      <c r="F562" s="224">
        <v>748</v>
      </c>
    </row>
    <row r="563" ht="21" customHeight="1" spans="1:6">
      <c r="A563" s="231" t="s">
        <v>44</v>
      </c>
      <c r="B563" s="229"/>
      <c r="C563" s="224"/>
      <c r="D563" s="225"/>
      <c r="E563" s="226"/>
      <c r="F563" s="224"/>
    </row>
    <row r="564" ht="21" customHeight="1" spans="1:6">
      <c r="A564" s="231" t="s">
        <v>475</v>
      </c>
      <c r="B564" s="229"/>
      <c r="C564" s="224"/>
      <c r="D564" s="225"/>
      <c r="E564" s="226"/>
      <c r="F564" s="224"/>
    </row>
    <row r="565" ht="21" customHeight="1" spans="1:6">
      <c r="A565" s="231" t="s">
        <v>476</v>
      </c>
      <c r="B565" s="229"/>
      <c r="C565" s="224"/>
      <c r="D565" s="225"/>
      <c r="E565" s="226"/>
      <c r="F565" s="224"/>
    </row>
    <row r="566" ht="21" customHeight="1" spans="1:6">
      <c r="A566" s="231" t="s">
        <v>477</v>
      </c>
      <c r="B566" s="229"/>
      <c r="C566" s="224"/>
      <c r="D566" s="225"/>
      <c r="E566" s="226"/>
      <c r="F566" s="224"/>
    </row>
    <row r="567" ht="21" customHeight="1" spans="1:6">
      <c r="A567" s="231" t="s">
        <v>478</v>
      </c>
      <c r="B567" s="229"/>
      <c r="C567" s="224"/>
      <c r="D567" s="225"/>
      <c r="E567" s="226"/>
      <c r="F567" s="224"/>
    </row>
    <row r="568" ht="21" customHeight="1" spans="1:6">
      <c r="A568" s="231" t="s">
        <v>51</v>
      </c>
      <c r="B568" s="229"/>
      <c r="C568" s="224"/>
      <c r="D568" s="225"/>
      <c r="E568" s="226"/>
      <c r="F568" s="224"/>
    </row>
    <row r="569" ht="21" customHeight="1" spans="1:6">
      <c r="A569" s="231" t="s">
        <v>479</v>
      </c>
      <c r="B569" s="229">
        <v>81</v>
      </c>
      <c r="C569" s="224">
        <v>81</v>
      </c>
      <c r="D569" s="225">
        <f t="shared" si="10"/>
        <v>100</v>
      </c>
      <c r="E569" s="226">
        <f>C569/F569*100</f>
        <v>158.823529411765</v>
      </c>
      <c r="F569" s="224">
        <v>51</v>
      </c>
    </row>
    <row r="570" ht="21" customHeight="1" spans="1:6">
      <c r="A570" s="228" t="s">
        <v>343</v>
      </c>
      <c r="B570" s="229">
        <v>8401</v>
      </c>
      <c r="C570" s="224">
        <v>8401</v>
      </c>
      <c r="D570" s="225">
        <f t="shared" si="10"/>
        <v>100</v>
      </c>
      <c r="E570" s="226"/>
      <c r="F570" s="224"/>
    </row>
    <row r="571" ht="21" customHeight="1" spans="1:6">
      <c r="A571" s="231" t="s">
        <v>480</v>
      </c>
      <c r="B571" s="229">
        <v>1011</v>
      </c>
      <c r="C571" s="224">
        <v>1011</v>
      </c>
      <c r="D571" s="225">
        <f t="shared" si="10"/>
        <v>100</v>
      </c>
      <c r="E571" s="226"/>
      <c r="F571" s="224"/>
    </row>
    <row r="572" ht="21" customHeight="1" spans="1:6">
      <c r="A572" s="231" t="s">
        <v>481</v>
      </c>
      <c r="B572" s="229">
        <v>7390</v>
      </c>
      <c r="C572" s="224">
        <v>7390</v>
      </c>
      <c r="D572" s="225">
        <f t="shared" si="10"/>
        <v>100</v>
      </c>
      <c r="E572" s="226"/>
      <c r="F572" s="224"/>
    </row>
    <row r="573" ht="21" customHeight="1" spans="1:6">
      <c r="A573" s="228" t="s">
        <v>482</v>
      </c>
      <c r="B573" s="229">
        <v>920</v>
      </c>
      <c r="C573" s="224">
        <v>920</v>
      </c>
      <c r="D573" s="225">
        <f t="shared" si="10"/>
        <v>100</v>
      </c>
      <c r="E573" s="226"/>
      <c r="F573" s="224"/>
    </row>
    <row r="574" ht="21" customHeight="1" spans="1:6">
      <c r="A574" s="231" t="s">
        <v>465</v>
      </c>
      <c r="B574" s="229">
        <v>920</v>
      </c>
      <c r="C574" s="224">
        <v>920</v>
      </c>
      <c r="D574" s="225">
        <f t="shared" si="10"/>
        <v>100</v>
      </c>
      <c r="E574" s="226"/>
      <c r="F574" s="224"/>
    </row>
    <row r="575" ht="21" customHeight="1" spans="1:6">
      <c r="A575" s="228" t="s">
        <v>483</v>
      </c>
      <c r="B575" s="229">
        <v>48</v>
      </c>
      <c r="C575" s="224">
        <v>48</v>
      </c>
      <c r="D575" s="225">
        <f t="shared" si="10"/>
        <v>100</v>
      </c>
      <c r="E575" s="226"/>
      <c r="F575" s="224"/>
    </row>
    <row r="576" ht="21" customHeight="1" spans="1:6">
      <c r="A576" s="231" t="s">
        <v>462</v>
      </c>
      <c r="B576" s="229">
        <v>48</v>
      </c>
      <c r="C576" s="224">
        <v>48</v>
      </c>
      <c r="D576" s="225">
        <f t="shared" si="10"/>
        <v>100</v>
      </c>
      <c r="E576" s="226"/>
      <c r="F576" s="224"/>
    </row>
    <row r="577" ht="21" customHeight="1" spans="1:6">
      <c r="A577" s="228" t="s">
        <v>484</v>
      </c>
      <c r="B577" s="229">
        <v>282</v>
      </c>
      <c r="C577" s="224">
        <v>279</v>
      </c>
      <c r="D577" s="225">
        <f t="shared" si="10"/>
        <v>98.936170212766</v>
      </c>
      <c r="E577" s="226">
        <f>C577/F577*100</f>
        <v>697.5</v>
      </c>
      <c r="F577" s="224">
        <v>40</v>
      </c>
    </row>
    <row r="578" ht="21" customHeight="1" spans="1:6">
      <c r="A578" s="230" t="s">
        <v>485</v>
      </c>
      <c r="B578" s="229">
        <v>282</v>
      </c>
      <c r="C578" s="224">
        <v>279</v>
      </c>
      <c r="D578" s="225">
        <f t="shared" si="10"/>
        <v>98.936170212766</v>
      </c>
      <c r="E578" s="226">
        <f>C578/F578*100</f>
        <v>697.5</v>
      </c>
      <c r="F578" s="224">
        <v>40</v>
      </c>
    </row>
    <row r="579" ht="21" customHeight="1" spans="1:6">
      <c r="A579" s="232" t="s">
        <v>486</v>
      </c>
      <c r="B579" s="229">
        <v>3461</v>
      </c>
      <c r="C579" s="224">
        <v>3033</v>
      </c>
      <c r="D579" s="225">
        <f t="shared" si="10"/>
        <v>87.6336318982953</v>
      </c>
      <c r="E579" s="226">
        <f>C579/F579*100</f>
        <v>78.109708987896</v>
      </c>
      <c r="F579" s="227">
        <v>3883</v>
      </c>
    </row>
    <row r="580" ht="21" customHeight="1" spans="1:6">
      <c r="A580" s="228" t="s">
        <v>487</v>
      </c>
      <c r="B580" s="229">
        <v>499</v>
      </c>
      <c r="C580" s="224">
        <v>499</v>
      </c>
      <c r="D580" s="225">
        <f t="shared" si="10"/>
        <v>100</v>
      </c>
      <c r="E580" s="226">
        <f>C580/F580*100</f>
        <v>203.673469387755</v>
      </c>
      <c r="F580" s="224">
        <v>245</v>
      </c>
    </row>
    <row r="581" ht="21" customHeight="1" spans="1:6">
      <c r="A581" s="230" t="s">
        <v>42</v>
      </c>
      <c r="B581" s="229">
        <v>226</v>
      </c>
      <c r="C581" s="224">
        <v>226</v>
      </c>
      <c r="D581" s="225">
        <f t="shared" si="10"/>
        <v>100</v>
      </c>
      <c r="E581" s="226">
        <f>C581/F581*100</f>
        <v>92.2448979591837</v>
      </c>
      <c r="F581" s="224">
        <v>245</v>
      </c>
    </row>
    <row r="582" ht="21" customHeight="1" spans="1:6">
      <c r="A582" s="231" t="s">
        <v>43</v>
      </c>
      <c r="B582" s="229">
        <v>273</v>
      </c>
      <c r="C582" s="224">
        <v>273</v>
      </c>
      <c r="D582" s="225">
        <f t="shared" si="10"/>
        <v>100</v>
      </c>
      <c r="E582" s="226"/>
      <c r="F582" s="224"/>
    </row>
    <row r="583" ht="21" customHeight="1" spans="1:6">
      <c r="A583" s="231" t="s">
        <v>44</v>
      </c>
      <c r="B583" s="229"/>
      <c r="C583" s="224"/>
      <c r="D583" s="225"/>
      <c r="E583" s="226"/>
      <c r="F583" s="224"/>
    </row>
    <row r="584" ht="21" customHeight="1" spans="1:6">
      <c r="A584" s="231" t="s">
        <v>488</v>
      </c>
      <c r="B584" s="229"/>
      <c r="C584" s="224"/>
      <c r="D584" s="225"/>
      <c r="E584" s="226"/>
      <c r="F584" s="224"/>
    </row>
    <row r="585" ht="21" customHeight="1" spans="1:6">
      <c r="A585" s="231" t="s">
        <v>489</v>
      </c>
      <c r="B585" s="229"/>
      <c r="C585" s="224"/>
      <c r="D585" s="225"/>
      <c r="E585" s="226"/>
      <c r="F585" s="224"/>
    </row>
    <row r="586" ht="21" customHeight="1" spans="1:6">
      <c r="A586" s="231" t="s">
        <v>490</v>
      </c>
      <c r="B586" s="229"/>
      <c r="C586" s="224"/>
      <c r="D586" s="225"/>
      <c r="E586" s="226"/>
      <c r="F586" s="224"/>
    </row>
    <row r="587" ht="21" customHeight="1" spans="1:6">
      <c r="A587" s="231" t="s">
        <v>491</v>
      </c>
      <c r="B587" s="229"/>
      <c r="C587" s="224"/>
      <c r="D587" s="225"/>
      <c r="E587" s="226"/>
      <c r="F587" s="224"/>
    </row>
    <row r="588" ht="21" customHeight="1" spans="1:6">
      <c r="A588" s="231" t="s">
        <v>492</v>
      </c>
      <c r="B588" s="229"/>
      <c r="C588" s="224"/>
      <c r="D588" s="225"/>
      <c r="E588" s="226"/>
      <c r="F588" s="224"/>
    </row>
    <row r="589" ht="21" customHeight="1" spans="1:6">
      <c r="A589" s="228" t="s">
        <v>493</v>
      </c>
      <c r="B589" s="229">
        <v>50</v>
      </c>
      <c r="C589" s="224">
        <v>50</v>
      </c>
      <c r="D589" s="225">
        <f t="shared" si="10"/>
        <v>100</v>
      </c>
      <c r="E589" s="226"/>
      <c r="F589" s="224"/>
    </row>
    <row r="590" ht="21" customHeight="1" spans="1:6">
      <c r="A590" s="230" t="s">
        <v>494</v>
      </c>
      <c r="B590" s="229"/>
      <c r="C590" s="224"/>
      <c r="D590" s="225"/>
      <c r="E590" s="226"/>
      <c r="F590" s="224"/>
    </row>
    <row r="591" ht="21" customHeight="1" spans="1:6">
      <c r="A591" s="231" t="s">
        <v>495</v>
      </c>
      <c r="B591" s="229"/>
      <c r="C591" s="224"/>
      <c r="D591" s="225"/>
      <c r="E591" s="226"/>
      <c r="F591" s="224"/>
    </row>
    <row r="592" ht="21" customHeight="1" spans="1:6">
      <c r="A592" s="231" t="s">
        <v>496</v>
      </c>
      <c r="B592" s="229">
        <v>50</v>
      </c>
      <c r="C592" s="224">
        <v>50</v>
      </c>
      <c r="D592" s="225">
        <f>(C592/B592)*100</f>
        <v>100</v>
      </c>
      <c r="E592" s="226"/>
      <c r="F592" s="224"/>
    </row>
    <row r="593" ht="21" customHeight="1" spans="1:6">
      <c r="A593" s="228" t="s">
        <v>497</v>
      </c>
      <c r="B593" s="229">
        <v>221</v>
      </c>
      <c r="C593" s="224">
        <v>11</v>
      </c>
      <c r="D593" s="225">
        <f>(C593/B593)*100</f>
        <v>4.97737556561086</v>
      </c>
      <c r="E593" s="226">
        <f>C593/F593*100</f>
        <v>15.4929577464789</v>
      </c>
      <c r="F593" s="224">
        <v>71</v>
      </c>
    </row>
    <row r="594" ht="21" customHeight="1" spans="1:6">
      <c r="A594" s="230" t="s">
        <v>498</v>
      </c>
      <c r="B594" s="229">
        <v>11</v>
      </c>
      <c r="C594" s="224">
        <v>11</v>
      </c>
      <c r="D594" s="225">
        <f>(C594/B594)*100</f>
        <v>100</v>
      </c>
      <c r="E594" s="226"/>
      <c r="F594" s="224"/>
    </row>
    <row r="595" ht="21" customHeight="1" spans="1:6">
      <c r="A595" s="231" t="s">
        <v>499</v>
      </c>
      <c r="B595" s="229">
        <v>210</v>
      </c>
      <c r="C595" s="224"/>
      <c r="D595" s="225"/>
      <c r="E595" s="226"/>
      <c r="F595" s="224"/>
    </row>
    <row r="596" ht="21" customHeight="1" spans="1:6">
      <c r="A596" s="231" t="s">
        <v>500</v>
      </c>
      <c r="B596" s="229"/>
      <c r="C596" s="224"/>
      <c r="D596" s="225"/>
      <c r="E596" s="226"/>
      <c r="F596" s="224"/>
    </row>
    <row r="597" ht="21" customHeight="1" spans="1:6">
      <c r="A597" s="231" t="s">
        <v>501</v>
      </c>
      <c r="B597" s="229"/>
      <c r="C597" s="224"/>
      <c r="D597" s="225"/>
      <c r="E597" s="226"/>
      <c r="F597" s="224"/>
    </row>
    <row r="598" ht="21" customHeight="1" spans="1:6">
      <c r="A598" s="231" t="s">
        <v>502</v>
      </c>
      <c r="B598" s="229"/>
      <c r="C598" s="224"/>
      <c r="D598" s="225"/>
      <c r="E598" s="226"/>
      <c r="F598" s="224"/>
    </row>
    <row r="599" ht="21" customHeight="1" spans="1:6">
      <c r="A599" s="231" t="s">
        <v>503</v>
      </c>
      <c r="B599" s="229"/>
      <c r="C599" s="224"/>
      <c r="D599" s="225"/>
      <c r="E599" s="226"/>
      <c r="F599" s="224"/>
    </row>
    <row r="600" ht="21" customHeight="1" spans="1:6">
      <c r="A600" s="231" t="s">
        <v>504</v>
      </c>
      <c r="B600" s="229"/>
      <c r="C600" s="224"/>
      <c r="D600" s="225"/>
      <c r="E600" s="226"/>
      <c r="F600" s="224">
        <v>71</v>
      </c>
    </row>
    <row r="601" ht="21" customHeight="1" spans="1:6">
      <c r="A601" s="231" t="s">
        <v>505</v>
      </c>
      <c r="B601" s="229"/>
      <c r="C601" s="224"/>
      <c r="D601" s="225"/>
      <c r="E601" s="226"/>
      <c r="F601" s="224"/>
    </row>
    <row r="602" ht="21" customHeight="1" spans="1:6">
      <c r="A602" s="228" t="s">
        <v>506</v>
      </c>
      <c r="B602" s="229">
        <v>10</v>
      </c>
      <c r="C602" s="224">
        <v>10</v>
      </c>
      <c r="D602" s="225">
        <f>(C602/B602)*100</f>
        <v>100</v>
      </c>
      <c r="E602" s="226"/>
      <c r="F602" s="224"/>
    </row>
    <row r="603" ht="21" customHeight="1" spans="1:6">
      <c r="A603" s="230" t="s">
        <v>507</v>
      </c>
      <c r="B603" s="229">
        <v>10</v>
      </c>
      <c r="C603" s="224">
        <v>10</v>
      </c>
      <c r="D603" s="225">
        <f>(C603/B603)*100</f>
        <v>100</v>
      </c>
      <c r="E603" s="226"/>
      <c r="F603" s="224"/>
    </row>
    <row r="604" ht="21" customHeight="1" spans="1:6">
      <c r="A604" s="231" t="s">
        <v>508</v>
      </c>
      <c r="B604" s="229"/>
      <c r="C604" s="224"/>
      <c r="D604" s="225"/>
      <c r="E604" s="226"/>
      <c r="F604" s="224"/>
    </row>
    <row r="605" ht="21" customHeight="1" spans="1:6">
      <c r="A605" s="231" t="s">
        <v>509</v>
      </c>
      <c r="B605" s="229"/>
      <c r="C605" s="224"/>
      <c r="D605" s="225"/>
      <c r="E605" s="226"/>
      <c r="F605" s="224"/>
    </row>
    <row r="606" ht="21" customHeight="1" spans="1:6">
      <c r="A606" s="231" t="s">
        <v>510</v>
      </c>
      <c r="B606" s="229"/>
      <c r="C606" s="224"/>
      <c r="D606" s="225"/>
      <c r="E606" s="226"/>
      <c r="F606" s="224"/>
    </row>
    <row r="607" ht="21" customHeight="1" spans="1:6">
      <c r="A607" s="231" t="s">
        <v>511</v>
      </c>
      <c r="B607" s="229"/>
      <c r="C607" s="224"/>
      <c r="D607" s="225"/>
      <c r="E607" s="226"/>
      <c r="F607" s="224"/>
    </row>
    <row r="608" ht="21" customHeight="1" spans="1:6">
      <c r="A608" s="228" t="s">
        <v>512</v>
      </c>
      <c r="B608" s="229">
        <v>905</v>
      </c>
      <c r="C608" s="224">
        <v>693</v>
      </c>
      <c r="D608" s="225">
        <f>(C608/B608)*100</f>
        <v>76.5745856353591</v>
      </c>
      <c r="E608" s="226">
        <f>C608/F608*100</f>
        <v>45.0585175552666</v>
      </c>
      <c r="F608" s="224">
        <v>1538</v>
      </c>
    </row>
    <row r="609" ht="21" customHeight="1" spans="1:6">
      <c r="A609" s="230" t="s">
        <v>513</v>
      </c>
      <c r="B609" s="229">
        <v>744</v>
      </c>
      <c r="C609" s="224">
        <v>555</v>
      </c>
      <c r="D609" s="225">
        <f>(C609/B609)*100</f>
        <v>74.5967741935484</v>
      </c>
      <c r="E609" s="226"/>
      <c r="F609" s="224"/>
    </row>
    <row r="610" ht="21" customHeight="1" spans="1:6">
      <c r="A610" s="231" t="s">
        <v>514</v>
      </c>
      <c r="B610" s="229">
        <v>8</v>
      </c>
      <c r="C610" s="224"/>
      <c r="D610" s="225"/>
      <c r="E610" s="226"/>
      <c r="F610" s="224">
        <v>1</v>
      </c>
    </row>
    <row r="611" ht="21" customHeight="1" spans="1:6">
      <c r="A611" s="231" t="s">
        <v>515</v>
      </c>
      <c r="B611" s="229">
        <v>153</v>
      </c>
      <c r="C611" s="224">
        <v>138</v>
      </c>
      <c r="D611" s="225">
        <f>(C611/B611)*100</f>
        <v>90.1960784313726</v>
      </c>
      <c r="E611" s="226"/>
      <c r="F611" s="224"/>
    </row>
    <row r="612" ht="21" customHeight="1" spans="1:6">
      <c r="A612" s="231" t="s">
        <v>516</v>
      </c>
      <c r="B612" s="229"/>
      <c r="C612" s="224"/>
      <c r="D612" s="225"/>
      <c r="E612" s="226"/>
      <c r="F612" s="224"/>
    </row>
    <row r="613" ht="21" customHeight="1" spans="1:6">
      <c r="A613" s="231" t="s">
        <v>517</v>
      </c>
      <c r="B613" s="229"/>
      <c r="C613" s="224"/>
      <c r="D613" s="225"/>
      <c r="E613" s="226"/>
      <c r="F613" s="224">
        <v>1537</v>
      </c>
    </row>
    <row r="614" ht="21" customHeight="1" spans="1:6">
      <c r="A614" s="228" t="s">
        <v>518</v>
      </c>
      <c r="B614" s="229">
        <v>689</v>
      </c>
      <c r="C614" s="224">
        <v>689</v>
      </c>
      <c r="D614" s="225">
        <f>(C614/B614)*100</f>
        <v>100</v>
      </c>
      <c r="E614" s="226">
        <f>C614/F614*100</f>
        <v>35.5704697986577</v>
      </c>
      <c r="F614" s="224">
        <v>1937</v>
      </c>
    </row>
    <row r="615" ht="21" customHeight="1" spans="1:6">
      <c r="A615" s="230" t="s">
        <v>519</v>
      </c>
      <c r="B615" s="229"/>
      <c r="C615" s="224"/>
      <c r="D615" s="225"/>
      <c r="E615" s="226"/>
      <c r="F615" s="224"/>
    </row>
    <row r="616" ht="21" customHeight="1" spans="1:6">
      <c r="A616" s="231" t="s">
        <v>520</v>
      </c>
      <c r="B616" s="229"/>
      <c r="C616" s="224"/>
      <c r="D616" s="225"/>
      <c r="E616" s="226"/>
      <c r="F616" s="224"/>
    </row>
    <row r="617" ht="21" customHeight="1" spans="1:6">
      <c r="A617" s="231" t="s">
        <v>521</v>
      </c>
      <c r="B617" s="229"/>
      <c r="C617" s="224"/>
      <c r="D617" s="225"/>
      <c r="E617" s="226"/>
      <c r="F617" s="224"/>
    </row>
    <row r="618" ht="21" customHeight="1" spans="1:6">
      <c r="A618" s="231" t="s">
        <v>522</v>
      </c>
      <c r="B618" s="229"/>
      <c r="C618" s="224"/>
      <c r="D618" s="225"/>
      <c r="E618" s="226"/>
      <c r="F618" s="224">
        <v>1933</v>
      </c>
    </row>
    <row r="619" ht="21" customHeight="1" spans="1:6">
      <c r="A619" s="231" t="s">
        <v>523</v>
      </c>
      <c r="B619" s="229">
        <v>689</v>
      </c>
      <c r="C619" s="224">
        <v>689</v>
      </c>
      <c r="D619" s="225">
        <f>(C619/B619)*100</f>
        <v>100</v>
      </c>
      <c r="E619" s="226">
        <f>C619/F619*100</f>
        <v>17225</v>
      </c>
      <c r="F619" s="224">
        <v>4</v>
      </c>
    </row>
    <row r="620" ht="21" customHeight="1" spans="1:6">
      <c r="A620" s="228" t="s">
        <v>524</v>
      </c>
      <c r="B620" s="229"/>
      <c r="C620" s="224"/>
      <c r="D620" s="225"/>
      <c r="E620" s="226"/>
      <c r="F620" s="224"/>
    </row>
    <row r="621" ht="21" customHeight="1" spans="1:6">
      <c r="A621" s="228" t="s">
        <v>525</v>
      </c>
      <c r="B621" s="229"/>
      <c r="C621" s="224"/>
      <c r="D621" s="225"/>
      <c r="E621" s="226"/>
      <c r="F621" s="224"/>
    </row>
    <row r="622" ht="21" customHeight="1" spans="1:6">
      <c r="A622" s="230" t="s">
        <v>526</v>
      </c>
      <c r="B622" s="229"/>
      <c r="C622" s="224"/>
      <c r="D622" s="225"/>
      <c r="E622" s="226"/>
      <c r="F622" s="224"/>
    </row>
    <row r="623" ht="21" customHeight="1" spans="1:6">
      <c r="A623" s="231" t="s">
        <v>527</v>
      </c>
      <c r="B623" s="229"/>
      <c r="C623" s="224"/>
      <c r="D623" s="225"/>
      <c r="E623" s="226"/>
      <c r="F623" s="224"/>
    </row>
    <row r="624" ht="21" customHeight="1" spans="1:6">
      <c r="A624" s="228" t="s">
        <v>528</v>
      </c>
      <c r="B624" s="229">
        <v>365</v>
      </c>
      <c r="C624" s="224">
        <v>365</v>
      </c>
      <c r="D624" s="225">
        <f>(C624/B624)*100</f>
        <v>100</v>
      </c>
      <c r="E624" s="226">
        <f>C624/F624*100</f>
        <v>3650</v>
      </c>
      <c r="F624" s="224">
        <v>10</v>
      </c>
    </row>
    <row r="625" ht="21" customHeight="1" spans="1:6">
      <c r="A625" s="228" t="s">
        <v>529</v>
      </c>
      <c r="B625" s="229">
        <v>365</v>
      </c>
      <c r="C625" s="224">
        <v>365</v>
      </c>
      <c r="D625" s="225">
        <f>(C625/B625)*100</f>
        <v>100</v>
      </c>
      <c r="E625" s="226">
        <f>C625/F625*100</f>
        <v>3650</v>
      </c>
      <c r="F625" s="224">
        <v>10</v>
      </c>
    </row>
    <row r="626" ht="21" customHeight="1" spans="1:6">
      <c r="A626" s="228" t="s">
        <v>530</v>
      </c>
      <c r="B626" s="229"/>
      <c r="C626" s="224"/>
      <c r="D626" s="225"/>
      <c r="E626" s="226"/>
      <c r="F626" s="224"/>
    </row>
    <row r="627" ht="21" customHeight="1" spans="1:6">
      <c r="A627" s="230" t="s">
        <v>531</v>
      </c>
      <c r="B627" s="229"/>
      <c r="C627" s="224"/>
      <c r="D627" s="225"/>
      <c r="E627" s="226"/>
      <c r="F627" s="224"/>
    </row>
    <row r="628" ht="21" customHeight="1" spans="1:6">
      <c r="A628" s="228" t="s">
        <v>532</v>
      </c>
      <c r="B628" s="229">
        <v>716</v>
      </c>
      <c r="C628" s="224">
        <v>716</v>
      </c>
      <c r="D628" s="225">
        <f>(C628/B628)*100</f>
        <v>100</v>
      </c>
      <c r="E628" s="226">
        <f>C628/F628*100</f>
        <v>873.170731707317</v>
      </c>
      <c r="F628" s="224">
        <v>82</v>
      </c>
    </row>
    <row r="629" ht="21" customHeight="1" spans="1:6">
      <c r="A629" s="230" t="s">
        <v>533</v>
      </c>
      <c r="B629" s="229"/>
      <c r="C629" s="224"/>
      <c r="D629" s="225"/>
      <c r="E629" s="226"/>
      <c r="F629" s="224"/>
    </row>
    <row r="630" ht="21" customHeight="1" spans="1:6">
      <c r="A630" s="231" t="s">
        <v>534</v>
      </c>
      <c r="B630" s="229"/>
      <c r="C630" s="224"/>
      <c r="D630" s="225"/>
      <c r="E630" s="226"/>
      <c r="F630" s="224"/>
    </row>
    <row r="631" ht="21" customHeight="1" spans="1:6">
      <c r="A631" s="231" t="s">
        <v>535</v>
      </c>
      <c r="B631" s="229">
        <v>686</v>
      </c>
      <c r="C631" s="224">
        <v>686</v>
      </c>
      <c r="D631" s="225">
        <f>(C631/B631)*100</f>
        <v>100</v>
      </c>
      <c r="E631" s="226">
        <f>C631/F631*100</f>
        <v>836.585365853658</v>
      </c>
      <c r="F631" s="224">
        <v>82</v>
      </c>
    </row>
    <row r="632" ht="21" customHeight="1" spans="1:6">
      <c r="A632" s="231" t="s">
        <v>536</v>
      </c>
      <c r="B632" s="229"/>
      <c r="C632" s="224"/>
      <c r="D632" s="225"/>
      <c r="E632" s="226"/>
      <c r="F632" s="224"/>
    </row>
    <row r="633" ht="21" customHeight="1" spans="1:6">
      <c r="A633" s="231" t="s">
        <v>537</v>
      </c>
      <c r="B633" s="229">
        <v>30</v>
      </c>
      <c r="C633" s="224">
        <v>30</v>
      </c>
      <c r="D633" s="225">
        <f>(C633/B633)*100</f>
        <v>100</v>
      </c>
      <c r="E633" s="226"/>
      <c r="F633" s="224"/>
    </row>
    <row r="634" ht="21" customHeight="1" spans="1:6">
      <c r="A634" s="228" t="s">
        <v>538</v>
      </c>
      <c r="B634" s="229"/>
      <c r="C634" s="224"/>
      <c r="D634" s="225"/>
      <c r="E634" s="226"/>
      <c r="F634" s="224"/>
    </row>
    <row r="635" ht="21" customHeight="1" spans="1:6">
      <c r="A635" s="230" t="s">
        <v>539</v>
      </c>
      <c r="B635" s="229"/>
      <c r="C635" s="224"/>
      <c r="D635" s="225"/>
      <c r="E635" s="226"/>
      <c r="F635" s="224"/>
    </row>
    <row r="636" ht="21" customHeight="1" spans="1:6">
      <c r="A636" s="228" t="s">
        <v>540</v>
      </c>
      <c r="B636" s="229"/>
      <c r="C636" s="224"/>
      <c r="D636" s="225"/>
      <c r="E636" s="226"/>
      <c r="F636" s="224"/>
    </row>
    <row r="637" ht="21" customHeight="1" spans="1:6">
      <c r="A637" s="230" t="s">
        <v>541</v>
      </c>
      <c r="B637" s="229"/>
      <c r="C637" s="224"/>
      <c r="D637" s="225"/>
      <c r="E637" s="226"/>
      <c r="F637" s="224"/>
    </row>
    <row r="638" ht="21" customHeight="1" spans="1:6">
      <c r="A638" s="228" t="s">
        <v>542</v>
      </c>
      <c r="B638" s="229">
        <v>6</v>
      </c>
      <c r="C638" s="224"/>
      <c r="D638" s="225"/>
      <c r="E638" s="226"/>
      <c r="F638" s="224"/>
    </row>
    <row r="639" ht="21" customHeight="1" spans="1:6">
      <c r="A639" s="230" t="s">
        <v>42</v>
      </c>
      <c r="B639" s="229"/>
      <c r="C639" s="224"/>
      <c r="D639" s="225"/>
      <c r="E639" s="226"/>
      <c r="F639" s="224"/>
    </row>
    <row r="640" ht="21" customHeight="1" spans="1:6">
      <c r="A640" s="231" t="s">
        <v>43</v>
      </c>
      <c r="B640" s="229"/>
      <c r="C640" s="224"/>
      <c r="D640" s="225"/>
      <c r="E640" s="226"/>
      <c r="F640" s="224"/>
    </row>
    <row r="641" ht="21" customHeight="1" spans="1:6">
      <c r="A641" s="231" t="s">
        <v>44</v>
      </c>
      <c r="B641" s="229"/>
      <c r="C641" s="224"/>
      <c r="D641" s="225"/>
      <c r="E641" s="226"/>
      <c r="F641" s="224"/>
    </row>
    <row r="642" ht="21" customHeight="1" spans="1:6">
      <c r="A642" s="231" t="s">
        <v>543</v>
      </c>
      <c r="B642" s="229"/>
      <c r="C642" s="224"/>
      <c r="D642" s="225"/>
      <c r="E642" s="226"/>
      <c r="F642" s="224"/>
    </row>
    <row r="643" ht="21" customHeight="1" spans="1:6">
      <c r="A643" s="231" t="s">
        <v>544</v>
      </c>
      <c r="B643" s="229"/>
      <c r="C643" s="224"/>
      <c r="D643" s="225"/>
      <c r="E643" s="226"/>
      <c r="F643" s="224"/>
    </row>
    <row r="644" ht="21" customHeight="1" spans="1:6">
      <c r="A644" s="231" t="s">
        <v>545</v>
      </c>
      <c r="B644" s="229"/>
      <c r="C644" s="224"/>
      <c r="D644" s="225"/>
      <c r="E644" s="226"/>
      <c r="F644" s="224"/>
    </row>
    <row r="645" ht="21" customHeight="1" spans="1:6">
      <c r="A645" s="231" t="s">
        <v>546</v>
      </c>
      <c r="B645" s="229"/>
      <c r="C645" s="224"/>
      <c r="D645" s="225"/>
      <c r="E645" s="226"/>
      <c r="F645" s="224"/>
    </row>
    <row r="646" ht="21" customHeight="1" spans="1:6">
      <c r="A646" s="231" t="s">
        <v>547</v>
      </c>
      <c r="B646" s="229"/>
      <c r="C646" s="224"/>
      <c r="D646" s="225"/>
      <c r="E646" s="226"/>
      <c r="F646" s="224"/>
    </row>
    <row r="647" ht="21" customHeight="1" spans="1:6">
      <c r="A647" s="231" t="s">
        <v>85</v>
      </c>
      <c r="B647" s="229"/>
      <c r="C647" s="224"/>
      <c r="D647" s="225"/>
      <c r="E647" s="226"/>
      <c r="F647" s="224"/>
    </row>
    <row r="648" ht="21" customHeight="1" spans="1:6">
      <c r="A648" s="231" t="s">
        <v>548</v>
      </c>
      <c r="B648" s="229"/>
      <c r="C648" s="224"/>
      <c r="D648" s="225"/>
      <c r="E648" s="226"/>
      <c r="F648" s="224"/>
    </row>
    <row r="649" ht="21" customHeight="1" spans="1:6">
      <c r="A649" s="231" t="s">
        <v>549</v>
      </c>
      <c r="B649" s="229"/>
      <c r="C649" s="224"/>
      <c r="D649" s="225"/>
      <c r="E649" s="226"/>
      <c r="F649" s="224"/>
    </row>
    <row r="650" ht="21" customHeight="1" spans="1:6">
      <c r="A650" s="231" t="s">
        <v>51</v>
      </c>
      <c r="B650" s="229"/>
      <c r="C650" s="224"/>
      <c r="D650" s="225"/>
      <c r="E650" s="226"/>
      <c r="F650" s="224"/>
    </row>
    <row r="651" ht="21" customHeight="1" spans="1:6">
      <c r="A651" s="231" t="s">
        <v>550</v>
      </c>
      <c r="B651" s="229">
        <v>6</v>
      </c>
      <c r="C651" s="224"/>
      <c r="D651" s="225"/>
      <c r="E651" s="226"/>
      <c r="F651" s="224"/>
    </row>
    <row r="652" ht="21" customHeight="1" spans="1:6">
      <c r="A652" s="228" t="s">
        <v>551</v>
      </c>
      <c r="B652" s="229"/>
      <c r="C652" s="224"/>
      <c r="D652" s="225"/>
      <c r="E652" s="226"/>
      <c r="F652" s="224"/>
    </row>
    <row r="653" ht="21" customHeight="1" spans="1:6">
      <c r="A653" s="230" t="s">
        <v>552</v>
      </c>
      <c r="B653" s="229"/>
      <c r="C653" s="224"/>
      <c r="D653" s="225"/>
      <c r="E653" s="226"/>
      <c r="F653" s="224"/>
    </row>
    <row r="654" ht="21" customHeight="1" spans="1:6">
      <c r="A654" s="231" t="s">
        <v>553</v>
      </c>
      <c r="B654" s="229"/>
      <c r="C654" s="224"/>
      <c r="D654" s="225"/>
      <c r="E654" s="226"/>
      <c r="F654" s="224"/>
    </row>
    <row r="655" ht="21" customHeight="1" spans="1:6">
      <c r="A655" s="231" t="s">
        <v>554</v>
      </c>
      <c r="B655" s="229"/>
      <c r="C655" s="224"/>
      <c r="D655" s="225"/>
      <c r="E655" s="226"/>
      <c r="F655" s="224"/>
    </row>
    <row r="656" ht="21" customHeight="1" spans="1:6">
      <c r="A656" s="231" t="s">
        <v>555</v>
      </c>
      <c r="B656" s="229"/>
      <c r="C656" s="224"/>
      <c r="D656" s="225"/>
      <c r="E656" s="226"/>
      <c r="F656" s="224"/>
    </row>
    <row r="657" ht="21" customHeight="1" spans="1:6">
      <c r="A657" s="231" t="s">
        <v>556</v>
      </c>
      <c r="B657" s="229"/>
      <c r="C657" s="224"/>
      <c r="D657" s="225"/>
      <c r="E657" s="226"/>
      <c r="F657" s="224"/>
    </row>
    <row r="658" ht="21" customHeight="1" spans="1:6">
      <c r="A658" s="228" t="s">
        <v>557</v>
      </c>
      <c r="B658" s="229"/>
      <c r="C658" s="224"/>
      <c r="D658" s="225"/>
      <c r="E658" s="226"/>
      <c r="F658" s="224"/>
    </row>
    <row r="659" ht="21" customHeight="1" spans="1:6">
      <c r="A659" s="230" t="s">
        <v>558</v>
      </c>
      <c r="B659" s="229"/>
      <c r="C659" s="224"/>
      <c r="D659" s="225"/>
      <c r="E659" s="226"/>
      <c r="F659" s="224"/>
    </row>
    <row r="660" ht="21" customHeight="1" spans="1:6">
      <c r="A660" s="232" t="s">
        <v>559</v>
      </c>
      <c r="B660" s="229">
        <v>6443</v>
      </c>
      <c r="C660" s="224">
        <v>6443</v>
      </c>
      <c r="D660" s="225">
        <f t="shared" ref="D660:D720" si="12">(C660/B660)*100</f>
        <v>100</v>
      </c>
      <c r="E660" s="226">
        <f>C660/F660*100</f>
        <v>81.2279374684821</v>
      </c>
      <c r="F660" s="227">
        <v>7932</v>
      </c>
    </row>
    <row r="661" ht="21" customHeight="1" spans="1:6">
      <c r="A661" s="228" t="s">
        <v>560</v>
      </c>
      <c r="B661" s="229">
        <v>2126</v>
      </c>
      <c r="C661" s="224">
        <v>2126</v>
      </c>
      <c r="D661" s="225">
        <f t="shared" si="12"/>
        <v>100</v>
      </c>
      <c r="E661" s="226">
        <f>C661/F661*100</f>
        <v>110.441558441558</v>
      </c>
      <c r="F661" s="224">
        <v>1925</v>
      </c>
    </row>
    <row r="662" ht="21" customHeight="1" spans="1:6">
      <c r="A662" s="230" t="s">
        <v>42</v>
      </c>
      <c r="B662" s="229">
        <v>166</v>
      </c>
      <c r="C662" s="224">
        <v>166</v>
      </c>
      <c r="D662" s="225">
        <f t="shared" si="12"/>
        <v>100</v>
      </c>
      <c r="E662" s="226">
        <f>C662/F662*100</f>
        <v>98.2248520710059</v>
      </c>
      <c r="F662" s="224">
        <v>169</v>
      </c>
    </row>
    <row r="663" ht="21" customHeight="1" spans="1:6">
      <c r="A663" s="231" t="s">
        <v>43</v>
      </c>
      <c r="B663" s="229">
        <v>1135</v>
      </c>
      <c r="C663" s="224">
        <v>1135</v>
      </c>
      <c r="D663" s="225">
        <f t="shared" si="12"/>
        <v>100</v>
      </c>
      <c r="E663" s="226">
        <f>C663/F663*100</f>
        <v>76.3281775386685</v>
      </c>
      <c r="F663" s="224">
        <v>1487</v>
      </c>
    </row>
    <row r="664" ht="21" customHeight="1" spans="1:6">
      <c r="A664" s="231" t="s">
        <v>44</v>
      </c>
      <c r="B664" s="229"/>
      <c r="C664" s="224"/>
      <c r="D664" s="225"/>
      <c r="E664" s="226"/>
      <c r="F664" s="224"/>
    </row>
    <row r="665" ht="21" customHeight="1" spans="1:6">
      <c r="A665" s="231" t="s">
        <v>561</v>
      </c>
      <c r="B665" s="229">
        <v>776</v>
      </c>
      <c r="C665" s="224">
        <v>776</v>
      </c>
      <c r="D665" s="225">
        <f t="shared" si="12"/>
        <v>100</v>
      </c>
      <c r="E665" s="226">
        <f>C665/F665*100</f>
        <v>338.864628820961</v>
      </c>
      <c r="F665" s="224">
        <v>229</v>
      </c>
    </row>
    <row r="666" ht="21" customHeight="1" spans="1:6">
      <c r="A666" s="231" t="s">
        <v>562</v>
      </c>
      <c r="B666" s="229"/>
      <c r="C666" s="224"/>
      <c r="D666" s="225"/>
      <c r="E666" s="226"/>
      <c r="F666" s="224"/>
    </row>
    <row r="667" ht="21" customHeight="1" spans="1:6">
      <c r="A667" s="231" t="s">
        <v>563</v>
      </c>
      <c r="B667" s="229"/>
      <c r="C667" s="224"/>
      <c r="D667" s="225"/>
      <c r="E667" s="226"/>
      <c r="F667" s="224"/>
    </row>
    <row r="668" ht="21" customHeight="1" spans="1:6">
      <c r="A668" s="231" t="s">
        <v>564</v>
      </c>
      <c r="B668" s="229"/>
      <c r="C668" s="224"/>
      <c r="D668" s="225"/>
      <c r="E668" s="226"/>
      <c r="F668" s="224"/>
    </row>
    <row r="669" ht="21" customHeight="1" spans="1:6">
      <c r="A669" s="231" t="s">
        <v>565</v>
      </c>
      <c r="B669" s="229"/>
      <c r="C669" s="224"/>
      <c r="D669" s="225"/>
      <c r="E669" s="226"/>
      <c r="F669" s="224"/>
    </row>
    <row r="670" ht="21" customHeight="1" spans="1:6">
      <c r="A670" s="231" t="s">
        <v>566</v>
      </c>
      <c r="B670" s="229"/>
      <c r="C670" s="224"/>
      <c r="D670" s="225"/>
      <c r="E670" s="226"/>
      <c r="F670" s="224"/>
    </row>
    <row r="671" ht="21" customHeight="1" spans="1:6">
      <c r="A671" s="231" t="s">
        <v>567</v>
      </c>
      <c r="B671" s="229"/>
      <c r="C671" s="224"/>
      <c r="D671" s="225"/>
      <c r="E671" s="226"/>
      <c r="F671" s="224"/>
    </row>
    <row r="672" ht="21" customHeight="1" spans="1:6">
      <c r="A672" s="231" t="s">
        <v>568</v>
      </c>
      <c r="B672" s="229">
        <v>49</v>
      </c>
      <c r="C672" s="224">
        <v>49</v>
      </c>
      <c r="D672" s="225">
        <f t="shared" si="12"/>
        <v>100</v>
      </c>
      <c r="E672" s="226">
        <f t="shared" ref="E672:E679" si="13">C672/F672*100</f>
        <v>122.5</v>
      </c>
      <c r="F672" s="224">
        <v>40</v>
      </c>
    </row>
    <row r="673" ht="21" customHeight="1" spans="1:6">
      <c r="A673" s="228" t="s">
        <v>569</v>
      </c>
      <c r="B673" s="229">
        <v>167</v>
      </c>
      <c r="C673" s="224">
        <v>167</v>
      </c>
      <c r="D673" s="225">
        <f t="shared" si="12"/>
        <v>100</v>
      </c>
      <c r="E673" s="226">
        <f t="shared" si="13"/>
        <v>451.351351351351</v>
      </c>
      <c r="F673" s="224">
        <v>37</v>
      </c>
    </row>
    <row r="674" ht="21" customHeight="1" spans="1:6">
      <c r="A674" s="230" t="s">
        <v>570</v>
      </c>
      <c r="B674" s="229">
        <v>167</v>
      </c>
      <c r="C674" s="224">
        <v>167</v>
      </c>
      <c r="D674" s="225">
        <f t="shared" si="12"/>
        <v>100</v>
      </c>
      <c r="E674" s="226">
        <f t="shared" si="13"/>
        <v>451.351351351351</v>
      </c>
      <c r="F674" s="224">
        <v>37</v>
      </c>
    </row>
    <row r="675" ht="21" customHeight="1" spans="1:6">
      <c r="A675" s="228" t="s">
        <v>571</v>
      </c>
      <c r="B675" s="229">
        <v>3676</v>
      </c>
      <c r="C675" s="224">
        <v>3676</v>
      </c>
      <c r="D675" s="225">
        <f t="shared" si="12"/>
        <v>100</v>
      </c>
      <c r="E675" s="226">
        <f t="shared" si="13"/>
        <v>64.2882126617698</v>
      </c>
      <c r="F675" s="224">
        <v>5718</v>
      </c>
    </row>
    <row r="676" ht="21" customHeight="1" spans="1:6">
      <c r="A676" s="230" t="s">
        <v>572</v>
      </c>
      <c r="B676" s="229">
        <v>3403</v>
      </c>
      <c r="C676" s="224">
        <v>3403</v>
      </c>
      <c r="D676" s="225">
        <f t="shared" si="12"/>
        <v>100</v>
      </c>
      <c r="E676" s="226">
        <f t="shared" si="13"/>
        <v>8507.5</v>
      </c>
      <c r="F676" s="224">
        <v>40</v>
      </c>
    </row>
    <row r="677" ht="21" customHeight="1" spans="1:6">
      <c r="A677" s="231" t="s">
        <v>573</v>
      </c>
      <c r="B677" s="229">
        <v>273</v>
      </c>
      <c r="C677" s="224">
        <v>273</v>
      </c>
      <c r="D677" s="225">
        <f t="shared" si="12"/>
        <v>100</v>
      </c>
      <c r="E677" s="226">
        <f t="shared" si="13"/>
        <v>4.80803099682987</v>
      </c>
      <c r="F677" s="224">
        <v>5678</v>
      </c>
    </row>
    <row r="678" ht="21" customHeight="1" spans="1:6">
      <c r="A678" s="228" t="s">
        <v>574</v>
      </c>
      <c r="B678" s="229">
        <v>379</v>
      </c>
      <c r="C678" s="224">
        <v>379</v>
      </c>
      <c r="D678" s="225">
        <f t="shared" si="12"/>
        <v>100</v>
      </c>
      <c r="E678" s="226">
        <f t="shared" si="13"/>
        <v>170.720720720721</v>
      </c>
      <c r="F678" s="224">
        <v>222</v>
      </c>
    </row>
    <row r="679" ht="21" customHeight="1" spans="1:6">
      <c r="A679" s="230" t="s">
        <v>575</v>
      </c>
      <c r="B679" s="229">
        <v>379</v>
      </c>
      <c r="C679" s="224">
        <v>379</v>
      </c>
      <c r="D679" s="225">
        <f t="shared" si="12"/>
        <v>100</v>
      </c>
      <c r="E679" s="226">
        <f t="shared" si="13"/>
        <v>170.720720720721</v>
      </c>
      <c r="F679" s="224">
        <v>222</v>
      </c>
    </row>
    <row r="680" ht="21" customHeight="1" spans="1:6">
      <c r="A680" s="228" t="s">
        <v>576</v>
      </c>
      <c r="B680" s="229"/>
      <c r="C680" s="224"/>
      <c r="D680" s="225"/>
      <c r="E680" s="226"/>
      <c r="F680" s="224"/>
    </row>
    <row r="681" ht="21" customHeight="1" spans="1:6">
      <c r="A681" s="230" t="s">
        <v>577</v>
      </c>
      <c r="B681" s="229"/>
      <c r="C681" s="224"/>
      <c r="D681" s="225"/>
      <c r="E681" s="226"/>
      <c r="F681" s="224"/>
    </row>
    <row r="682" ht="21" customHeight="1" spans="1:6">
      <c r="A682" s="228" t="s">
        <v>578</v>
      </c>
      <c r="B682" s="229">
        <v>95</v>
      </c>
      <c r="C682" s="224">
        <v>95</v>
      </c>
      <c r="D682" s="225">
        <f t="shared" si="12"/>
        <v>100</v>
      </c>
      <c r="E682" s="226">
        <f>C682/F682*100</f>
        <v>316.666666666667</v>
      </c>
      <c r="F682" s="224">
        <v>30</v>
      </c>
    </row>
    <row r="683" ht="21" customHeight="1" spans="1:6">
      <c r="A683" s="230" t="s">
        <v>579</v>
      </c>
      <c r="B683" s="229">
        <v>95</v>
      </c>
      <c r="C683" s="224">
        <v>95</v>
      </c>
      <c r="D683" s="225">
        <f t="shared" si="12"/>
        <v>100</v>
      </c>
      <c r="E683" s="226">
        <f>C683/F683*100</f>
        <v>316.666666666667</v>
      </c>
      <c r="F683" s="224">
        <v>30</v>
      </c>
    </row>
    <row r="684" ht="21" customHeight="1" spans="1:6">
      <c r="A684" s="232" t="s">
        <v>580</v>
      </c>
      <c r="B684" s="229">
        <v>56257</v>
      </c>
      <c r="C684" s="224">
        <v>55755</v>
      </c>
      <c r="D684" s="225">
        <f t="shared" si="12"/>
        <v>99.1076666014896</v>
      </c>
      <c r="E684" s="226">
        <f>C684/F684*100</f>
        <v>134.869375907112</v>
      </c>
      <c r="F684" s="227">
        <v>41340</v>
      </c>
    </row>
    <row r="685" ht="21" customHeight="1" spans="1:6">
      <c r="A685" s="228" t="s">
        <v>581</v>
      </c>
      <c r="B685" s="229">
        <v>13574</v>
      </c>
      <c r="C685" s="224">
        <v>13324</v>
      </c>
      <c r="D685" s="225">
        <f t="shared" si="12"/>
        <v>98.1582437011935</v>
      </c>
      <c r="E685" s="226">
        <f>C685/F685*100</f>
        <v>165.064420218038</v>
      </c>
      <c r="F685" s="224">
        <v>8072</v>
      </c>
    </row>
    <row r="686" ht="21" customHeight="1" spans="1:6">
      <c r="A686" s="230" t="s">
        <v>42</v>
      </c>
      <c r="B686" s="229"/>
      <c r="C686" s="224"/>
      <c r="D686" s="225"/>
      <c r="E686" s="226"/>
      <c r="F686" s="224"/>
    </row>
    <row r="687" ht="21" customHeight="1" spans="1:6">
      <c r="A687" s="231" t="s">
        <v>43</v>
      </c>
      <c r="B687" s="229"/>
      <c r="C687" s="224"/>
      <c r="D687" s="225"/>
      <c r="E687" s="226"/>
      <c r="F687" s="224">
        <v>84</v>
      </c>
    </row>
    <row r="688" ht="21" customHeight="1" spans="1:6">
      <c r="A688" s="231" t="s">
        <v>44</v>
      </c>
      <c r="B688" s="229"/>
      <c r="C688" s="224"/>
      <c r="D688" s="225"/>
      <c r="E688" s="226"/>
      <c r="F688" s="224"/>
    </row>
    <row r="689" ht="21" customHeight="1" spans="1:6">
      <c r="A689" s="231" t="s">
        <v>51</v>
      </c>
      <c r="B689" s="229">
        <v>2440</v>
      </c>
      <c r="C689" s="224">
        <v>2440</v>
      </c>
      <c r="D689" s="225">
        <f t="shared" si="12"/>
        <v>100</v>
      </c>
      <c r="E689" s="226">
        <f>C689/F689*100</f>
        <v>98.705501618123</v>
      </c>
      <c r="F689" s="224">
        <v>2472</v>
      </c>
    </row>
    <row r="690" ht="21" customHeight="1" spans="1:6">
      <c r="A690" s="231" t="s">
        <v>582</v>
      </c>
      <c r="B690" s="229"/>
      <c r="C690" s="224"/>
      <c r="D690" s="225"/>
      <c r="E690" s="226"/>
      <c r="F690" s="224"/>
    </row>
    <row r="691" ht="21" customHeight="1" spans="1:6">
      <c r="A691" s="231" t="s">
        <v>583</v>
      </c>
      <c r="B691" s="229">
        <v>879</v>
      </c>
      <c r="C691" s="224">
        <v>879</v>
      </c>
      <c r="D691" s="225">
        <f t="shared" si="12"/>
        <v>100</v>
      </c>
      <c r="E691" s="226">
        <f>C691/F691*100</f>
        <v>31.0162314749471</v>
      </c>
      <c r="F691" s="224">
        <v>2834</v>
      </c>
    </row>
    <row r="692" ht="21" customHeight="1" spans="1:6">
      <c r="A692" s="231" t="s">
        <v>584</v>
      </c>
      <c r="B692" s="229">
        <v>205</v>
      </c>
      <c r="C692" s="224">
        <v>205</v>
      </c>
      <c r="D692" s="225">
        <f t="shared" si="12"/>
        <v>100</v>
      </c>
      <c r="E692" s="226">
        <f>C692/F692*100</f>
        <v>128.125</v>
      </c>
      <c r="F692" s="224">
        <v>160</v>
      </c>
    </row>
    <row r="693" ht="21" customHeight="1" spans="1:6">
      <c r="A693" s="231" t="s">
        <v>585</v>
      </c>
      <c r="B693" s="229">
        <v>20</v>
      </c>
      <c r="C693" s="224">
        <v>20</v>
      </c>
      <c r="D693" s="225">
        <f t="shared" si="12"/>
        <v>100</v>
      </c>
      <c r="E693" s="226">
        <f>C693/F693*100</f>
        <v>400</v>
      </c>
      <c r="F693" s="224">
        <v>5</v>
      </c>
    </row>
    <row r="694" ht="21" customHeight="1" spans="1:6">
      <c r="A694" s="231" t="s">
        <v>586</v>
      </c>
      <c r="B694" s="229">
        <v>2</v>
      </c>
      <c r="C694" s="224">
        <v>2</v>
      </c>
      <c r="D694" s="225">
        <f t="shared" si="12"/>
        <v>100</v>
      </c>
      <c r="E694" s="226"/>
      <c r="F694" s="224"/>
    </row>
    <row r="695" ht="21" customHeight="1" spans="1:6">
      <c r="A695" s="231" t="s">
        <v>587</v>
      </c>
      <c r="B695" s="229"/>
      <c r="C695" s="224"/>
      <c r="D695" s="225"/>
      <c r="E695" s="226"/>
      <c r="F695" s="224"/>
    </row>
    <row r="696" ht="21" customHeight="1" spans="1:6">
      <c r="A696" s="231" t="s">
        <v>588</v>
      </c>
      <c r="B696" s="229">
        <v>466</v>
      </c>
      <c r="C696" s="224">
        <v>466</v>
      </c>
      <c r="D696" s="225">
        <f t="shared" si="12"/>
        <v>100</v>
      </c>
      <c r="E696" s="226">
        <f>C696/F696*100</f>
        <v>656.338028169014</v>
      </c>
      <c r="F696" s="224">
        <v>71</v>
      </c>
    </row>
    <row r="697" ht="21" customHeight="1" spans="1:6">
      <c r="A697" s="231" t="s">
        <v>589</v>
      </c>
      <c r="B697" s="229"/>
      <c r="C697" s="224"/>
      <c r="D697" s="225"/>
      <c r="E697" s="226"/>
      <c r="F697" s="224"/>
    </row>
    <row r="698" ht="21" customHeight="1" spans="1:6">
      <c r="A698" s="231" t="s">
        <v>590</v>
      </c>
      <c r="B698" s="229">
        <v>315</v>
      </c>
      <c r="C698" s="224">
        <v>65</v>
      </c>
      <c r="D698" s="225">
        <f t="shared" si="12"/>
        <v>20.6349206349206</v>
      </c>
      <c r="E698" s="226">
        <f>C698/F698*100</f>
        <v>35.5191256830601</v>
      </c>
      <c r="F698" s="224">
        <v>183</v>
      </c>
    </row>
    <row r="699" ht="21" customHeight="1" spans="1:6">
      <c r="A699" s="231" t="s">
        <v>591</v>
      </c>
      <c r="B699" s="229">
        <v>6153</v>
      </c>
      <c r="C699" s="224">
        <v>6153</v>
      </c>
      <c r="D699" s="225">
        <f t="shared" si="12"/>
        <v>100</v>
      </c>
      <c r="E699" s="226">
        <f>C699/F699*100</f>
        <v>605.610236220472</v>
      </c>
      <c r="F699" s="224">
        <v>1016</v>
      </c>
    </row>
    <row r="700" ht="21" customHeight="1" spans="1:6">
      <c r="A700" s="231" t="s">
        <v>592</v>
      </c>
      <c r="B700" s="229"/>
      <c r="C700" s="224"/>
      <c r="D700" s="225"/>
      <c r="E700" s="226"/>
      <c r="F700" s="224">
        <v>5</v>
      </c>
    </row>
    <row r="701" ht="21" customHeight="1" spans="1:6">
      <c r="A701" s="231" t="s">
        <v>593</v>
      </c>
      <c r="B701" s="229"/>
      <c r="C701" s="224"/>
      <c r="D701" s="225"/>
      <c r="E701" s="226"/>
      <c r="F701" s="224"/>
    </row>
    <row r="702" ht="21" customHeight="1" spans="1:6">
      <c r="A702" s="231" t="s">
        <v>594</v>
      </c>
      <c r="B702" s="229"/>
      <c r="C702" s="224"/>
      <c r="D702" s="225"/>
      <c r="E702" s="226"/>
      <c r="F702" s="224"/>
    </row>
    <row r="703" ht="21" customHeight="1" spans="1:6">
      <c r="A703" s="231" t="s">
        <v>595</v>
      </c>
      <c r="B703" s="229"/>
      <c r="C703" s="224"/>
      <c r="D703" s="225"/>
      <c r="E703" s="226"/>
      <c r="F703" s="224"/>
    </row>
    <row r="704" ht="21" customHeight="1" spans="1:6">
      <c r="A704" s="231" t="s">
        <v>596</v>
      </c>
      <c r="B704" s="229">
        <v>201</v>
      </c>
      <c r="C704" s="224">
        <v>201</v>
      </c>
      <c r="D704" s="225">
        <f t="shared" si="12"/>
        <v>100</v>
      </c>
      <c r="E704" s="226">
        <f>C704/F704*100</f>
        <v>502.5</v>
      </c>
      <c r="F704" s="224">
        <v>40</v>
      </c>
    </row>
    <row r="705" ht="21" customHeight="1" spans="1:6">
      <c r="A705" s="231" t="s">
        <v>597</v>
      </c>
      <c r="B705" s="229">
        <v>100</v>
      </c>
      <c r="C705" s="224">
        <v>100</v>
      </c>
      <c r="D705" s="225">
        <f t="shared" si="12"/>
        <v>100</v>
      </c>
      <c r="E705" s="226">
        <f>C705/F705*100</f>
        <v>83.3333333333333</v>
      </c>
      <c r="F705" s="224">
        <v>120</v>
      </c>
    </row>
    <row r="706" ht="21" customHeight="1" spans="1:6">
      <c r="A706" s="231" t="s">
        <v>598</v>
      </c>
      <c r="B706" s="229">
        <v>63</v>
      </c>
      <c r="C706" s="224">
        <v>63</v>
      </c>
      <c r="D706" s="225">
        <f t="shared" si="12"/>
        <v>100</v>
      </c>
      <c r="E706" s="226">
        <f>C706/F706*100</f>
        <v>46.6666666666667</v>
      </c>
      <c r="F706" s="224">
        <v>135</v>
      </c>
    </row>
    <row r="707" ht="21" customHeight="1" spans="1:6">
      <c r="A707" s="231" t="s">
        <v>599</v>
      </c>
      <c r="B707" s="229">
        <v>1911</v>
      </c>
      <c r="C707" s="224">
        <v>1911</v>
      </c>
      <c r="D707" s="225">
        <f t="shared" si="12"/>
        <v>100</v>
      </c>
      <c r="E707" s="226">
        <f>C707/F707*100</f>
        <v>333.507853403141</v>
      </c>
      <c r="F707" s="224">
        <v>573</v>
      </c>
    </row>
    <row r="708" ht="21" customHeight="1" spans="1:6">
      <c r="A708" s="231" t="s">
        <v>600</v>
      </c>
      <c r="B708" s="229"/>
      <c r="C708" s="224"/>
      <c r="D708" s="225"/>
      <c r="E708" s="226"/>
      <c r="F708" s="224">
        <v>10</v>
      </c>
    </row>
    <row r="709" ht="21" customHeight="1" spans="1:6">
      <c r="A709" s="231" t="s">
        <v>601</v>
      </c>
      <c r="B709" s="229"/>
      <c r="C709" s="224"/>
      <c r="D709" s="225"/>
      <c r="E709" s="226"/>
      <c r="F709" s="224"/>
    </row>
    <row r="710" ht="21" customHeight="1" spans="1:6">
      <c r="A710" s="231" t="s">
        <v>602</v>
      </c>
      <c r="B710" s="229"/>
      <c r="C710" s="224"/>
      <c r="D710" s="225"/>
      <c r="E710" s="226"/>
      <c r="F710" s="224"/>
    </row>
    <row r="711" ht="21" customHeight="1" spans="1:6">
      <c r="A711" s="231" t="s">
        <v>603</v>
      </c>
      <c r="B711" s="229"/>
      <c r="C711" s="224"/>
      <c r="D711" s="225"/>
      <c r="E711" s="226"/>
      <c r="F711" s="224"/>
    </row>
    <row r="712" ht="21" customHeight="1" spans="1:6">
      <c r="A712" s="231" t="s">
        <v>604</v>
      </c>
      <c r="B712" s="229"/>
      <c r="C712" s="224"/>
      <c r="D712" s="225"/>
      <c r="E712" s="226"/>
      <c r="F712" s="224"/>
    </row>
    <row r="713" ht="21" customHeight="1" spans="1:6">
      <c r="A713" s="231" t="s">
        <v>605</v>
      </c>
      <c r="B713" s="229">
        <v>819</v>
      </c>
      <c r="C713" s="224">
        <v>819</v>
      </c>
      <c r="D713" s="225">
        <f t="shared" si="12"/>
        <v>100</v>
      </c>
      <c r="E713" s="226">
        <f>C713/F713*100</f>
        <v>225</v>
      </c>
      <c r="F713" s="224">
        <v>364</v>
      </c>
    </row>
    <row r="714" ht="21" customHeight="1" spans="1:6">
      <c r="A714" s="228" t="s">
        <v>606</v>
      </c>
      <c r="B714" s="229">
        <v>3736</v>
      </c>
      <c r="C714" s="224">
        <v>3736</v>
      </c>
      <c r="D714" s="225">
        <f t="shared" si="12"/>
        <v>100</v>
      </c>
      <c r="E714" s="226">
        <f>C714/F714*100</f>
        <v>88.3632923368023</v>
      </c>
      <c r="F714" s="224">
        <v>4228</v>
      </c>
    </row>
    <row r="715" ht="21" customHeight="1" spans="1:6">
      <c r="A715" s="230" t="s">
        <v>42</v>
      </c>
      <c r="B715" s="229"/>
      <c r="C715" s="224"/>
      <c r="D715" s="225"/>
      <c r="E715" s="226"/>
      <c r="F715" s="224"/>
    </row>
    <row r="716" ht="21" customHeight="1" spans="1:6">
      <c r="A716" s="231" t="s">
        <v>43</v>
      </c>
      <c r="B716" s="229">
        <v>357</v>
      </c>
      <c r="C716" s="224">
        <v>357</v>
      </c>
      <c r="D716" s="225">
        <f t="shared" si="12"/>
        <v>100</v>
      </c>
      <c r="E716" s="226">
        <f>C716/F716*100</f>
        <v>211.242603550296</v>
      </c>
      <c r="F716" s="224">
        <v>169</v>
      </c>
    </row>
    <row r="717" ht="21" customHeight="1" spans="1:6">
      <c r="A717" s="231" t="s">
        <v>44</v>
      </c>
      <c r="B717" s="229"/>
      <c r="C717" s="224"/>
      <c r="D717" s="225"/>
      <c r="E717" s="226"/>
      <c r="F717" s="224"/>
    </row>
    <row r="718" ht="21" customHeight="1" spans="1:6">
      <c r="A718" s="231" t="s">
        <v>607</v>
      </c>
      <c r="B718" s="229">
        <v>757</v>
      </c>
      <c r="C718" s="224">
        <v>757</v>
      </c>
      <c r="D718" s="225">
        <f t="shared" si="12"/>
        <v>100</v>
      </c>
      <c r="E718" s="226">
        <f>C718/F718*100</f>
        <v>107.988587731812</v>
      </c>
      <c r="F718" s="224">
        <v>701</v>
      </c>
    </row>
    <row r="719" ht="21" customHeight="1" spans="1:6">
      <c r="A719" s="231" t="s">
        <v>608</v>
      </c>
      <c r="B719" s="229">
        <v>979</v>
      </c>
      <c r="C719" s="224">
        <v>979</v>
      </c>
      <c r="D719" s="225">
        <f t="shared" si="12"/>
        <v>100</v>
      </c>
      <c r="E719" s="226">
        <f>C719/F719*100</f>
        <v>51.0427528675704</v>
      </c>
      <c r="F719" s="224">
        <v>1918</v>
      </c>
    </row>
    <row r="720" ht="21" customHeight="1" spans="1:6">
      <c r="A720" s="231" t="s">
        <v>609</v>
      </c>
      <c r="B720" s="229">
        <v>94</v>
      </c>
      <c r="C720" s="224">
        <v>94</v>
      </c>
      <c r="D720" s="225">
        <f t="shared" si="12"/>
        <v>100</v>
      </c>
      <c r="E720" s="226">
        <f>C720/F720*100</f>
        <v>313.333333333333</v>
      </c>
      <c r="F720" s="224">
        <v>30</v>
      </c>
    </row>
    <row r="721" ht="21" customHeight="1" spans="1:6">
      <c r="A721" s="231" t="s">
        <v>610</v>
      </c>
      <c r="B721" s="229"/>
      <c r="C721" s="224"/>
      <c r="D721" s="225"/>
      <c r="E721" s="226"/>
      <c r="F721" s="224"/>
    </row>
    <row r="722" ht="21" customHeight="1" spans="1:6">
      <c r="A722" s="231" t="s">
        <v>611</v>
      </c>
      <c r="B722" s="229"/>
      <c r="C722" s="224"/>
      <c r="D722" s="225"/>
      <c r="E722" s="226"/>
      <c r="F722" s="224"/>
    </row>
    <row r="723" ht="21" customHeight="1" spans="1:6">
      <c r="A723" s="231" t="s">
        <v>612</v>
      </c>
      <c r="B723" s="229">
        <v>182</v>
      </c>
      <c r="C723" s="224">
        <v>182</v>
      </c>
      <c r="D723" s="225">
        <f>(C723/B723)*100</f>
        <v>100</v>
      </c>
      <c r="E723" s="226">
        <f>C723/F723*100</f>
        <v>15.7303370786517</v>
      </c>
      <c r="F723" s="224">
        <v>1157</v>
      </c>
    </row>
    <row r="724" ht="21" customHeight="1" spans="1:6">
      <c r="A724" s="231" t="s">
        <v>613</v>
      </c>
      <c r="B724" s="229"/>
      <c r="C724" s="224"/>
      <c r="D724" s="225"/>
      <c r="E724" s="226"/>
      <c r="F724" s="224"/>
    </row>
    <row r="725" ht="21" customHeight="1" spans="1:6">
      <c r="A725" s="231" t="s">
        <v>614</v>
      </c>
      <c r="B725" s="229"/>
      <c r="C725" s="224"/>
      <c r="D725" s="225"/>
      <c r="E725" s="226"/>
      <c r="F725" s="224"/>
    </row>
    <row r="726" ht="21" customHeight="1" spans="1:6">
      <c r="A726" s="231" t="s">
        <v>615</v>
      </c>
      <c r="B726" s="229"/>
      <c r="C726" s="224"/>
      <c r="D726" s="225"/>
      <c r="E726" s="226"/>
      <c r="F726" s="224"/>
    </row>
    <row r="727" ht="21" customHeight="1" spans="1:6">
      <c r="A727" s="231" t="s">
        <v>616</v>
      </c>
      <c r="B727" s="229"/>
      <c r="C727" s="224"/>
      <c r="D727" s="225"/>
      <c r="E727" s="226"/>
      <c r="F727" s="224">
        <v>2</v>
      </c>
    </row>
    <row r="728" ht="21" customHeight="1" spans="1:6">
      <c r="A728" s="231" t="s">
        <v>617</v>
      </c>
      <c r="B728" s="229"/>
      <c r="C728" s="224"/>
      <c r="D728" s="225"/>
      <c r="E728" s="226"/>
      <c r="F728" s="224"/>
    </row>
    <row r="729" ht="21" customHeight="1" spans="1:6">
      <c r="A729" s="231" t="s">
        <v>618</v>
      </c>
      <c r="B729" s="229"/>
      <c r="C729" s="224"/>
      <c r="D729" s="225"/>
      <c r="E729" s="226"/>
      <c r="F729" s="224"/>
    </row>
    <row r="730" ht="21" customHeight="1" spans="1:6">
      <c r="A730" s="231" t="s">
        <v>619</v>
      </c>
      <c r="B730" s="229"/>
      <c r="C730" s="224"/>
      <c r="D730" s="225"/>
      <c r="E730" s="226"/>
      <c r="F730" s="224"/>
    </row>
    <row r="731" ht="21" customHeight="1" spans="1:6">
      <c r="A731" s="231" t="s">
        <v>620</v>
      </c>
      <c r="B731" s="229"/>
      <c r="C731" s="224"/>
      <c r="D731" s="225"/>
      <c r="E731" s="226"/>
      <c r="F731" s="224"/>
    </row>
    <row r="732" ht="21" customHeight="1" spans="1:6">
      <c r="A732" s="231" t="s">
        <v>621</v>
      </c>
      <c r="B732" s="229"/>
      <c r="C732" s="224"/>
      <c r="D732" s="225"/>
      <c r="E732" s="226"/>
      <c r="F732" s="224"/>
    </row>
    <row r="733" ht="21" customHeight="1" spans="1:6">
      <c r="A733" s="231" t="s">
        <v>622</v>
      </c>
      <c r="B733" s="229">
        <v>244</v>
      </c>
      <c r="C733" s="224">
        <v>244</v>
      </c>
      <c r="D733" s="225">
        <f>(C733/B733)*100</f>
        <v>100</v>
      </c>
      <c r="E733" s="226">
        <f>C733/F733*100</f>
        <v>406.666666666667</v>
      </c>
      <c r="F733" s="224">
        <v>60</v>
      </c>
    </row>
    <row r="734" ht="21" customHeight="1" spans="1:6">
      <c r="A734" s="231" t="s">
        <v>623</v>
      </c>
      <c r="B734" s="229"/>
      <c r="C734" s="224"/>
      <c r="D734" s="225"/>
      <c r="E734" s="226"/>
      <c r="F734" s="224"/>
    </row>
    <row r="735" ht="21" customHeight="1" spans="1:6">
      <c r="A735" s="231" t="s">
        <v>624</v>
      </c>
      <c r="B735" s="229"/>
      <c r="C735" s="224"/>
      <c r="D735" s="225"/>
      <c r="E735" s="226"/>
      <c r="F735" s="224"/>
    </row>
    <row r="736" ht="21" customHeight="1" spans="1:6">
      <c r="A736" s="231" t="s">
        <v>625</v>
      </c>
      <c r="B736" s="229"/>
      <c r="C736" s="224"/>
      <c r="D736" s="225"/>
      <c r="E736" s="226"/>
      <c r="F736" s="224"/>
    </row>
    <row r="737" ht="21" customHeight="1" spans="1:6">
      <c r="A737" s="231" t="s">
        <v>626</v>
      </c>
      <c r="B737" s="229"/>
      <c r="C737" s="224"/>
      <c r="D737" s="225"/>
      <c r="E737" s="226"/>
      <c r="F737" s="224"/>
    </row>
    <row r="738" ht="21" customHeight="1" spans="1:6">
      <c r="A738" s="231" t="s">
        <v>627</v>
      </c>
      <c r="B738" s="229">
        <v>80</v>
      </c>
      <c r="C738" s="224">
        <v>80</v>
      </c>
      <c r="D738" s="225">
        <f>(C738/B738)*100</f>
        <v>100</v>
      </c>
      <c r="E738" s="226">
        <f>C738/F738*100</f>
        <v>571.428571428571</v>
      </c>
      <c r="F738" s="224">
        <v>14</v>
      </c>
    </row>
    <row r="739" ht="21" customHeight="1" spans="1:6">
      <c r="A739" s="231" t="s">
        <v>628</v>
      </c>
      <c r="B739" s="229"/>
      <c r="C739" s="224"/>
      <c r="D739" s="225"/>
      <c r="E739" s="226"/>
      <c r="F739" s="224"/>
    </row>
    <row r="740" ht="21" customHeight="1" spans="1:6">
      <c r="A740" s="231" t="s">
        <v>629</v>
      </c>
      <c r="B740" s="229"/>
      <c r="C740" s="224"/>
      <c r="D740" s="225"/>
      <c r="E740" s="226"/>
      <c r="F740" s="224"/>
    </row>
    <row r="741" ht="21" customHeight="1" spans="1:6">
      <c r="A741" s="231" t="s">
        <v>630</v>
      </c>
      <c r="B741" s="229">
        <v>11</v>
      </c>
      <c r="C741" s="224">
        <v>11</v>
      </c>
      <c r="D741" s="225">
        <f>(C741/B741)*100</f>
        <v>100</v>
      </c>
      <c r="E741" s="226"/>
      <c r="F741" s="224"/>
    </row>
    <row r="742" ht="21" customHeight="1" spans="1:6">
      <c r="A742" s="231" t="s">
        <v>631</v>
      </c>
      <c r="B742" s="229">
        <v>1032</v>
      </c>
      <c r="C742" s="224">
        <v>1032</v>
      </c>
      <c r="D742" s="225">
        <f>(C742/B742)*100</f>
        <v>100</v>
      </c>
      <c r="E742" s="226">
        <f>C742/F742*100</f>
        <v>583.050847457627</v>
      </c>
      <c r="F742" s="224">
        <v>177</v>
      </c>
    </row>
    <row r="743" ht="21" customHeight="1" spans="1:6">
      <c r="A743" s="228" t="s">
        <v>632</v>
      </c>
      <c r="B743" s="229">
        <v>6171</v>
      </c>
      <c r="C743" s="224">
        <v>6171</v>
      </c>
      <c r="D743" s="225">
        <f>(C743/B743)*100</f>
        <v>100</v>
      </c>
      <c r="E743" s="226">
        <f>C743/F743*100</f>
        <v>117.699790196452</v>
      </c>
      <c r="F743" s="224">
        <v>5243</v>
      </c>
    </row>
    <row r="744" ht="21" customHeight="1" spans="1:6">
      <c r="A744" s="230" t="s">
        <v>42</v>
      </c>
      <c r="B744" s="229">
        <v>434</v>
      </c>
      <c r="C744" s="224">
        <v>434</v>
      </c>
      <c r="D744" s="225">
        <f>(C744/B744)*100</f>
        <v>100</v>
      </c>
      <c r="E744" s="226">
        <f>C744/F744*100</f>
        <v>868</v>
      </c>
      <c r="F744" s="224">
        <v>50</v>
      </c>
    </row>
    <row r="745" ht="21" customHeight="1" spans="1:6">
      <c r="A745" s="231" t="s">
        <v>43</v>
      </c>
      <c r="B745" s="229">
        <v>582</v>
      </c>
      <c r="C745" s="224">
        <v>582</v>
      </c>
      <c r="D745" s="225">
        <f>(C745/B745)*100</f>
        <v>100</v>
      </c>
      <c r="E745" s="226">
        <f>C745/F745*100</f>
        <v>78.4366576819407</v>
      </c>
      <c r="F745" s="224">
        <v>742</v>
      </c>
    </row>
    <row r="746" ht="21" customHeight="1" spans="1:6">
      <c r="A746" s="231" t="s">
        <v>44</v>
      </c>
      <c r="B746" s="229"/>
      <c r="C746" s="224"/>
      <c r="D746" s="225"/>
      <c r="E746" s="226"/>
      <c r="F746" s="224"/>
    </row>
    <row r="747" ht="21" customHeight="1" spans="1:6">
      <c r="A747" s="231" t="s">
        <v>633</v>
      </c>
      <c r="B747" s="229"/>
      <c r="C747" s="224"/>
      <c r="D747" s="225"/>
      <c r="E747" s="226"/>
      <c r="F747" s="224"/>
    </row>
    <row r="748" ht="21" customHeight="1" spans="1:6">
      <c r="A748" s="231" t="s">
        <v>634</v>
      </c>
      <c r="B748" s="229">
        <v>1252</v>
      </c>
      <c r="C748" s="224">
        <v>1252</v>
      </c>
      <c r="D748" s="225">
        <f>(C748/B748)*100</f>
        <v>100</v>
      </c>
      <c r="E748" s="226">
        <f>C748/F748*100</f>
        <v>100.481540930979</v>
      </c>
      <c r="F748" s="224">
        <v>1246</v>
      </c>
    </row>
    <row r="749" ht="21" customHeight="1" spans="1:6">
      <c r="A749" s="231" t="s">
        <v>635</v>
      </c>
      <c r="B749" s="229"/>
      <c r="C749" s="224"/>
      <c r="D749" s="225"/>
      <c r="E749" s="226"/>
      <c r="F749" s="224"/>
    </row>
    <row r="750" ht="21" customHeight="1" spans="1:6">
      <c r="A750" s="231" t="s">
        <v>636</v>
      </c>
      <c r="B750" s="229"/>
      <c r="C750" s="224"/>
      <c r="D750" s="225"/>
      <c r="E750" s="226"/>
      <c r="F750" s="224"/>
    </row>
    <row r="751" ht="21" customHeight="1" spans="1:6">
      <c r="A751" s="231" t="s">
        <v>637</v>
      </c>
      <c r="B751" s="229"/>
      <c r="C751" s="224"/>
      <c r="D751" s="225"/>
      <c r="E751" s="226"/>
      <c r="F751" s="224"/>
    </row>
    <row r="752" ht="21" customHeight="1" spans="1:6">
      <c r="A752" s="231" t="s">
        <v>638</v>
      </c>
      <c r="B752" s="229"/>
      <c r="C752" s="224"/>
      <c r="D752" s="225"/>
      <c r="E752" s="226"/>
      <c r="F752" s="224"/>
    </row>
    <row r="753" ht="21" customHeight="1" spans="1:6">
      <c r="A753" s="231" t="s">
        <v>639</v>
      </c>
      <c r="B753" s="229">
        <v>1147</v>
      </c>
      <c r="C753" s="224">
        <v>1147</v>
      </c>
      <c r="D753" s="225">
        <f>(C753/B753)*100</f>
        <v>100</v>
      </c>
      <c r="E753" s="226">
        <f>C753/F753*100</f>
        <v>112.230919765166</v>
      </c>
      <c r="F753" s="224">
        <v>1022</v>
      </c>
    </row>
    <row r="754" ht="21" customHeight="1" spans="1:6">
      <c r="A754" s="231" t="s">
        <v>640</v>
      </c>
      <c r="B754" s="229">
        <v>50</v>
      </c>
      <c r="C754" s="224">
        <v>50</v>
      </c>
      <c r="D754" s="225">
        <f>(C754/B754)*100</f>
        <v>100</v>
      </c>
      <c r="E754" s="226"/>
      <c r="F754" s="224"/>
    </row>
    <row r="755" ht="21" customHeight="1" spans="1:6">
      <c r="A755" s="231" t="s">
        <v>641</v>
      </c>
      <c r="B755" s="229"/>
      <c r="C755" s="224"/>
      <c r="D755" s="225"/>
      <c r="E755" s="226"/>
      <c r="F755" s="224"/>
    </row>
    <row r="756" ht="21" customHeight="1" spans="1:6">
      <c r="A756" s="231" t="s">
        <v>642</v>
      </c>
      <c r="B756" s="229"/>
      <c r="C756" s="224"/>
      <c r="D756" s="225"/>
      <c r="E756" s="226"/>
      <c r="F756" s="224"/>
    </row>
    <row r="757" ht="21" customHeight="1" spans="1:6">
      <c r="A757" s="231" t="s">
        <v>643</v>
      </c>
      <c r="B757" s="229">
        <v>110</v>
      </c>
      <c r="C757" s="224">
        <v>110</v>
      </c>
      <c r="D757" s="225">
        <f>(C757/B757)*100</f>
        <v>100</v>
      </c>
      <c r="E757" s="226">
        <f>C757/F757*100</f>
        <v>38.4615384615385</v>
      </c>
      <c r="F757" s="224">
        <v>286</v>
      </c>
    </row>
    <row r="758" ht="21" customHeight="1" spans="1:6">
      <c r="A758" s="231" t="s">
        <v>644</v>
      </c>
      <c r="B758" s="229">
        <v>140</v>
      </c>
      <c r="C758" s="224">
        <v>140</v>
      </c>
      <c r="D758" s="225">
        <f>(C758/B758)*100</f>
        <v>100</v>
      </c>
      <c r="E758" s="226">
        <f>C758/F758*100</f>
        <v>233.333333333333</v>
      </c>
      <c r="F758" s="224">
        <v>60</v>
      </c>
    </row>
    <row r="759" ht="21" customHeight="1" spans="1:6">
      <c r="A759" s="231" t="s">
        <v>645</v>
      </c>
      <c r="B759" s="229">
        <v>610</v>
      </c>
      <c r="C759" s="224">
        <v>610</v>
      </c>
      <c r="D759" s="225">
        <f>(C759/B759)*100</f>
        <v>100</v>
      </c>
      <c r="E759" s="226">
        <f>C759/F759*100</f>
        <v>61.5539858728557</v>
      </c>
      <c r="F759" s="224">
        <v>991</v>
      </c>
    </row>
    <row r="760" ht="21" customHeight="1" spans="1:6">
      <c r="A760" s="231" t="s">
        <v>646</v>
      </c>
      <c r="B760" s="229"/>
      <c r="C760" s="224"/>
      <c r="D760" s="225"/>
      <c r="E760" s="226"/>
      <c r="F760" s="224"/>
    </row>
    <row r="761" ht="21" customHeight="1" spans="1:6">
      <c r="A761" s="231" t="s">
        <v>647</v>
      </c>
      <c r="B761" s="229"/>
      <c r="C761" s="224"/>
      <c r="D761" s="225"/>
      <c r="E761" s="226"/>
      <c r="F761" s="224"/>
    </row>
    <row r="762" ht="21" customHeight="1" spans="1:6">
      <c r="A762" s="231" t="s">
        <v>648</v>
      </c>
      <c r="B762" s="229"/>
      <c r="C762" s="224"/>
      <c r="D762" s="225"/>
      <c r="E762" s="226"/>
      <c r="F762" s="224"/>
    </row>
    <row r="763" ht="21" customHeight="1" spans="1:6">
      <c r="A763" s="231" t="s">
        <v>649</v>
      </c>
      <c r="B763" s="229"/>
      <c r="C763" s="224"/>
      <c r="D763" s="225"/>
      <c r="E763" s="226"/>
      <c r="F763" s="224">
        <v>92</v>
      </c>
    </row>
    <row r="764" ht="21" customHeight="1" spans="1:6">
      <c r="A764" s="231" t="s">
        <v>650</v>
      </c>
      <c r="B764" s="229"/>
      <c r="C764" s="224"/>
      <c r="D764" s="225"/>
      <c r="E764" s="226"/>
      <c r="F764" s="224"/>
    </row>
    <row r="765" ht="21" customHeight="1" spans="1:6">
      <c r="A765" s="231" t="s">
        <v>623</v>
      </c>
      <c r="B765" s="229"/>
      <c r="C765" s="224"/>
      <c r="D765" s="225"/>
      <c r="E765" s="226"/>
      <c r="F765" s="224"/>
    </row>
    <row r="766" ht="21" customHeight="1" spans="1:6">
      <c r="A766" s="231" t="s">
        <v>651</v>
      </c>
      <c r="B766" s="229">
        <v>793</v>
      </c>
      <c r="C766" s="224">
        <v>793</v>
      </c>
      <c r="D766" s="225">
        <f>(C766/B766)*100</f>
        <v>100</v>
      </c>
      <c r="E766" s="226">
        <f>C766/F766*100</f>
        <v>107.598371777476</v>
      </c>
      <c r="F766" s="224">
        <v>737</v>
      </c>
    </row>
    <row r="767" ht="21" customHeight="1" spans="1:6">
      <c r="A767" s="231" t="s">
        <v>652</v>
      </c>
      <c r="B767" s="229">
        <v>1053</v>
      </c>
      <c r="C767" s="224">
        <v>1053</v>
      </c>
      <c r="D767" s="225">
        <f>(C767/B767)*100</f>
        <v>100</v>
      </c>
      <c r="E767" s="226">
        <f>C767/F767*100</f>
        <v>6194.11764705882</v>
      </c>
      <c r="F767" s="224">
        <v>17</v>
      </c>
    </row>
    <row r="768" ht="21" customHeight="1" spans="1:6">
      <c r="A768" s="228" t="s">
        <v>653</v>
      </c>
      <c r="B768" s="229"/>
      <c r="C768" s="224"/>
      <c r="D768" s="225"/>
      <c r="E768" s="226"/>
      <c r="F768" s="224"/>
    </row>
    <row r="769" ht="21" customHeight="1" spans="1:6">
      <c r="A769" s="228" t="s">
        <v>654</v>
      </c>
      <c r="B769" s="229">
        <v>21734</v>
      </c>
      <c r="C769" s="224">
        <v>21710</v>
      </c>
      <c r="D769" s="225">
        <f>(C769/B769)*100</f>
        <v>99.8895739394497</v>
      </c>
      <c r="E769" s="226">
        <f>C769/F769*100</f>
        <v>150.816255644321</v>
      </c>
      <c r="F769" s="224">
        <v>14395</v>
      </c>
    </row>
    <row r="770" ht="21" customHeight="1" spans="1:6">
      <c r="A770" s="230" t="s">
        <v>42</v>
      </c>
      <c r="B770" s="229"/>
      <c r="C770" s="224"/>
      <c r="D770" s="225"/>
      <c r="E770" s="226"/>
      <c r="F770" s="224"/>
    </row>
    <row r="771" ht="21" customHeight="1" spans="1:6">
      <c r="A771" s="231" t="s">
        <v>43</v>
      </c>
      <c r="B771" s="224">
        <v>151</v>
      </c>
      <c r="C771" s="224">
        <v>151</v>
      </c>
      <c r="D771" s="225">
        <f>(C771/B771)*100</f>
        <v>100</v>
      </c>
      <c r="E771" s="226">
        <f>C771/F771*100</f>
        <v>119.84126984127</v>
      </c>
      <c r="F771" s="224">
        <v>126</v>
      </c>
    </row>
    <row r="772" ht="21" customHeight="1" spans="1:6">
      <c r="A772" s="231" t="s">
        <v>44</v>
      </c>
      <c r="B772" s="224"/>
      <c r="C772" s="224"/>
      <c r="D772" s="225"/>
      <c r="E772" s="226"/>
      <c r="F772" s="224"/>
    </row>
    <row r="773" ht="21" customHeight="1" spans="1:6">
      <c r="A773" s="231" t="s">
        <v>655</v>
      </c>
      <c r="B773" s="224">
        <v>5967</v>
      </c>
      <c r="C773" s="224">
        <v>5967</v>
      </c>
      <c r="D773" s="225">
        <f>(C773/B773)*100</f>
        <v>100</v>
      </c>
      <c r="E773" s="226">
        <f>C773/F773*100</f>
        <v>119.387755102041</v>
      </c>
      <c r="F773" s="224">
        <v>4998</v>
      </c>
    </row>
    <row r="774" ht="21" customHeight="1" spans="1:6">
      <c r="A774" s="231" t="s">
        <v>656</v>
      </c>
      <c r="B774" s="229">
        <v>167</v>
      </c>
      <c r="C774" s="224">
        <v>147</v>
      </c>
      <c r="D774" s="225">
        <f>(C774/B774)*100</f>
        <v>88.0239520958084</v>
      </c>
      <c r="E774" s="226">
        <f>C774/F774*100</f>
        <v>2940</v>
      </c>
      <c r="F774" s="224">
        <v>5</v>
      </c>
    </row>
    <row r="775" ht="21" customHeight="1" spans="1:6">
      <c r="A775" s="231" t="s">
        <v>657</v>
      </c>
      <c r="B775" s="229"/>
      <c r="C775" s="224"/>
      <c r="D775" s="225"/>
      <c r="E775" s="226"/>
      <c r="F775" s="224"/>
    </row>
    <row r="776" ht="21" customHeight="1" spans="1:6">
      <c r="A776" s="231" t="s">
        <v>658</v>
      </c>
      <c r="B776" s="224">
        <v>4612</v>
      </c>
      <c r="C776" s="224">
        <v>4608</v>
      </c>
      <c r="D776" s="225">
        <f>(C776/B776)*100</f>
        <v>99.9132697311362</v>
      </c>
      <c r="E776" s="226">
        <f>C776/F776*100</f>
        <v>212.350230414747</v>
      </c>
      <c r="F776" s="224">
        <v>2170</v>
      </c>
    </row>
    <row r="777" ht="21" customHeight="1" spans="1:6">
      <c r="A777" s="231" t="s">
        <v>659</v>
      </c>
      <c r="B777" s="224">
        <v>32</v>
      </c>
      <c r="C777" s="224">
        <v>32</v>
      </c>
      <c r="D777" s="225">
        <f>(C777/B777)*100</f>
        <v>100</v>
      </c>
      <c r="E777" s="226">
        <f>C777/F777*100</f>
        <v>177.777777777778</v>
      </c>
      <c r="F777" s="224">
        <v>18</v>
      </c>
    </row>
    <row r="778" ht="21" customHeight="1" spans="1:6">
      <c r="A778" s="231" t="s">
        <v>660</v>
      </c>
      <c r="B778" s="224"/>
      <c r="C778" s="224"/>
      <c r="D778" s="225"/>
      <c r="E778" s="226"/>
      <c r="F778" s="224"/>
    </row>
    <row r="779" ht="21" customHeight="1" spans="1:6">
      <c r="A779" s="231" t="s">
        <v>661</v>
      </c>
      <c r="B779" s="224">
        <v>10805</v>
      </c>
      <c r="C779" s="224">
        <v>10805</v>
      </c>
      <c r="D779" s="225">
        <f>(C779/B779)*100</f>
        <v>100</v>
      </c>
      <c r="E779" s="226">
        <f>C779/F779*100</f>
        <v>152.65611754733</v>
      </c>
      <c r="F779" s="224">
        <v>7078</v>
      </c>
    </row>
    <row r="780" ht="21" customHeight="1" spans="1:6">
      <c r="A780" s="228" t="s">
        <v>662</v>
      </c>
      <c r="B780" s="229">
        <v>3096</v>
      </c>
      <c r="C780" s="224">
        <v>3096</v>
      </c>
      <c r="D780" s="225">
        <f>(C780/B780)*100</f>
        <v>100</v>
      </c>
      <c r="E780" s="226">
        <f>C780/F780*100</f>
        <v>174.520856820744</v>
      </c>
      <c r="F780" s="224">
        <v>1774</v>
      </c>
    </row>
    <row r="781" ht="21" customHeight="1" spans="1:6">
      <c r="A781" s="230" t="s">
        <v>248</v>
      </c>
      <c r="B781" s="229">
        <v>92</v>
      </c>
      <c r="C781" s="224">
        <v>92</v>
      </c>
      <c r="D781" s="225">
        <f>(C781/B781)*100</f>
        <v>100</v>
      </c>
      <c r="E781" s="226">
        <f>C781/F781*100</f>
        <v>109.52380952381</v>
      </c>
      <c r="F781" s="224">
        <v>84</v>
      </c>
    </row>
    <row r="782" ht="21" customHeight="1" spans="1:6">
      <c r="A782" s="231" t="s">
        <v>663</v>
      </c>
      <c r="B782" s="229">
        <v>2585</v>
      </c>
      <c r="C782" s="224">
        <v>2585</v>
      </c>
      <c r="D782" s="225">
        <f>(C782/B782)*100</f>
        <v>100</v>
      </c>
      <c r="E782" s="226">
        <f>C782/F782*100</f>
        <v>193.488023952096</v>
      </c>
      <c r="F782" s="224">
        <v>1336</v>
      </c>
    </row>
    <row r="783" ht="21" customHeight="1" spans="1:6">
      <c r="A783" s="231" t="s">
        <v>664</v>
      </c>
      <c r="B783" s="229">
        <v>414</v>
      </c>
      <c r="C783" s="224">
        <v>414</v>
      </c>
      <c r="D783" s="225">
        <f>(C783/B783)*100</f>
        <v>100</v>
      </c>
      <c r="E783" s="226">
        <f>C783/F783*100</f>
        <v>119.308357348703</v>
      </c>
      <c r="F783" s="224">
        <v>347</v>
      </c>
    </row>
    <row r="784" ht="21" customHeight="1" spans="1:6">
      <c r="A784" s="231" t="s">
        <v>665</v>
      </c>
      <c r="B784" s="229"/>
      <c r="C784" s="224"/>
      <c r="D784" s="225"/>
      <c r="E784" s="226"/>
      <c r="F784" s="224"/>
    </row>
    <row r="785" ht="21" customHeight="1" spans="1:6">
      <c r="A785" s="231" t="s">
        <v>666</v>
      </c>
      <c r="B785" s="229">
        <v>5</v>
      </c>
      <c r="C785" s="224">
        <v>5</v>
      </c>
      <c r="D785" s="225">
        <f t="shared" ref="D785:D793" si="14">(C785/B785)*100</f>
        <v>100</v>
      </c>
      <c r="E785" s="226">
        <f>C785/F785*100</f>
        <v>71.4285714285714</v>
      </c>
      <c r="F785" s="224">
        <v>7</v>
      </c>
    </row>
    <row r="786" ht="21" customHeight="1" spans="1:6">
      <c r="A786" s="228" t="s">
        <v>667</v>
      </c>
      <c r="B786" s="229">
        <v>6481</v>
      </c>
      <c r="C786" s="224">
        <v>6481</v>
      </c>
      <c r="D786" s="225">
        <f t="shared" si="14"/>
        <v>100</v>
      </c>
      <c r="E786" s="226">
        <f>C786/F786*100</f>
        <v>91.9551645856981</v>
      </c>
      <c r="F786" s="224">
        <v>7048</v>
      </c>
    </row>
    <row r="787" ht="21" customHeight="1" spans="1:6">
      <c r="A787" s="230" t="s">
        <v>668</v>
      </c>
      <c r="B787" s="229">
        <v>2215</v>
      </c>
      <c r="C787" s="224">
        <v>2215</v>
      </c>
      <c r="D787" s="225">
        <f t="shared" si="14"/>
        <v>100</v>
      </c>
      <c r="E787" s="226">
        <f>C787/F787*100</f>
        <v>58.1212280241406</v>
      </c>
      <c r="F787" s="224">
        <v>3811</v>
      </c>
    </row>
    <row r="788" ht="21" customHeight="1" spans="1:6">
      <c r="A788" s="231" t="s">
        <v>669</v>
      </c>
      <c r="B788" s="229"/>
      <c r="C788" s="224"/>
      <c r="D788" s="225"/>
      <c r="E788" s="226"/>
      <c r="F788" s="224"/>
    </row>
    <row r="789" ht="21" customHeight="1" spans="1:6">
      <c r="A789" s="231" t="s">
        <v>670</v>
      </c>
      <c r="B789" s="229">
        <v>3116</v>
      </c>
      <c r="C789" s="224">
        <v>3116</v>
      </c>
      <c r="D789" s="225">
        <f t="shared" si="14"/>
        <v>100</v>
      </c>
      <c r="E789" s="226">
        <f>C789/F789*100</f>
        <v>126.409736308316</v>
      </c>
      <c r="F789" s="224">
        <v>2465</v>
      </c>
    </row>
    <row r="790" ht="21" customHeight="1" spans="1:6">
      <c r="A790" s="231" t="s">
        <v>671</v>
      </c>
      <c r="B790" s="229">
        <v>1000</v>
      </c>
      <c r="C790" s="224">
        <v>1000</v>
      </c>
      <c r="D790" s="225">
        <f t="shared" si="14"/>
        <v>100</v>
      </c>
      <c r="E790" s="226"/>
      <c r="F790" s="224"/>
    </row>
    <row r="791" ht="21" customHeight="1" spans="1:6">
      <c r="A791" s="231" t="s">
        <v>672</v>
      </c>
      <c r="B791" s="229"/>
      <c r="C791" s="224"/>
      <c r="D791" s="225"/>
      <c r="E791" s="226"/>
      <c r="F791" s="224">
        <v>771</v>
      </c>
    </row>
    <row r="792" ht="21" customHeight="1" spans="1:6">
      <c r="A792" s="231" t="s">
        <v>673</v>
      </c>
      <c r="B792" s="229">
        <v>150</v>
      </c>
      <c r="C792" s="224">
        <v>150</v>
      </c>
      <c r="D792" s="225">
        <f t="shared" si="14"/>
        <v>100</v>
      </c>
      <c r="E792" s="226">
        <f>C792/F792*100</f>
        <v>15000</v>
      </c>
      <c r="F792" s="224">
        <v>1</v>
      </c>
    </row>
    <row r="793" ht="21" customHeight="1" spans="1:6">
      <c r="A793" s="228" t="s">
        <v>674</v>
      </c>
      <c r="B793" s="229">
        <v>762</v>
      </c>
      <c r="C793" s="224">
        <v>740</v>
      </c>
      <c r="D793" s="225">
        <f t="shared" si="14"/>
        <v>97.1128608923885</v>
      </c>
      <c r="E793" s="226">
        <f>C793/F793*100</f>
        <v>308.333333333333</v>
      </c>
      <c r="F793" s="224">
        <v>240</v>
      </c>
    </row>
    <row r="794" ht="21" customHeight="1" spans="1:6">
      <c r="A794" s="231" t="s">
        <v>675</v>
      </c>
      <c r="B794" s="229">
        <v>22</v>
      </c>
      <c r="C794" s="224"/>
      <c r="D794" s="225"/>
      <c r="E794" s="226"/>
      <c r="F794" s="224"/>
    </row>
    <row r="795" ht="21" customHeight="1" spans="1:6">
      <c r="A795" s="231" t="s">
        <v>676</v>
      </c>
      <c r="B795" s="229">
        <v>557</v>
      </c>
      <c r="C795" s="224">
        <v>557</v>
      </c>
      <c r="D795" s="225">
        <f>(C795/B795)*100</f>
        <v>100</v>
      </c>
      <c r="E795" s="226">
        <f>C795/F795*100</f>
        <v>255.504587155963</v>
      </c>
      <c r="F795" s="224">
        <v>218</v>
      </c>
    </row>
    <row r="796" ht="21" customHeight="1" spans="1:6">
      <c r="A796" s="231" t="s">
        <v>677</v>
      </c>
      <c r="B796" s="229"/>
      <c r="C796" s="224"/>
      <c r="D796" s="225"/>
      <c r="E796" s="226"/>
      <c r="F796" s="224">
        <v>14</v>
      </c>
    </row>
    <row r="797" ht="21" customHeight="1" spans="1:6">
      <c r="A797" s="231" t="s">
        <v>678</v>
      </c>
      <c r="B797" s="229">
        <v>176</v>
      </c>
      <c r="C797" s="224">
        <v>176</v>
      </c>
      <c r="D797" s="225">
        <f>(C797/B797)*100</f>
        <v>100</v>
      </c>
      <c r="E797" s="226"/>
      <c r="F797" s="224"/>
    </row>
    <row r="798" ht="21" customHeight="1" spans="1:6">
      <c r="A798" s="231" t="s">
        <v>679</v>
      </c>
      <c r="B798" s="229">
        <v>7</v>
      </c>
      <c r="C798" s="224">
        <v>7</v>
      </c>
      <c r="D798" s="225">
        <f>(C798/B798)*100</f>
        <v>100</v>
      </c>
      <c r="E798" s="226">
        <f>C798/F798*100</f>
        <v>87.5</v>
      </c>
      <c r="F798" s="224">
        <v>8</v>
      </c>
    </row>
    <row r="799" ht="21" customHeight="1" spans="1:6">
      <c r="A799" s="228" t="s">
        <v>680</v>
      </c>
      <c r="B799" s="229"/>
      <c r="C799" s="224"/>
      <c r="D799" s="225"/>
      <c r="E799" s="226"/>
      <c r="F799" s="224"/>
    </row>
    <row r="800" ht="21" customHeight="1" spans="1:6">
      <c r="A800" s="230" t="s">
        <v>681</v>
      </c>
      <c r="B800" s="229"/>
      <c r="C800" s="224"/>
      <c r="D800" s="225"/>
      <c r="E800" s="226"/>
      <c r="F800" s="224"/>
    </row>
    <row r="801" ht="21" customHeight="1" spans="1:6">
      <c r="A801" s="231" t="s">
        <v>682</v>
      </c>
      <c r="B801" s="229"/>
      <c r="C801" s="224"/>
      <c r="D801" s="225"/>
      <c r="E801" s="226"/>
      <c r="F801" s="224"/>
    </row>
    <row r="802" ht="21" customHeight="1" spans="1:6">
      <c r="A802" s="228" t="s">
        <v>683</v>
      </c>
      <c r="B802" s="229"/>
      <c r="C802" s="224"/>
      <c r="D802" s="225"/>
      <c r="E802" s="226"/>
      <c r="F802" s="224"/>
    </row>
    <row r="803" ht="21" customHeight="1" spans="1:6">
      <c r="A803" s="228" t="s">
        <v>684</v>
      </c>
      <c r="B803" s="229">
        <v>703</v>
      </c>
      <c r="C803" s="224">
        <v>497</v>
      </c>
      <c r="D803" s="225">
        <f>(C803/B803)*100</f>
        <v>70.697012802276</v>
      </c>
      <c r="E803" s="226">
        <f>C803/F803*100</f>
        <v>146.176470588235</v>
      </c>
      <c r="F803" s="224">
        <v>340</v>
      </c>
    </row>
    <row r="804" ht="21" customHeight="1" spans="1:6">
      <c r="A804" s="230" t="s">
        <v>685</v>
      </c>
      <c r="B804" s="229"/>
      <c r="C804" s="224"/>
      <c r="D804" s="225"/>
      <c r="E804" s="226"/>
      <c r="F804" s="224"/>
    </row>
    <row r="805" ht="21" customHeight="1" spans="1:6">
      <c r="A805" s="231" t="s">
        <v>686</v>
      </c>
      <c r="B805" s="229">
        <v>703</v>
      </c>
      <c r="C805" s="224">
        <v>497</v>
      </c>
      <c r="D805" s="225">
        <f>(C805/B805)*100</f>
        <v>70.697012802276</v>
      </c>
      <c r="E805" s="226">
        <f>C805/F805*100</f>
        <v>146.176470588235</v>
      </c>
      <c r="F805" s="224">
        <v>340</v>
      </c>
    </row>
    <row r="806" ht="21" customHeight="1" spans="1:6">
      <c r="A806" s="232" t="s">
        <v>687</v>
      </c>
      <c r="B806" s="229">
        <v>7665</v>
      </c>
      <c r="C806" s="224">
        <v>7651</v>
      </c>
      <c r="D806" s="225">
        <f>(C806/B806)*100</f>
        <v>99.8173515981735</v>
      </c>
      <c r="E806" s="226">
        <f>C806/F806*100</f>
        <v>266.492511320098</v>
      </c>
      <c r="F806" s="227">
        <v>2871</v>
      </c>
    </row>
    <row r="807" ht="21" customHeight="1" spans="1:6">
      <c r="A807" s="228" t="s">
        <v>688</v>
      </c>
      <c r="B807" s="229">
        <v>3703</v>
      </c>
      <c r="C807" s="224">
        <v>3689</v>
      </c>
      <c r="D807" s="225">
        <f>(C807/B807)*100</f>
        <v>99.6219281663516</v>
      </c>
      <c r="E807" s="226">
        <f>C807/F807*100</f>
        <v>181.455976389572</v>
      </c>
      <c r="F807" s="224">
        <v>2033</v>
      </c>
    </row>
    <row r="808" ht="21" customHeight="1" spans="1:6">
      <c r="A808" s="230" t="s">
        <v>42</v>
      </c>
      <c r="B808" s="229"/>
      <c r="C808" s="224"/>
      <c r="D808" s="225"/>
      <c r="E808" s="226"/>
      <c r="F808" s="224"/>
    </row>
    <row r="809" ht="21" customHeight="1" spans="1:6">
      <c r="A809" s="231" t="s">
        <v>43</v>
      </c>
      <c r="B809" s="229">
        <v>195</v>
      </c>
      <c r="C809" s="224">
        <v>195</v>
      </c>
      <c r="D809" s="225">
        <f>(C809/B809)*100</f>
        <v>100</v>
      </c>
      <c r="E809" s="226">
        <f>C809/F809*100</f>
        <v>26.7857142857143</v>
      </c>
      <c r="F809" s="224">
        <v>728</v>
      </c>
    </row>
    <row r="810" ht="21" customHeight="1" spans="1:6">
      <c r="A810" s="231" t="s">
        <v>44</v>
      </c>
      <c r="B810" s="229"/>
      <c r="C810" s="224"/>
      <c r="D810" s="225"/>
      <c r="E810" s="226"/>
      <c r="F810" s="224"/>
    </row>
    <row r="811" ht="21" customHeight="1" spans="1:6">
      <c r="A811" s="231" t="s">
        <v>689</v>
      </c>
      <c r="B811" s="229"/>
      <c r="C811" s="224"/>
      <c r="D811" s="225"/>
      <c r="E811" s="226"/>
      <c r="F811" s="224">
        <v>890</v>
      </c>
    </row>
    <row r="812" ht="21" customHeight="1" spans="1:6">
      <c r="A812" s="231" t="s">
        <v>690</v>
      </c>
      <c r="B812" s="229">
        <v>1538</v>
      </c>
      <c r="C812" s="224">
        <v>1538</v>
      </c>
      <c r="D812" s="225">
        <f>(C812/B812)*100</f>
        <v>100</v>
      </c>
      <c r="E812" s="226"/>
      <c r="F812" s="224"/>
    </row>
    <row r="813" ht="21" customHeight="1" spans="1:6">
      <c r="A813" s="231" t="s">
        <v>691</v>
      </c>
      <c r="B813" s="229">
        <v>1726</v>
      </c>
      <c r="C813" s="224">
        <v>1726</v>
      </c>
      <c r="D813" s="225">
        <f>(C813/B813)*100</f>
        <v>100</v>
      </c>
      <c r="E813" s="226">
        <f>C813/F813*100</f>
        <v>448.311688311688</v>
      </c>
      <c r="F813" s="224">
        <v>385</v>
      </c>
    </row>
    <row r="814" ht="21" customHeight="1" spans="1:6">
      <c r="A814" s="231" t="s">
        <v>692</v>
      </c>
      <c r="B814" s="229"/>
      <c r="C814" s="224"/>
      <c r="D814" s="225"/>
      <c r="E814" s="226"/>
      <c r="F814" s="224"/>
    </row>
    <row r="815" ht="21" customHeight="1" spans="1:6">
      <c r="A815" s="231" t="s">
        <v>693</v>
      </c>
      <c r="B815" s="229"/>
      <c r="C815" s="224"/>
      <c r="D815" s="225"/>
      <c r="E815" s="226"/>
      <c r="F815" s="224"/>
    </row>
    <row r="816" ht="21" customHeight="1" spans="1:6">
      <c r="A816" s="231" t="s">
        <v>694</v>
      </c>
      <c r="B816" s="229"/>
      <c r="C816" s="224"/>
      <c r="D816" s="225"/>
      <c r="E816" s="226"/>
      <c r="F816" s="224"/>
    </row>
    <row r="817" ht="21" customHeight="1" spans="1:6">
      <c r="A817" s="231" t="s">
        <v>695</v>
      </c>
      <c r="B817" s="229">
        <v>180</v>
      </c>
      <c r="C817" s="224">
        <v>180</v>
      </c>
      <c r="D817" s="225">
        <f>(C817/B817)*100</f>
        <v>100</v>
      </c>
      <c r="E817" s="226"/>
      <c r="F817" s="224"/>
    </row>
    <row r="818" ht="21" customHeight="1" spans="1:6">
      <c r="A818" s="231" t="s">
        <v>696</v>
      </c>
      <c r="B818" s="229"/>
      <c r="C818" s="224"/>
      <c r="D818" s="225"/>
      <c r="E818" s="226"/>
      <c r="F818" s="224"/>
    </row>
    <row r="819" ht="21" customHeight="1" spans="1:6">
      <c r="A819" s="231" t="s">
        <v>697</v>
      </c>
      <c r="B819" s="229"/>
      <c r="C819" s="224"/>
      <c r="D819" s="225"/>
      <c r="E819" s="226"/>
      <c r="F819" s="224"/>
    </row>
    <row r="820" ht="21" customHeight="1" spans="1:6">
      <c r="A820" s="231" t="s">
        <v>698</v>
      </c>
      <c r="B820" s="229"/>
      <c r="C820" s="224"/>
      <c r="D820" s="225"/>
      <c r="E820" s="226"/>
      <c r="F820" s="224"/>
    </row>
    <row r="821" ht="21" customHeight="1" spans="1:6">
      <c r="A821" s="231" t="s">
        <v>699</v>
      </c>
      <c r="B821" s="229"/>
      <c r="C821" s="224"/>
      <c r="D821" s="225"/>
      <c r="E821" s="226"/>
      <c r="F821" s="224"/>
    </row>
    <row r="822" ht="21" customHeight="1" spans="1:6">
      <c r="A822" s="231" t="s">
        <v>700</v>
      </c>
      <c r="B822" s="229"/>
      <c r="C822" s="224"/>
      <c r="D822" s="225"/>
      <c r="E822" s="226"/>
      <c r="F822" s="224"/>
    </row>
    <row r="823" ht="21" customHeight="1" spans="1:6">
      <c r="A823" s="231" t="s">
        <v>701</v>
      </c>
      <c r="B823" s="229"/>
      <c r="C823" s="224"/>
      <c r="D823" s="225"/>
      <c r="E823" s="226"/>
      <c r="F823" s="224"/>
    </row>
    <row r="824" ht="21" customHeight="1" spans="1:6">
      <c r="A824" s="231" t="s">
        <v>702</v>
      </c>
      <c r="B824" s="229"/>
      <c r="C824" s="224"/>
      <c r="D824" s="225"/>
      <c r="E824" s="226"/>
      <c r="F824" s="224"/>
    </row>
    <row r="825" ht="21" customHeight="1" spans="1:6">
      <c r="A825" s="231" t="s">
        <v>703</v>
      </c>
      <c r="B825" s="229"/>
      <c r="C825" s="224"/>
      <c r="D825" s="225"/>
      <c r="E825" s="226"/>
      <c r="F825" s="224"/>
    </row>
    <row r="826" ht="21" customHeight="1" spans="1:6">
      <c r="A826" s="231" t="s">
        <v>704</v>
      </c>
      <c r="B826" s="229"/>
      <c r="C826" s="224"/>
      <c r="D826" s="225"/>
      <c r="E826" s="226"/>
      <c r="F826" s="224"/>
    </row>
    <row r="827" ht="21" customHeight="1" spans="1:6">
      <c r="A827" s="231" t="s">
        <v>705</v>
      </c>
      <c r="B827" s="229"/>
      <c r="C827" s="224"/>
      <c r="D827" s="225"/>
      <c r="E827" s="226"/>
      <c r="F827" s="224"/>
    </row>
    <row r="828" ht="21" customHeight="1" spans="1:6">
      <c r="A828" s="231" t="s">
        <v>706</v>
      </c>
      <c r="B828" s="229"/>
      <c r="C828" s="224"/>
      <c r="D828" s="225"/>
      <c r="E828" s="226"/>
      <c r="F828" s="224"/>
    </row>
    <row r="829" ht="21" customHeight="1" spans="1:6">
      <c r="A829" s="231" t="s">
        <v>707</v>
      </c>
      <c r="B829" s="229"/>
      <c r="C829" s="224"/>
      <c r="D829" s="225"/>
      <c r="E829" s="226"/>
      <c r="F829" s="224"/>
    </row>
    <row r="830" ht="21" customHeight="1" spans="1:6">
      <c r="A830" s="231" t="s">
        <v>708</v>
      </c>
      <c r="B830" s="229"/>
      <c r="C830" s="224"/>
      <c r="D830" s="225"/>
      <c r="E830" s="226"/>
      <c r="F830" s="224"/>
    </row>
    <row r="831" ht="21" customHeight="1" spans="1:6">
      <c r="A831" s="231" t="s">
        <v>709</v>
      </c>
      <c r="B831" s="229"/>
      <c r="C831" s="224"/>
      <c r="D831" s="225"/>
      <c r="E831" s="226"/>
      <c r="F831" s="224"/>
    </row>
    <row r="832" ht="21" customHeight="1" spans="1:6">
      <c r="A832" s="231" t="s">
        <v>710</v>
      </c>
      <c r="B832" s="229"/>
      <c r="C832" s="224"/>
      <c r="D832" s="225"/>
      <c r="E832" s="226"/>
      <c r="F832" s="224"/>
    </row>
    <row r="833" ht="21" customHeight="1" spans="1:6">
      <c r="A833" s="231" t="s">
        <v>711</v>
      </c>
      <c r="B833" s="229"/>
      <c r="C833" s="224"/>
      <c r="D833" s="225"/>
      <c r="E833" s="226"/>
      <c r="F833" s="224"/>
    </row>
    <row r="834" ht="21" customHeight="1" spans="1:6">
      <c r="A834" s="231" t="s">
        <v>712</v>
      </c>
      <c r="B834" s="229"/>
      <c r="C834" s="224"/>
      <c r="D834" s="225"/>
      <c r="E834" s="226"/>
      <c r="F834" s="224"/>
    </row>
    <row r="835" ht="21" customHeight="1" spans="1:6">
      <c r="A835" s="231" t="s">
        <v>713</v>
      </c>
      <c r="B835" s="229">
        <v>64</v>
      </c>
      <c r="C835" s="224">
        <v>50</v>
      </c>
      <c r="D835" s="225">
        <f>(C835/B835)*100</f>
        <v>78.125</v>
      </c>
      <c r="E835" s="226">
        <f>C835/F835*100</f>
        <v>166.666666666667</v>
      </c>
      <c r="F835" s="224">
        <v>30</v>
      </c>
    </row>
    <row r="836" ht="21" customHeight="1" spans="1:6">
      <c r="A836" s="228" t="s">
        <v>714</v>
      </c>
      <c r="B836" s="229"/>
      <c r="C836" s="224"/>
      <c r="D836" s="225"/>
      <c r="E836" s="226"/>
      <c r="F836" s="224"/>
    </row>
    <row r="837" ht="21" customHeight="1" spans="1:6">
      <c r="A837" s="230" t="s">
        <v>42</v>
      </c>
      <c r="B837" s="229"/>
      <c r="C837" s="224"/>
      <c r="D837" s="225"/>
      <c r="E837" s="226"/>
      <c r="F837" s="224"/>
    </row>
    <row r="838" ht="21" customHeight="1" spans="1:6">
      <c r="A838" s="231" t="s">
        <v>43</v>
      </c>
      <c r="B838" s="229"/>
      <c r="C838" s="224"/>
      <c r="D838" s="225"/>
      <c r="E838" s="226"/>
      <c r="F838" s="224"/>
    </row>
    <row r="839" ht="21" customHeight="1" spans="1:6">
      <c r="A839" s="231" t="s">
        <v>44</v>
      </c>
      <c r="B839" s="229"/>
      <c r="C839" s="224"/>
      <c r="D839" s="225"/>
      <c r="E839" s="226"/>
      <c r="F839" s="224"/>
    </row>
    <row r="840" ht="21" customHeight="1" spans="1:6">
      <c r="A840" s="231" t="s">
        <v>715</v>
      </c>
      <c r="B840" s="229"/>
      <c r="C840" s="224"/>
      <c r="D840" s="225"/>
      <c r="E840" s="226"/>
      <c r="F840" s="224"/>
    </row>
    <row r="841" ht="21" customHeight="1" spans="1:6">
      <c r="A841" s="231" t="s">
        <v>716</v>
      </c>
      <c r="B841" s="229"/>
      <c r="C841" s="224"/>
      <c r="D841" s="225"/>
      <c r="E841" s="226"/>
      <c r="F841" s="224"/>
    </row>
    <row r="842" ht="21" customHeight="1" spans="1:6">
      <c r="A842" s="231" t="s">
        <v>717</v>
      </c>
      <c r="B842" s="229"/>
      <c r="C842" s="224"/>
      <c r="D842" s="225"/>
      <c r="E842" s="226"/>
      <c r="F842" s="224"/>
    </row>
    <row r="843" ht="21" customHeight="1" spans="1:6">
      <c r="A843" s="231" t="s">
        <v>718</v>
      </c>
      <c r="B843" s="229"/>
      <c r="C843" s="224"/>
      <c r="D843" s="225"/>
      <c r="E843" s="226"/>
      <c r="F843" s="224"/>
    </row>
    <row r="844" ht="21" customHeight="1" spans="1:6">
      <c r="A844" s="231" t="s">
        <v>719</v>
      </c>
      <c r="B844" s="229"/>
      <c r="C844" s="224"/>
      <c r="D844" s="225"/>
      <c r="E844" s="226"/>
      <c r="F844" s="224"/>
    </row>
    <row r="845" ht="21" customHeight="1" spans="1:6">
      <c r="A845" s="231" t="s">
        <v>720</v>
      </c>
      <c r="B845" s="229"/>
      <c r="C845" s="224"/>
      <c r="D845" s="225"/>
      <c r="E845" s="226"/>
      <c r="F845" s="224"/>
    </row>
    <row r="846" ht="21" customHeight="1" spans="1:6">
      <c r="A846" s="228" t="s">
        <v>721</v>
      </c>
      <c r="B846" s="229"/>
      <c r="C846" s="224"/>
      <c r="D846" s="225"/>
      <c r="E846" s="226"/>
      <c r="F846" s="224"/>
    </row>
    <row r="847" ht="21" customHeight="1" spans="1:6">
      <c r="A847" s="230" t="s">
        <v>42</v>
      </c>
      <c r="B847" s="229"/>
      <c r="C847" s="224"/>
      <c r="D847" s="225"/>
      <c r="E847" s="226"/>
      <c r="F847" s="224"/>
    </row>
    <row r="848" ht="21" customHeight="1" spans="1:6">
      <c r="A848" s="231" t="s">
        <v>43</v>
      </c>
      <c r="B848" s="229"/>
      <c r="C848" s="224"/>
      <c r="D848" s="225"/>
      <c r="E848" s="226"/>
      <c r="F848" s="224"/>
    </row>
    <row r="849" ht="21" customHeight="1" spans="1:6">
      <c r="A849" s="231" t="s">
        <v>44</v>
      </c>
      <c r="B849" s="229"/>
      <c r="C849" s="224"/>
      <c r="D849" s="225"/>
      <c r="E849" s="226"/>
      <c r="F849" s="224"/>
    </row>
    <row r="850" ht="21" customHeight="1" spans="1:6">
      <c r="A850" s="231" t="s">
        <v>722</v>
      </c>
      <c r="B850" s="229"/>
      <c r="C850" s="224"/>
      <c r="D850" s="225"/>
      <c r="E850" s="226"/>
      <c r="F850" s="224"/>
    </row>
    <row r="851" ht="21" customHeight="1" spans="1:6">
      <c r="A851" s="231" t="s">
        <v>723</v>
      </c>
      <c r="B851" s="229"/>
      <c r="C851" s="224"/>
      <c r="D851" s="225"/>
      <c r="E851" s="226"/>
      <c r="F851" s="224"/>
    </row>
    <row r="852" ht="21" customHeight="1" spans="1:6">
      <c r="A852" s="231" t="s">
        <v>724</v>
      </c>
      <c r="B852" s="229"/>
      <c r="C852" s="224"/>
      <c r="D852" s="225"/>
      <c r="E852" s="226"/>
      <c r="F852" s="224"/>
    </row>
    <row r="853" ht="21" customHeight="1" spans="1:6">
      <c r="A853" s="231" t="s">
        <v>725</v>
      </c>
      <c r="B853" s="229"/>
      <c r="C853" s="224"/>
      <c r="D853" s="225"/>
      <c r="E853" s="226"/>
      <c r="F853" s="224"/>
    </row>
    <row r="854" ht="21" customHeight="1" spans="1:6">
      <c r="A854" s="231" t="s">
        <v>726</v>
      </c>
      <c r="B854" s="229"/>
      <c r="C854" s="224"/>
      <c r="D854" s="225"/>
      <c r="E854" s="226"/>
      <c r="F854" s="224"/>
    </row>
    <row r="855" ht="21" customHeight="1" spans="1:6">
      <c r="A855" s="231" t="s">
        <v>727</v>
      </c>
      <c r="B855" s="229"/>
      <c r="C855" s="224"/>
      <c r="D855" s="225"/>
      <c r="E855" s="226"/>
      <c r="F855" s="224"/>
    </row>
    <row r="856" ht="21" customHeight="1" spans="1:6">
      <c r="A856" s="228" t="s">
        <v>728</v>
      </c>
      <c r="B856" s="229">
        <v>430</v>
      </c>
      <c r="C856" s="224">
        <v>430</v>
      </c>
      <c r="D856" s="225">
        <f>(C856/B856)*100</f>
        <v>100</v>
      </c>
      <c r="E856" s="226">
        <f>C856/F856*100</f>
        <v>462.365591397849</v>
      </c>
      <c r="F856" s="224">
        <v>93</v>
      </c>
    </row>
    <row r="857" ht="21" customHeight="1" spans="1:6">
      <c r="A857" s="230" t="s">
        <v>729</v>
      </c>
      <c r="B857" s="229">
        <v>56</v>
      </c>
      <c r="C857" s="224">
        <v>56</v>
      </c>
      <c r="D857" s="225">
        <f>(C857/B857)*100</f>
        <v>100</v>
      </c>
      <c r="E857" s="226">
        <f>C857/F857*100</f>
        <v>1866.66666666667</v>
      </c>
      <c r="F857" s="224">
        <v>3</v>
      </c>
    </row>
    <row r="858" ht="21" customHeight="1" spans="1:6">
      <c r="A858" s="231" t="s">
        <v>730</v>
      </c>
      <c r="B858" s="229">
        <v>318</v>
      </c>
      <c r="C858" s="224">
        <v>318</v>
      </c>
      <c r="D858" s="225">
        <f>(C858/B858)*100</f>
        <v>100</v>
      </c>
      <c r="E858" s="226">
        <f>C858/F858*100</f>
        <v>387.80487804878</v>
      </c>
      <c r="F858" s="224">
        <v>82</v>
      </c>
    </row>
    <row r="859" ht="21" customHeight="1" spans="1:6">
      <c r="A859" s="231" t="s">
        <v>731</v>
      </c>
      <c r="B859" s="229">
        <v>56</v>
      </c>
      <c r="C859" s="224">
        <v>56</v>
      </c>
      <c r="D859" s="225">
        <f>(C859/B859)*100</f>
        <v>100</v>
      </c>
      <c r="E859" s="226">
        <f>C859/F859*100</f>
        <v>700</v>
      </c>
      <c r="F859" s="224">
        <v>8</v>
      </c>
    </row>
    <row r="860" ht="21" customHeight="1" spans="1:6">
      <c r="A860" s="231" t="s">
        <v>732</v>
      </c>
      <c r="B860" s="229"/>
      <c r="C860" s="224"/>
      <c r="D860" s="225"/>
      <c r="E860" s="226"/>
      <c r="F860" s="224"/>
    </row>
    <row r="861" ht="21" customHeight="1" spans="1:6">
      <c r="A861" s="228" t="s">
        <v>733</v>
      </c>
      <c r="B861" s="229"/>
      <c r="C861" s="224"/>
      <c r="D861" s="225"/>
      <c r="E861" s="226"/>
      <c r="F861" s="224"/>
    </row>
    <row r="862" ht="21" customHeight="1" spans="1:6">
      <c r="A862" s="230" t="s">
        <v>42</v>
      </c>
      <c r="B862" s="229"/>
      <c r="C862" s="224"/>
      <c r="D862" s="225"/>
      <c r="E862" s="226"/>
      <c r="F862" s="224"/>
    </row>
    <row r="863" ht="21" customHeight="1" spans="1:6">
      <c r="A863" s="231" t="s">
        <v>43</v>
      </c>
      <c r="B863" s="229"/>
      <c r="C863" s="224"/>
      <c r="D863" s="225"/>
      <c r="E863" s="226"/>
      <c r="F863" s="224"/>
    </row>
    <row r="864" ht="21" customHeight="1" spans="1:6">
      <c r="A864" s="231" t="s">
        <v>719</v>
      </c>
      <c r="B864" s="229"/>
      <c r="C864" s="224"/>
      <c r="D864" s="225"/>
      <c r="E864" s="226"/>
      <c r="F864" s="224"/>
    </row>
    <row r="865" ht="21" customHeight="1" spans="1:6">
      <c r="A865" s="231" t="s">
        <v>734</v>
      </c>
      <c r="B865" s="229"/>
      <c r="C865" s="224"/>
      <c r="D865" s="225"/>
      <c r="E865" s="226"/>
      <c r="F865" s="224"/>
    </row>
    <row r="866" ht="21" customHeight="1" spans="1:6">
      <c r="A866" s="231" t="s">
        <v>735</v>
      </c>
      <c r="B866" s="229"/>
      <c r="C866" s="224"/>
      <c r="D866" s="225"/>
      <c r="E866" s="226"/>
      <c r="F866" s="224"/>
    </row>
    <row r="867" ht="21" customHeight="1" spans="1:6">
      <c r="A867" s="228" t="s">
        <v>736</v>
      </c>
      <c r="B867" s="229">
        <v>3532</v>
      </c>
      <c r="C867" s="224">
        <v>3532</v>
      </c>
      <c r="D867" s="225">
        <f>(C867/B867)*100</f>
        <v>100</v>
      </c>
      <c r="E867" s="226">
        <f>C867/F867*100</f>
        <v>474.093959731544</v>
      </c>
      <c r="F867" s="224">
        <v>745</v>
      </c>
    </row>
    <row r="868" ht="21" customHeight="1" spans="1:6">
      <c r="A868" s="230" t="s">
        <v>737</v>
      </c>
      <c r="B868" s="229"/>
      <c r="C868" s="224"/>
      <c r="D868" s="225"/>
      <c r="E868" s="226"/>
      <c r="F868" s="224"/>
    </row>
    <row r="869" ht="21" customHeight="1" spans="1:6">
      <c r="A869" s="231" t="s">
        <v>738</v>
      </c>
      <c r="B869" s="229">
        <v>3532</v>
      </c>
      <c r="C869" s="224">
        <v>3532</v>
      </c>
      <c r="D869" s="225">
        <f>(C869/B869)*100</f>
        <v>100</v>
      </c>
      <c r="E869" s="226">
        <f>C869/F869*100</f>
        <v>474.093959731544</v>
      </c>
      <c r="F869" s="224">
        <v>745</v>
      </c>
    </row>
    <row r="870" ht="21" customHeight="1" spans="1:6">
      <c r="A870" s="231" t="s">
        <v>739</v>
      </c>
      <c r="B870" s="229"/>
      <c r="C870" s="224"/>
      <c r="D870" s="225"/>
      <c r="E870" s="226"/>
      <c r="F870" s="224"/>
    </row>
    <row r="871" ht="21" customHeight="1" spans="1:6">
      <c r="A871" s="231" t="s">
        <v>740</v>
      </c>
      <c r="B871" s="229"/>
      <c r="C871" s="224"/>
      <c r="D871" s="225"/>
      <c r="E871" s="226"/>
      <c r="F871" s="224"/>
    </row>
    <row r="872" ht="21" customHeight="1" spans="1:6">
      <c r="A872" s="228" t="s">
        <v>741</v>
      </c>
      <c r="B872" s="229"/>
      <c r="C872" s="224"/>
      <c r="D872" s="225"/>
      <c r="E872" s="226"/>
      <c r="F872" s="224"/>
    </row>
    <row r="873" ht="21" customHeight="1" spans="1:6">
      <c r="A873" s="230" t="s">
        <v>742</v>
      </c>
      <c r="B873" s="229"/>
      <c r="C873" s="224"/>
      <c r="D873" s="225"/>
      <c r="E873" s="226"/>
      <c r="F873" s="224"/>
    </row>
    <row r="874" ht="21" customHeight="1" spans="1:6">
      <c r="A874" s="231" t="s">
        <v>743</v>
      </c>
      <c r="B874" s="229"/>
      <c r="C874" s="224"/>
      <c r="D874" s="225"/>
      <c r="E874" s="226"/>
      <c r="F874" s="224"/>
    </row>
    <row r="875" ht="21" customHeight="1" spans="1:6">
      <c r="A875" s="232" t="s">
        <v>744</v>
      </c>
      <c r="B875" s="229">
        <v>670</v>
      </c>
      <c r="C875" s="224">
        <v>655</v>
      </c>
      <c r="D875" s="225">
        <f>(C875/B875)*100</f>
        <v>97.7611940298508</v>
      </c>
      <c r="E875" s="226">
        <f>C875/F875*100</f>
        <v>48.1617647058824</v>
      </c>
      <c r="F875" s="227">
        <v>1360</v>
      </c>
    </row>
    <row r="876" ht="21" customHeight="1" spans="1:6">
      <c r="A876" s="228" t="s">
        <v>745</v>
      </c>
      <c r="B876" s="229">
        <v>15</v>
      </c>
      <c r="C876" s="224"/>
      <c r="D876" s="225"/>
      <c r="E876" s="226"/>
      <c r="F876" s="224"/>
    </row>
    <row r="877" ht="21" customHeight="1" spans="1:6">
      <c r="A877" s="230" t="s">
        <v>42</v>
      </c>
      <c r="B877" s="229"/>
      <c r="C877" s="224"/>
      <c r="D877" s="225"/>
      <c r="E877" s="226"/>
      <c r="F877" s="224"/>
    </row>
    <row r="878" ht="21" customHeight="1" spans="1:6">
      <c r="A878" s="231" t="s">
        <v>43</v>
      </c>
      <c r="B878" s="229"/>
      <c r="C878" s="224"/>
      <c r="D878" s="225"/>
      <c r="E878" s="226"/>
      <c r="F878" s="224"/>
    </row>
    <row r="879" ht="21" customHeight="1" spans="1:6">
      <c r="A879" s="231" t="s">
        <v>44</v>
      </c>
      <c r="B879" s="229"/>
      <c r="C879" s="224"/>
      <c r="D879" s="225"/>
      <c r="E879" s="226"/>
      <c r="F879" s="224"/>
    </row>
    <row r="880" ht="21" customHeight="1" spans="1:6">
      <c r="A880" s="231" t="s">
        <v>746</v>
      </c>
      <c r="B880" s="229"/>
      <c r="C880" s="224"/>
      <c r="D880" s="225"/>
      <c r="E880" s="226"/>
      <c r="F880" s="224"/>
    </row>
    <row r="881" ht="21" customHeight="1" spans="1:6">
      <c r="A881" s="231" t="s">
        <v>747</v>
      </c>
      <c r="B881" s="229"/>
      <c r="C881" s="224"/>
      <c r="D881" s="225"/>
      <c r="E881" s="226"/>
      <c r="F881" s="224"/>
    </row>
    <row r="882" ht="21" customHeight="1" spans="1:6">
      <c r="A882" s="231" t="s">
        <v>748</v>
      </c>
      <c r="B882" s="229"/>
      <c r="C882" s="224"/>
      <c r="D882" s="225"/>
      <c r="E882" s="226"/>
      <c r="F882" s="224"/>
    </row>
    <row r="883" ht="21" customHeight="1" spans="1:6">
      <c r="A883" s="231" t="s">
        <v>749</v>
      </c>
      <c r="B883" s="229"/>
      <c r="C883" s="224"/>
      <c r="D883" s="225"/>
      <c r="E883" s="226"/>
      <c r="F883" s="224"/>
    </row>
    <row r="884" ht="21" customHeight="1" spans="1:6">
      <c r="A884" s="231" t="s">
        <v>750</v>
      </c>
      <c r="B884" s="229"/>
      <c r="C884" s="224"/>
      <c r="D884" s="225"/>
      <c r="E884" s="226"/>
      <c r="F884" s="224"/>
    </row>
    <row r="885" ht="21" customHeight="1" spans="1:6">
      <c r="A885" s="231" t="s">
        <v>751</v>
      </c>
      <c r="B885" s="229">
        <v>15</v>
      </c>
      <c r="C885" s="224"/>
      <c r="D885" s="225"/>
      <c r="E885" s="226"/>
      <c r="F885" s="224"/>
    </row>
    <row r="886" ht="21" customHeight="1" spans="1:6">
      <c r="A886" s="228" t="s">
        <v>752</v>
      </c>
      <c r="B886" s="229"/>
      <c r="C886" s="224"/>
      <c r="D886" s="225"/>
      <c r="E886" s="226"/>
      <c r="F886" s="224"/>
    </row>
    <row r="887" ht="21" customHeight="1" spans="1:6">
      <c r="A887" s="230" t="s">
        <v>42</v>
      </c>
      <c r="B887" s="229"/>
      <c r="C887" s="224"/>
      <c r="D887" s="225"/>
      <c r="E887" s="226"/>
      <c r="F887" s="224"/>
    </row>
    <row r="888" ht="21" customHeight="1" spans="1:6">
      <c r="A888" s="231" t="s">
        <v>43</v>
      </c>
      <c r="B888" s="229"/>
      <c r="C888" s="224"/>
      <c r="D888" s="225"/>
      <c r="E888" s="226"/>
      <c r="F888" s="224"/>
    </row>
    <row r="889" ht="21" customHeight="1" spans="1:6">
      <c r="A889" s="231" t="s">
        <v>44</v>
      </c>
      <c r="B889" s="229"/>
      <c r="C889" s="224"/>
      <c r="D889" s="225"/>
      <c r="E889" s="226"/>
      <c r="F889" s="224"/>
    </row>
    <row r="890" ht="21" customHeight="1" spans="1:6">
      <c r="A890" s="231" t="s">
        <v>753</v>
      </c>
      <c r="B890" s="229"/>
      <c r="C890" s="224"/>
      <c r="D890" s="225"/>
      <c r="E890" s="226"/>
      <c r="F890" s="224"/>
    </row>
    <row r="891" ht="21" customHeight="1" spans="1:6">
      <c r="A891" s="231" t="s">
        <v>754</v>
      </c>
      <c r="B891" s="229"/>
      <c r="C891" s="224"/>
      <c r="D891" s="225"/>
      <c r="E891" s="226"/>
      <c r="F891" s="224"/>
    </row>
    <row r="892" ht="21" customHeight="1" spans="1:6">
      <c r="A892" s="231" t="s">
        <v>755</v>
      </c>
      <c r="B892" s="229"/>
      <c r="C892" s="224"/>
      <c r="D892" s="225"/>
      <c r="E892" s="226"/>
      <c r="F892" s="224"/>
    </row>
    <row r="893" ht="21" customHeight="1" spans="1:6">
      <c r="A893" s="231" t="s">
        <v>756</v>
      </c>
      <c r="B893" s="229"/>
      <c r="C893" s="224"/>
      <c r="D893" s="225"/>
      <c r="E893" s="226"/>
      <c r="F893" s="224"/>
    </row>
    <row r="894" ht="21" customHeight="1" spans="1:6">
      <c r="A894" s="231" t="s">
        <v>757</v>
      </c>
      <c r="B894" s="229"/>
      <c r="C894" s="224"/>
      <c r="D894" s="225"/>
      <c r="E894" s="226"/>
      <c r="F894" s="224"/>
    </row>
    <row r="895" ht="21" customHeight="1" spans="1:6">
      <c r="A895" s="231" t="s">
        <v>758</v>
      </c>
      <c r="B895" s="229"/>
      <c r="C895" s="224"/>
      <c r="D895" s="225"/>
      <c r="E895" s="226"/>
      <c r="F895" s="224"/>
    </row>
    <row r="896" ht="21" customHeight="1" spans="1:6">
      <c r="A896" s="231" t="s">
        <v>759</v>
      </c>
      <c r="B896" s="229"/>
      <c r="C896" s="224"/>
      <c r="D896" s="225"/>
      <c r="E896" s="226"/>
      <c r="F896" s="224"/>
    </row>
    <row r="897" ht="21" customHeight="1" spans="1:6">
      <c r="A897" s="231" t="s">
        <v>760</v>
      </c>
      <c r="B897" s="229"/>
      <c r="C897" s="224"/>
      <c r="D897" s="225"/>
      <c r="E897" s="226"/>
      <c r="F897" s="224"/>
    </row>
    <row r="898" ht="21" customHeight="1" spans="1:6">
      <c r="A898" s="231" t="s">
        <v>761</v>
      </c>
      <c r="B898" s="229"/>
      <c r="C898" s="224"/>
      <c r="D898" s="225"/>
      <c r="E898" s="226"/>
      <c r="F898" s="224"/>
    </row>
    <row r="899" ht="21" customHeight="1" spans="1:6">
      <c r="A899" s="231" t="s">
        <v>762</v>
      </c>
      <c r="B899" s="229"/>
      <c r="C899" s="224"/>
      <c r="D899" s="225"/>
      <c r="E899" s="226"/>
      <c r="F899" s="224"/>
    </row>
    <row r="900" ht="21" customHeight="1" spans="1:6">
      <c r="A900" s="231" t="s">
        <v>763</v>
      </c>
      <c r="B900" s="229"/>
      <c r="C900" s="224"/>
      <c r="D900" s="225"/>
      <c r="E900" s="226"/>
      <c r="F900" s="224"/>
    </row>
    <row r="901" ht="21" customHeight="1" spans="1:6">
      <c r="A901" s="231" t="s">
        <v>764</v>
      </c>
      <c r="B901" s="229"/>
      <c r="C901" s="224"/>
      <c r="D901" s="225"/>
      <c r="E901" s="226"/>
      <c r="F901" s="224"/>
    </row>
    <row r="902" ht="21" customHeight="1" spans="1:6">
      <c r="A902" s="228" t="s">
        <v>765</v>
      </c>
      <c r="B902" s="229"/>
      <c r="C902" s="224"/>
      <c r="D902" s="225"/>
      <c r="E902" s="226"/>
      <c r="F902" s="224"/>
    </row>
    <row r="903" ht="21" customHeight="1" spans="1:6">
      <c r="A903" s="228" t="s">
        <v>766</v>
      </c>
      <c r="B903" s="229">
        <v>272</v>
      </c>
      <c r="C903" s="224">
        <v>272</v>
      </c>
      <c r="D903" s="225">
        <f>(C903/B903)*100</f>
        <v>100</v>
      </c>
      <c r="E903" s="226">
        <f>C903/F903*100</f>
        <v>31.3364055299539</v>
      </c>
      <c r="F903" s="224">
        <v>868</v>
      </c>
    </row>
    <row r="904" ht="21" customHeight="1" spans="1:6">
      <c r="A904" s="230" t="s">
        <v>42</v>
      </c>
      <c r="B904" s="229">
        <v>161</v>
      </c>
      <c r="C904" s="224">
        <v>161</v>
      </c>
      <c r="D904" s="225">
        <f>(C904/B904)*100</f>
        <v>100</v>
      </c>
      <c r="E904" s="226">
        <f>C904/F904*100</f>
        <v>82.5641025641026</v>
      </c>
      <c r="F904" s="224">
        <v>195</v>
      </c>
    </row>
    <row r="905" ht="21" customHeight="1" spans="1:6">
      <c r="A905" s="231" t="s">
        <v>43</v>
      </c>
      <c r="B905" s="229"/>
      <c r="C905" s="224"/>
      <c r="D905" s="225"/>
      <c r="E905" s="226"/>
      <c r="F905" s="224">
        <v>4</v>
      </c>
    </row>
    <row r="906" ht="21" customHeight="1" spans="1:6">
      <c r="A906" s="231" t="s">
        <v>44</v>
      </c>
      <c r="B906" s="229"/>
      <c r="C906" s="224"/>
      <c r="D906" s="225"/>
      <c r="E906" s="226"/>
      <c r="F906" s="224"/>
    </row>
    <row r="907" ht="21" customHeight="1" spans="1:6">
      <c r="A907" s="231" t="s">
        <v>767</v>
      </c>
      <c r="B907" s="229"/>
      <c r="C907" s="224"/>
      <c r="D907" s="225"/>
      <c r="E907" s="226"/>
      <c r="F907" s="224"/>
    </row>
    <row r="908" ht="21" customHeight="1" spans="1:6">
      <c r="A908" s="231" t="s">
        <v>768</v>
      </c>
      <c r="B908" s="229"/>
      <c r="C908" s="224"/>
      <c r="D908" s="225"/>
      <c r="E908" s="226"/>
      <c r="F908" s="224"/>
    </row>
    <row r="909" ht="21" customHeight="1" spans="1:6">
      <c r="A909" s="231" t="s">
        <v>769</v>
      </c>
      <c r="B909" s="229"/>
      <c r="C909" s="224"/>
      <c r="D909" s="225"/>
      <c r="E909" s="226"/>
      <c r="F909" s="224"/>
    </row>
    <row r="910" ht="21" customHeight="1" spans="1:6">
      <c r="A910" s="231" t="s">
        <v>770</v>
      </c>
      <c r="B910" s="229">
        <v>41</v>
      </c>
      <c r="C910" s="224">
        <v>41</v>
      </c>
      <c r="D910" s="225">
        <f>(C910/B910)*100</f>
        <v>100</v>
      </c>
      <c r="E910" s="226">
        <f>C910/F910*100</f>
        <v>7.02054794520548</v>
      </c>
      <c r="F910" s="224">
        <v>584</v>
      </c>
    </row>
    <row r="911" ht="21" customHeight="1" spans="1:6">
      <c r="A911" s="231" t="s">
        <v>771</v>
      </c>
      <c r="B911" s="229"/>
      <c r="C911" s="224"/>
      <c r="D911" s="225"/>
      <c r="E911" s="226"/>
      <c r="F911" s="224"/>
    </row>
    <row r="912" ht="21" customHeight="1" spans="1:6">
      <c r="A912" s="231" t="s">
        <v>719</v>
      </c>
      <c r="B912" s="229"/>
      <c r="C912" s="224"/>
      <c r="D912" s="225"/>
      <c r="E912" s="226"/>
      <c r="F912" s="224"/>
    </row>
    <row r="913" ht="21" customHeight="1" spans="1:6">
      <c r="A913" s="231" t="s">
        <v>772</v>
      </c>
      <c r="B913" s="229"/>
      <c r="C913" s="224"/>
      <c r="D913" s="225"/>
      <c r="E913" s="226"/>
      <c r="F913" s="224"/>
    </row>
    <row r="914" ht="21" customHeight="1" spans="1:6">
      <c r="A914" s="231" t="s">
        <v>773</v>
      </c>
      <c r="B914" s="229">
        <v>70</v>
      </c>
      <c r="C914" s="224">
        <v>70</v>
      </c>
      <c r="D914" s="225">
        <f>(C914/B914)*100</f>
        <v>100</v>
      </c>
      <c r="E914" s="226">
        <f>C914/F914*100</f>
        <v>82.3529411764706</v>
      </c>
      <c r="F914" s="224">
        <v>85</v>
      </c>
    </row>
    <row r="915" ht="21" customHeight="1" spans="1:6">
      <c r="A915" s="228" t="s">
        <v>774</v>
      </c>
      <c r="B915" s="229">
        <v>179</v>
      </c>
      <c r="C915" s="224">
        <v>179</v>
      </c>
      <c r="D915" s="225">
        <f>(C915/B915)*100</f>
        <v>100</v>
      </c>
      <c r="E915" s="226">
        <f>C915/F915*100</f>
        <v>99.4444444444444</v>
      </c>
      <c r="F915" s="224">
        <v>180</v>
      </c>
    </row>
    <row r="916" ht="21" customHeight="1" spans="1:6">
      <c r="A916" s="230" t="s">
        <v>42</v>
      </c>
      <c r="B916" s="229">
        <v>159</v>
      </c>
      <c r="C916" s="224">
        <v>159</v>
      </c>
      <c r="D916" s="225">
        <f>(C916/B916)*100</f>
        <v>100</v>
      </c>
      <c r="E916" s="226">
        <f>C916/F916*100</f>
        <v>88.3333333333333</v>
      </c>
      <c r="F916" s="224">
        <v>180</v>
      </c>
    </row>
    <row r="917" ht="21" customHeight="1" spans="1:6">
      <c r="A917" s="231" t="s">
        <v>43</v>
      </c>
      <c r="B917" s="229"/>
      <c r="C917" s="224"/>
      <c r="D917" s="225"/>
      <c r="E917" s="226"/>
      <c r="F917" s="224"/>
    </row>
    <row r="918" ht="21" customHeight="1" spans="1:6">
      <c r="A918" s="231" t="s">
        <v>44</v>
      </c>
      <c r="B918" s="229"/>
      <c r="C918" s="224"/>
      <c r="D918" s="225"/>
      <c r="E918" s="226"/>
      <c r="F918" s="224"/>
    </row>
    <row r="919" ht="21" customHeight="1" spans="1:6">
      <c r="A919" s="231" t="s">
        <v>775</v>
      </c>
      <c r="B919" s="229"/>
      <c r="C919" s="224"/>
      <c r="D919" s="225"/>
      <c r="E919" s="226"/>
      <c r="F919" s="224"/>
    </row>
    <row r="920" ht="21" customHeight="1" spans="1:6">
      <c r="A920" s="231" t="s">
        <v>776</v>
      </c>
      <c r="B920" s="229"/>
      <c r="C920" s="224"/>
      <c r="D920" s="225"/>
      <c r="E920" s="226"/>
      <c r="F920" s="224"/>
    </row>
    <row r="921" ht="21" customHeight="1" spans="1:6">
      <c r="A921" s="231" t="s">
        <v>777</v>
      </c>
      <c r="B921" s="229"/>
      <c r="C921" s="224"/>
      <c r="D921" s="225"/>
      <c r="E921" s="226"/>
      <c r="F921" s="224"/>
    </row>
    <row r="922" ht="21" customHeight="1" spans="1:6">
      <c r="A922" s="231" t="s">
        <v>778</v>
      </c>
      <c r="B922" s="229">
        <v>20</v>
      </c>
      <c r="C922" s="224">
        <v>20</v>
      </c>
      <c r="D922" s="225">
        <f>(C922/B922)*100</f>
        <v>100</v>
      </c>
      <c r="E922" s="226"/>
      <c r="F922" s="224"/>
    </row>
    <row r="923" ht="21" customHeight="1" spans="1:6">
      <c r="A923" s="228" t="s">
        <v>779</v>
      </c>
      <c r="B923" s="229"/>
      <c r="C923" s="224"/>
      <c r="D923" s="225"/>
      <c r="E923" s="226"/>
      <c r="F923" s="224"/>
    </row>
    <row r="924" ht="21" customHeight="1" spans="1:6">
      <c r="A924" s="230" t="s">
        <v>42</v>
      </c>
      <c r="B924" s="229"/>
      <c r="C924" s="224"/>
      <c r="D924" s="225"/>
      <c r="E924" s="226"/>
      <c r="F924" s="224"/>
    </row>
    <row r="925" ht="21" customHeight="1" spans="1:6">
      <c r="A925" s="231" t="s">
        <v>43</v>
      </c>
      <c r="B925" s="229"/>
      <c r="C925" s="224"/>
      <c r="D925" s="225"/>
      <c r="E925" s="226"/>
      <c r="F925" s="224"/>
    </row>
    <row r="926" ht="21" customHeight="1" spans="1:6">
      <c r="A926" s="231" t="s">
        <v>44</v>
      </c>
      <c r="B926" s="229"/>
      <c r="C926" s="224"/>
      <c r="D926" s="225"/>
      <c r="E926" s="226"/>
      <c r="F926" s="224"/>
    </row>
    <row r="927" ht="21" customHeight="1" spans="1:6">
      <c r="A927" s="231" t="s">
        <v>780</v>
      </c>
      <c r="B927" s="229"/>
      <c r="C927" s="224"/>
      <c r="D927" s="225"/>
      <c r="E927" s="226"/>
      <c r="F927" s="224"/>
    </row>
    <row r="928" ht="21" customHeight="1" spans="1:6">
      <c r="A928" s="231" t="s">
        <v>781</v>
      </c>
      <c r="B928" s="229"/>
      <c r="C928" s="224"/>
      <c r="D928" s="225"/>
      <c r="E928" s="226"/>
      <c r="F928" s="224"/>
    </row>
    <row r="929" ht="21" customHeight="1" spans="1:6">
      <c r="A929" s="228" t="s">
        <v>782</v>
      </c>
      <c r="B929" s="229">
        <v>204</v>
      </c>
      <c r="C929" s="224">
        <v>204</v>
      </c>
      <c r="D929" s="225">
        <f>(C929/B929)*100</f>
        <v>100</v>
      </c>
      <c r="E929" s="226">
        <f>C929/F929*100</f>
        <v>100</v>
      </c>
      <c r="F929" s="224">
        <v>204</v>
      </c>
    </row>
    <row r="930" ht="21" customHeight="1" spans="1:6">
      <c r="A930" s="231" t="s">
        <v>42</v>
      </c>
      <c r="B930" s="229">
        <v>191</v>
      </c>
      <c r="C930" s="224">
        <v>191</v>
      </c>
      <c r="D930" s="225">
        <f>(C930/B930)*100</f>
        <v>100</v>
      </c>
      <c r="E930" s="226">
        <f>C930/F930*100</f>
        <v>167.543859649123</v>
      </c>
      <c r="F930" s="224">
        <v>114</v>
      </c>
    </row>
    <row r="931" ht="21" customHeight="1" spans="1:6">
      <c r="A931" s="231" t="s">
        <v>43</v>
      </c>
      <c r="B931" s="229">
        <v>13</v>
      </c>
      <c r="C931" s="224">
        <v>13</v>
      </c>
      <c r="D931" s="225">
        <f>(C931/B931)*100</f>
        <v>100</v>
      </c>
      <c r="E931" s="226">
        <f>C931/F931*100</f>
        <v>26</v>
      </c>
      <c r="F931" s="224">
        <v>50</v>
      </c>
    </row>
    <row r="932" ht="21" customHeight="1" spans="1:6">
      <c r="A932" s="231" t="s">
        <v>44</v>
      </c>
      <c r="B932" s="229"/>
      <c r="C932" s="224"/>
      <c r="D932" s="225"/>
      <c r="E932" s="226"/>
      <c r="F932" s="224"/>
    </row>
    <row r="933" ht="21" customHeight="1" spans="1:6">
      <c r="A933" s="231" t="s">
        <v>783</v>
      </c>
      <c r="B933" s="229"/>
      <c r="C933" s="224"/>
      <c r="D933" s="225"/>
      <c r="E933" s="226"/>
      <c r="F933" s="224"/>
    </row>
    <row r="934" ht="21" customHeight="1" spans="1:6">
      <c r="A934" s="231" t="s">
        <v>784</v>
      </c>
      <c r="B934" s="229"/>
      <c r="C934" s="224"/>
      <c r="D934" s="225"/>
      <c r="E934" s="226"/>
      <c r="F934" s="224">
        <v>40</v>
      </c>
    </row>
    <row r="935" ht="21" customHeight="1" spans="1:6">
      <c r="A935" s="231" t="s">
        <v>785</v>
      </c>
      <c r="B935" s="229"/>
      <c r="C935" s="224"/>
      <c r="D935" s="225"/>
      <c r="E935" s="226"/>
      <c r="F935" s="224"/>
    </row>
    <row r="936" ht="21" customHeight="1" spans="1:6">
      <c r="A936" s="228" t="s">
        <v>786</v>
      </c>
      <c r="B936" s="229"/>
      <c r="C936" s="224"/>
      <c r="D936" s="225"/>
      <c r="E936" s="226"/>
      <c r="F936" s="224">
        <v>108</v>
      </c>
    </row>
    <row r="937" ht="21" customHeight="1" spans="1:6">
      <c r="A937" s="230" t="s">
        <v>787</v>
      </c>
      <c r="B937" s="229"/>
      <c r="C937" s="224"/>
      <c r="D937" s="225"/>
      <c r="E937" s="226"/>
      <c r="F937" s="224"/>
    </row>
    <row r="938" ht="21" customHeight="1" spans="1:6">
      <c r="A938" s="231" t="s">
        <v>788</v>
      </c>
      <c r="B938" s="229"/>
      <c r="C938" s="224"/>
      <c r="D938" s="225"/>
      <c r="E938" s="226"/>
      <c r="F938" s="224">
        <v>98</v>
      </c>
    </row>
    <row r="939" ht="21" customHeight="1" spans="1:6">
      <c r="A939" s="231" t="s">
        <v>789</v>
      </c>
      <c r="B939" s="229"/>
      <c r="C939" s="224"/>
      <c r="D939" s="225"/>
      <c r="E939" s="226"/>
      <c r="F939" s="224">
        <v>10</v>
      </c>
    </row>
    <row r="940" ht="21" customHeight="1" spans="1:6">
      <c r="A940" s="231" t="s">
        <v>790</v>
      </c>
      <c r="B940" s="229"/>
      <c r="C940" s="224"/>
      <c r="D940" s="225"/>
      <c r="E940" s="226"/>
      <c r="F940" s="224"/>
    </row>
    <row r="941" ht="21" customHeight="1" spans="1:6">
      <c r="A941" s="231" t="s">
        <v>791</v>
      </c>
      <c r="B941" s="229"/>
      <c r="C941" s="224"/>
      <c r="D941" s="225"/>
      <c r="E941" s="226"/>
      <c r="F941" s="224"/>
    </row>
    <row r="942" ht="21" customHeight="1" spans="1:6">
      <c r="A942" s="231" t="s">
        <v>792</v>
      </c>
      <c r="B942" s="229"/>
      <c r="C942" s="224"/>
      <c r="D942" s="225"/>
      <c r="E942" s="226"/>
      <c r="F942" s="224"/>
    </row>
    <row r="943" ht="21" customHeight="1" spans="1:6">
      <c r="A943" s="232" t="s">
        <v>793</v>
      </c>
      <c r="B943" s="229">
        <v>732</v>
      </c>
      <c r="C943" s="224">
        <v>732</v>
      </c>
      <c r="D943" s="225">
        <f>(C943/B943)*100</f>
        <v>100</v>
      </c>
      <c r="E943" s="226">
        <f>C943/F943*100</f>
        <v>150.308008213552</v>
      </c>
      <c r="F943" s="227">
        <v>487</v>
      </c>
    </row>
    <row r="944" ht="21" customHeight="1" spans="1:6">
      <c r="A944" s="228" t="s">
        <v>794</v>
      </c>
      <c r="B944" s="229">
        <v>469</v>
      </c>
      <c r="C944" s="224">
        <v>469</v>
      </c>
      <c r="D944" s="225">
        <f>(C944/B944)*100</f>
        <v>100</v>
      </c>
      <c r="E944" s="226">
        <f>C944/F944*100</f>
        <v>271.098265895954</v>
      </c>
      <c r="F944" s="224">
        <v>173</v>
      </c>
    </row>
    <row r="945" ht="21" customHeight="1" spans="1:6">
      <c r="A945" s="230" t="s">
        <v>42</v>
      </c>
      <c r="B945" s="229">
        <v>35</v>
      </c>
      <c r="C945" s="224">
        <v>35</v>
      </c>
      <c r="D945" s="225">
        <f>(C945/B945)*100</f>
        <v>100</v>
      </c>
      <c r="E945" s="226">
        <f>C945/F945*100</f>
        <v>35</v>
      </c>
      <c r="F945" s="224">
        <v>100</v>
      </c>
    </row>
    <row r="946" ht="21" customHeight="1" spans="1:6">
      <c r="A946" s="231" t="s">
        <v>43</v>
      </c>
      <c r="B946" s="229">
        <v>56</v>
      </c>
      <c r="C946" s="224">
        <v>56</v>
      </c>
      <c r="D946" s="225">
        <f>(C946/B946)*100</f>
        <v>100</v>
      </c>
      <c r="E946" s="226"/>
      <c r="F946" s="224"/>
    </row>
    <row r="947" ht="21" customHeight="1" spans="1:6">
      <c r="A947" s="231" t="s">
        <v>44</v>
      </c>
      <c r="B947" s="229"/>
      <c r="C947" s="224"/>
      <c r="D947" s="225"/>
      <c r="E947" s="226"/>
      <c r="F947" s="224"/>
    </row>
    <row r="948" ht="21" customHeight="1" spans="1:6">
      <c r="A948" s="231" t="s">
        <v>795</v>
      </c>
      <c r="B948" s="229"/>
      <c r="C948" s="224"/>
      <c r="D948" s="225"/>
      <c r="E948" s="226"/>
      <c r="F948" s="224"/>
    </row>
    <row r="949" ht="21" customHeight="1" spans="1:6">
      <c r="A949" s="231" t="s">
        <v>796</v>
      </c>
      <c r="B949" s="229">
        <v>2</v>
      </c>
      <c r="C949" s="224">
        <v>2</v>
      </c>
      <c r="D949" s="225">
        <f>(C949/B949)*100</f>
        <v>100</v>
      </c>
      <c r="E949" s="226"/>
      <c r="F949" s="224"/>
    </row>
    <row r="950" ht="21" customHeight="1" spans="1:6">
      <c r="A950" s="231" t="s">
        <v>797</v>
      </c>
      <c r="B950" s="229"/>
      <c r="C950" s="224"/>
      <c r="D950" s="225"/>
      <c r="E950" s="226"/>
      <c r="F950" s="224"/>
    </row>
    <row r="951" ht="21" customHeight="1" spans="1:6">
      <c r="A951" s="231" t="s">
        <v>798</v>
      </c>
      <c r="B951" s="229"/>
      <c r="C951" s="224"/>
      <c r="D951" s="225"/>
      <c r="E951" s="226"/>
      <c r="F951" s="224"/>
    </row>
    <row r="952" ht="21" customHeight="1" spans="1:6">
      <c r="A952" s="231" t="s">
        <v>51</v>
      </c>
      <c r="B952" s="229"/>
      <c r="C952" s="224"/>
      <c r="D952" s="225"/>
      <c r="E952" s="226"/>
      <c r="F952" s="224"/>
    </row>
    <row r="953" ht="21" customHeight="1" spans="1:6">
      <c r="A953" s="231" t="s">
        <v>799</v>
      </c>
      <c r="B953" s="229">
        <v>376</v>
      </c>
      <c r="C953" s="224">
        <v>376</v>
      </c>
      <c r="D953" s="225">
        <f>(C953/B953)*100</f>
        <v>100</v>
      </c>
      <c r="E953" s="226">
        <f>C953/F953*100</f>
        <v>515.068493150685</v>
      </c>
      <c r="F953" s="224">
        <v>73</v>
      </c>
    </row>
    <row r="954" ht="21" customHeight="1" spans="1:6">
      <c r="A954" s="228" t="s">
        <v>800</v>
      </c>
      <c r="B954" s="229">
        <v>244</v>
      </c>
      <c r="C954" s="224">
        <v>244</v>
      </c>
      <c r="D954" s="225">
        <f>(C954/B954)*100</f>
        <v>100</v>
      </c>
      <c r="E954" s="226">
        <f>C954/F954*100</f>
        <v>77.7070063694268</v>
      </c>
      <c r="F954" s="224">
        <v>314</v>
      </c>
    </row>
    <row r="955" ht="21" customHeight="1" spans="1:6">
      <c r="A955" s="230" t="s">
        <v>42</v>
      </c>
      <c r="B955" s="229"/>
      <c r="C955" s="224"/>
      <c r="D955" s="225"/>
      <c r="E955" s="226"/>
      <c r="F955" s="224"/>
    </row>
    <row r="956" ht="21" customHeight="1" spans="1:6">
      <c r="A956" s="231" t="s">
        <v>43</v>
      </c>
      <c r="B956" s="229"/>
      <c r="C956" s="224"/>
      <c r="D956" s="225"/>
      <c r="E956" s="226"/>
      <c r="F956" s="224"/>
    </row>
    <row r="957" ht="21" customHeight="1" spans="1:6">
      <c r="A957" s="231" t="s">
        <v>44</v>
      </c>
      <c r="B957" s="229"/>
      <c r="C957" s="224"/>
      <c r="D957" s="225"/>
      <c r="E957" s="226"/>
      <c r="F957" s="224"/>
    </row>
    <row r="958" ht="21" customHeight="1" spans="1:6">
      <c r="A958" s="231" t="s">
        <v>801</v>
      </c>
      <c r="B958" s="229"/>
      <c r="C958" s="224"/>
      <c r="D958" s="225"/>
      <c r="E958" s="226"/>
      <c r="F958" s="224">
        <v>5</v>
      </c>
    </row>
    <row r="959" ht="21" customHeight="1" spans="1:6">
      <c r="A959" s="231" t="s">
        <v>802</v>
      </c>
      <c r="B959" s="229">
        <v>215</v>
      </c>
      <c r="C959" s="224">
        <v>215</v>
      </c>
      <c r="D959" s="225">
        <f>(C959/B959)*100</f>
        <v>100</v>
      </c>
      <c r="E959" s="226">
        <f>C959/F959*100</f>
        <v>154.676258992806</v>
      </c>
      <c r="F959" s="224">
        <v>139</v>
      </c>
    </row>
    <row r="960" ht="21" customHeight="1" spans="1:6">
      <c r="A960" s="231" t="s">
        <v>803</v>
      </c>
      <c r="B960" s="229">
        <v>29</v>
      </c>
      <c r="C960" s="224">
        <v>29</v>
      </c>
      <c r="D960" s="225">
        <f>(C960/B960)*100</f>
        <v>100</v>
      </c>
      <c r="E960" s="226">
        <f>C960/F960*100</f>
        <v>17.0588235294118</v>
      </c>
      <c r="F960" s="224">
        <v>170</v>
      </c>
    </row>
    <row r="961" ht="21" customHeight="1" spans="1:6">
      <c r="A961" s="228" t="s">
        <v>804</v>
      </c>
      <c r="B961" s="229">
        <v>19</v>
      </c>
      <c r="C961" s="224">
        <v>19</v>
      </c>
      <c r="D961" s="225">
        <f>(C961/B961)*100</f>
        <v>100</v>
      </c>
      <c r="E961" s="226"/>
      <c r="F961" s="224"/>
    </row>
    <row r="962" ht="21" customHeight="1" spans="1:6">
      <c r="A962" s="230" t="s">
        <v>42</v>
      </c>
      <c r="B962" s="229"/>
      <c r="C962" s="224"/>
      <c r="D962" s="225"/>
      <c r="E962" s="226"/>
      <c r="F962" s="224"/>
    </row>
    <row r="963" ht="21" customHeight="1" spans="1:6">
      <c r="A963" s="231" t="s">
        <v>43</v>
      </c>
      <c r="B963" s="229"/>
      <c r="C963" s="224"/>
      <c r="D963" s="225"/>
      <c r="E963" s="226"/>
      <c r="F963" s="224"/>
    </row>
    <row r="964" ht="21" customHeight="1" spans="1:6">
      <c r="A964" s="231" t="s">
        <v>44</v>
      </c>
      <c r="B964" s="229"/>
      <c r="C964" s="224"/>
      <c r="D964" s="225"/>
      <c r="E964" s="226"/>
      <c r="F964" s="224"/>
    </row>
    <row r="965" ht="21" customHeight="1" spans="1:6">
      <c r="A965" s="231" t="s">
        <v>805</v>
      </c>
      <c r="B965" s="229"/>
      <c r="C965" s="224"/>
      <c r="D965" s="225"/>
      <c r="E965" s="226"/>
      <c r="F965" s="224"/>
    </row>
    <row r="966" ht="21" customHeight="1" spans="1:6">
      <c r="A966" s="231" t="s">
        <v>806</v>
      </c>
      <c r="B966" s="229">
        <v>19</v>
      </c>
      <c r="C966" s="224">
        <v>19</v>
      </c>
      <c r="D966" s="225">
        <f>(C966/B966)*100</f>
        <v>100</v>
      </c>
      <c r="E966" s="226"/>
      <c r="F966" s="224"/>
    </row>
    <row r="967" ht="21" customHeight="1" spans="1:6">
      <c r="A967" s="228" t="s">
        <v>807</v>
      </c>
      <c r="B967" s="229"/>
      <c r="C967" s="224"/>
      <c r="D967" s="225"/>
      <c r="E967" s="226"/>
      <c r="F967" s="224"/>
    </row>
    <row r="968" ht="21" customHeight="1" spans="1:6">
      <c r="A968" s="230" t="s">
        <v>808</v>
      </c>
      <c r="B968" s="229"/>
      <c r="C968" s="224"/>
      <c r="D968" s="225"/>
      <c r="E968" s="226"/>
      <c r="F968" s="224"/>
    </row>
    <row r="969" ht="21" customHeight="1" spans="1:6">
      <c r="A969" s="231" t="s">
        <v>809</v>
      </c>
      <c r="B969" s="229"/>
      <c r="C969" s="224"/>
      <c r="D969" s="225"/>
      <c r="E969" s="226"/>
      <c r="F969" s="224"/>
    </row>
    <row r="970" ht="21" customHeight="1" spans="1:6">
      <c r="A970" s="232" t="s">
        <v>810</v>
      </c>
      <c r="B970" s="229"/>
      <c r="C970" s="224"/>
      <c r="D970" s="225"/>
      <c r="E970" s="226"/>
      <c r="F970" s="224"/>
    </row>
    <row r="971" ht="21" customHeight="1" spans="1:6">
      <c r="A971" s="228" t="s">
        <v>811</v>
      </c>
      <c r="B971" s="229"/>
      <c r="C971" s="224"/>
      <c r="D971" s="225"/>
      <c r="E971" s="226"/>
      <c r="F971" s="224"/>
    </row>
    <row r="972" ht="21" customHeight="1" spans="1:6">
      <c r="A972" s="228" t="s">
        <v>812</v>
      </c>
      <c r="B972" s="229"/>
      <c r="C972" s="224"/>
      <c r="D972" s="225"/>
      <c r="E972" s="226"/>
      <c r="F972" s="224"/>
    </row>
    <row r="973" ht="21" customHeight="1" spans="1:6">
      <c r="A973" s="228" t="s">
        <v>813</v>
      </c>
      <c r="B973" s="229"/>
      <c r="C973" s="224"/>
      <c r="D973" s="225"/>
      <c r="E973" s="226"/>
      <c r="F973" s="224"/>
    </row>
    <row r="974" ht="21" customHeight="1" spans="1:6">
      <c r="A974" s="228" t="s">
        <v>814</v>
      </c>
      <c r="B974" s="229"/>
      <c r="C974" s="224"/>
      <c r="D974" s="225"/>
      <c r="E974" s="226"/>
      <c r="F974" s="224"/>
    </row>
    <row r="975" ht="21" customHeight="1" spans="1:6">
      <c r="A975" s="230" t="s">
        <v>815</v>
      </c>
      <c r="B975" s="229"/>
      <c r="C975" s="224"/>
      <c r="D975" s="225"/>
      <c r="E975" s="226"/>
      <c r="F975" s="224"/>
    </row>
    <row r="976" ht="21" customHeight="1" spans="1:6">
      <c r="A976" s="232" t="s">
        <v>816</v>
      </c>
      <c r="B976" s="229"/>
      <c r="C976" s="224"/>
      <c r="D976" s="225"/>
      <c r="E976" s="226"/>
      <c r="F976" s="224"/>
    </row>
    <row r="977" ht="21" customHeight="1" spans="1:6">
      <c r="A977" s="232" t="s">
        <v>817</v>
      </c>
      <c r="B977" s="229">
        <v>5919</v>
      </c>
      <c r="C977" s="224">
        <v>5919</v>
      </c>
      <c r="D977" s="225">
        <f>(C977/B977)*100</f>
        <v>100</v>
      </c>
      <c r="E977" s="226">
        <f>C977/F977*100</f>
        <v>256.34473798181</v>
      </c>
      <c r="F977" s="227">
        <v>2309</v>
      </c>
    </row>
    <row r="978" ht="21" customHeight="1" spans="1:6">
      <c r="A978" s="228" t="s">
        <v>818</v>
      </c>
      <c r="B978" s="229">
        <v>5919</v>
      </c>
      <c r="C978" s="224">
        <v>5919</v>
      </c>
      <c r="D978" s="225">
        <f>(C978/B978)*100</f>
        <v>100</v>
      </c>
      <c r="E978" s="226">
        <f>C978/F978*100</f>
        <v>256.34473798181</v>
      </c>
      <c r="F978" s="224">
        <v>2309</v>
      </c>
    </row>
    <row r="979" ht="21" customHeight="1" spans="1:6">
      <c r="A979" s="230" t="s">
        <v>42</v>
      </c>
      <c r="B979" s="229">
        <v>836</v>
      </c>
      <c r="C979" s="224">
        <v>836</v>
      </c>
      <c r="D979" s="225">
        <f>(C979/B979)*100</f>
        <v>100</v>
      </c>
      <c r="E979" s="226">
        <f>C979/F979*100</f>
        <v>75.6561085972851</v>
      </c>
      <c r="F979" s="224">
        <v>1105</v>
      </c>
    </row>
    <row r="980" ht="21" customHeight="1" spans="1:6">
      <c r="A980" s="231" t="s">
        <v>43</v>
      </c>
      <c r="B980" s="229">
        <v>55</v>
      </c>
      <c r="C980" s="224">
        <v>55</v>
      </c>
      <c r="D980" s="225">
        <f>(C980/B980)*100</f>
        <v>100</v>
      </c>
      <c r="E980" s="226">
        <f>C980/F980*100</f>
        <v>13.5135135135135</v>
      </c>
      <c r="F980" s="224">
        <v>407</v>
      </c>
    </row>
    <row r="981" ht="21" customHeight="1" spans="1:6">
      <c r="A981" s="231" t="s">
        <v>44</v>
      </c>
      <c r="B981" s="229"/>
      <c r="C981" s="224"/>
      <c r="D981" s="225"/>
      <c r="E981" s="226"/>
      <c r="F981" s="224"/>
    </row>
    <row r="982" ht="21" customHeight="1" spans="1:6">
      <c r="A982" s="231" t="s">
        <v>819</v>
      </c>
      <c r="B982" s="229">
        <v>48</v>
      </c>
      <c r="C982" s="224">
        <v>48</v>
      </c>
      <c r="D982" s="225">
        <f>(C982/B982)*100</f>
        <v>100</v>
      </c>
      <c r="E982" s="226"/>
      <c r="F982" s="224"/>
    </row>
    <row r="983" ht="21" customHeight="1" spans="1:6">
      <c r="A983" s="231" t="s">
        <v>820</v>
      </c>
      <c r="B983" s="229">
        <v>5</v>
      </c>
      <c r="C983" s="224">
        <v>5</v>
      </c>
      <c r="D983" s="225">
        <f>(C983/B983)*100</f>
        <v>100</v>
      </c>
      <c r="E983" s="226"/>
      <c r="F983" s="224"/>
    </row>
    <row r="984" ht="21" customHeight="1" spans="1:6">
      <c r="A984" s="231" t="s">
        <v>821</v>
      </c>
      <c r="B984" s="229">
        <v>303</v>
      </c>
      <c r="C984" s="224">
        <v>303</v>
      </c>
      <c r="D984" s="225">
        <f>(C984/B984)*100</f>
        <v>100</v>
      </c>
      <c r="E984" s="226">
        <f>C984/F984*100</f>
        <v>404</v>
      </c>
      <c r="F984" s="224">
        <v>75</v>
      </c>
    </row>
    <row r="985" ht="21" customHeight="1" spans="1:6">
      <c r="A985" s="231" t="s">
        <v>822</v>
      </c>
      <c r="B985" s="229"/>
      <c r="C985" s="224"/>
      <c r="D985" s="225"/>
      <c r="E985" s="226"/>
      <c r="F985" s="224"/>
    </row>
    <row r="986" ht="21" customHeight="1" spans="1:6">
      <c r="A986" s="231" t="s">
        <v>823</v>
      </c>
      <c r="B986" s="229"/>
      <c r="C986" s="224"/>
      <c r="D986" s="225"/>
      <c r="E986" s="226"/>
      <c r="F986" s="224">
        <v>10</v>
      </c>
    </row>
    <row r="987" ht="21" customHeight="1" spans="1:6">
      <c r="A987" s="231" t="s">
        <v>824</v>
      </c>
      <c r="B987" s="229"/>
      <c r="C987" s="224"/>
      <c r="D987" s="225"/>
      <c r="E987" s="226"/>
      <c r="F987" s="224"/>
    </row>
    <row r="988" ht="21" customHeight="1" spans="1:6">
      <c r="A988" s="231" t="s">
        <v>825</v>
      </c>
      <c r="B988" s="229">
        <v>4188</v>
      </c>
      <c r="C988" s="224">
        <v>4188</v>
      </c>
      <c r="D988" s="225">
        <f>(C988/B988)*100</f>
        <v>100</v>
      </c>
      <c r="E988" s="226"/>
      <c r="F988" s="224"/>
    </row>
    <row r="989" ht="21" customHeight="1" spans="1:6">
      <c r="A989" s="231" t="s">
        <v>826</v>
      </c>
      <c r="B989" s="229">
        <v>472</v>
      </c>
      <c r="C989" s="224">
        <v>472</v>
      </c>
      <c r="D989" s="225">
        <f>(C989/B989)*100</f>
        <v>100</v>
      </c>
      <c r="E989" s="226">
        <f>C989/F989*100</f>
        <v>79.0619765494137</v>
      </c>
      <c r="F989" s="224">
        <v>597</v>
      </c>
    </row>
    <row r="990" ht="21" customHeight="1" spans="1:6">
      <c r="A990" s="231" t="s">
        <v>827</v>
      </c>
      <c r="B990" s="229"/>
      <c r="C990" s="224"/>
      <c r="D990" s="225"/>
      <c r="E990" s="226"/>
      <c r="F990" s="224"/>
    </row>
    <row r="991" ht="21" customHeight="1" spans="1:6">
      <c r="A991" s="231" t="s">
        <v>828</v>
      </c>
      <c r="B991" s="229"/>
      <c r="C991" s="224"/>
      <c r="D991" s="225"/>
      <c r="E991" s="226"/>
      <c r="F991" s="224"/>
    </row>
    <row r="992" ht="21" customHeight="1" spans="1:6">
      <c r="A992" s="231" t="s">
        <v>829</v>
      </c>
      <c r="B992" s="229"/>
      <c r="C992" s="224"/>
      <c r="D992" s="225"/>
      <c r="E992" s="226"/>
      <c r="F992" s="224"/>
    </row>
    <row r="993" ht="21" customHeight="1" spans="1:6">
      <c r="A993" s="231" t="s">
        <v>830</v>
      </c>
      <c r="B993" s="229"/>
      <c r="C993" s="224"/>
      <c r="D993" s="225"/>
      <c r="E993" s="226"/>
      <c r="F993" s="224"/>
    </row>
    <row r="994" ht="21" customHeight="1" spans="1:6">
      <c r="A994" s="231" t="s">
        <v>831</v>
      </c>
      <c r="B994" s="229"/>
      <c r="C994" s="224"/>
      <c r="D994" s="225"/>
      <c r="E994" s="226"/>
      <c r="F994" s="224"/>
    </row>
    <row r="995" ht="21" customHeight="1" spans="1:6">
      <c r="A995" s="231" t="s">
        <v>832</v>
      </c>
      <c r="B995" s="229"/>
      <c r="C995" s="224"/>
      <c r="D995" s="225"/>
      <c r="E995" s="226"/>
      <c r="F995" s="224"/>
    </row>
    <row r="996" ht="21" customHeight="1" spans="1:6">
      <c r="A996" s="231" t="s">
        <v>51</v>
      </c>
      <c r="B996" s="229"/>
      <c r="C996" s="224"/>
      <c r="D996" s="225"/>
      <c r="E996" s="226"/>
      <c r="F996" s="224"/>
    </row>
    <row r="997" ht="21" customHeight="1" spans="1:6">
      <c r="A997" s="231" t="s">
        <v>833</v>
      </c>
      <c r="B997" s="229">
        <v>12</v>
      </c>
      <c r="C997" s="224">
        <v>12</v>
      </c>
      <c r="D997" s="225">
        <f>(C997/B997)*100</f>
        <v>100</v>
      </c>
      <c r="E997" s="226">
        <f>C997/F997*100</f>
        <v>10.4347826086957</v>
      </c>
      <c r="F997" s="224">
        <v>115</v>
      </c>
    </row>
    <row r="998" ht="21" customHeight="1" spans="1:6">
      <c r="A998" s="228" t="s">
        <v>834</v>
      </c>
      <c r="B998" s="229"/>
      <c r="C998" s="224"/>
      <c r="D998" s="225"/>
      <c r="E998" s="226"/>
      <c r="F998" s="224"/>
    </row>
    <row r="999" ht="21" customHeight="1" spans="1:6">
      <c r="A999" s="228" t="s">
        <v>835</v>
      </c>
      <c r="B999" s="229"/>
      <c r="C999" s="224"/>
      <c r="D999" s="225"/>
      <c r="E999" s="226"/>
      <c r="F999" s="224"/>
    </row>
    <row r="1000" ht="21" customHeight="1" spans="1:6">
      <c r="A1000" s="230" t="s">
        <v>42</v>
      </c>
      <c r="B1000" s="229"/>
      <c r="C1000" s="224"/>
      <c r="D1000" s="225"/>
      <c r="E1000" s="226"/>
      <c r="F1000" s="224"/>
    </row>
    <row r="1001" ht="21" customHeight="1" spans="1:6">
      <c r="A1001" s="231" t="s">
        <v>43</v>
      </c>
      <c r="B1001" s="229"/>
      <c r="C1001" s="224"/>
      <c r="D1001" s="225"/>
      <c r="E1001" s="226"/>
      <c r="F1001" s="224"/>
    </row>
    <row r="1002" ht="21" customHeight="1" spans="1:6">
      <c r="A1002" s="231" t="s">
        <v>44</v>
      </c>
      <c r="B1002" s="229"/>
      <c r="C1002" s="224"/>
      <c r="D1002" s="225"/>
      <c r="E1002" s="226"/>
      <c r="F1002" s="224"/>
    </row>
    <row r="1003" ht="21" customHeight="1" spans="1:6">
      <c r="A1003" s="231" t="s">
        <v>836</v>
      </c>
      <c r="B1003" s="229"/>
      <c r="C1003" s="224"/>
      <c r="D1003" s="225"/>
      <c r="E1003" s="226"/>
      <c r="F1003" s="224"/>
    </row>
    <row r="1004" ht="21" customHeight="1" spans="1:6">
      <c r="A1004" s="231" t="s">
        <v>837</v>
      </c>
      <c r="B1004" s="229"/>
      <c r="C1004" s="224"/>
      <c r="D1004" s="225"/>
      <c r="E1004" s="226"/>
      <c r="F1004" s="224"/>
    </row>
    <row r="1005" ht="21" customHeight="1" spans="1:6">
      <c r="A1005" s="231" t="s">
        <v>838</v>
      </c>
      <c r="B1005" s="229"/>
      <c r="C1005" s="224"/>
      <c r="D1005" s="225"/>
      <c r="E1005" s="226"/>
      <c r="F1005" s="224"/>
    </row>
    <row r="1006" ht="21" customHeight="1" spans="1:6">
      <c r="A1006" s="231" t="s">
        <v>51</v>
      </c>
      <c r="B1006" s="229"/>
      <c r="C1006" s="224"/>
      <c r="D1006" s="225"/>
      <c r="E1006" s="226"/>
      <c r="F1006" s="224"/>
    </row>
    <row r="1007" ht="21" customHeight="1" spans="1:6">
      <c r="A1007" s="231" t="s">
        <v>839</v>
      </c>
      <c r="B1007" s="229"/>
      <c r="C1007" s="224"/>
      <c r="D1007" s="225"/>
      <c r="E1007" s="226"/>
      <c r="F1007" s="224"/>
    </row>
    <row r="1008" ht="21" customHeight="1" spans="1:6">
      <c r="A1008" s="228" t="s">
        <v>840</v>
      </c>
      <c r="B1008" s="229"/>
      <c r="C1008" s="224"/>
      <c r="D1008" s="225"/>
      <c r="E1008" s="226"/>
      <c r="F1008" s="224"/>
    </row>
    <row r="1009" ht="21" customHeight="1" spans="1:6">
      <c r="A1009" s="230" t="s">
        <v>42</v>
      </c>
      <c r="B1009" s="229"/>
      <c r="C1009" s="224"/>
      <c r="D1009" s="225"/>
      <c r="E1009" s="226"/>
      <c r="F1009" s="224"/>
    </row>
    <row r="1010" ht="21" customHeight="1" spans="1:6">
      <c r="A1010" s="231" t="s">
        <v>43</v>
      </c>
      <c r="B1010" s="229"/>
      <c r="C1010" s="224"/>
      <c r="D1010" s="225"/>
      <c r="E1010" s="226"/>
      <c r="F1010" s="224"/>
    </row>
    <row r="1011" ht="21" customHeight="1" spans="1:6">
      <c r="A1011" s="231" t="s">
        <v>44</v>
      </c>
      <c r="B1011" s="229"/>
      <c r="C1011" s="224"/>
      <c r="D1011" s="225"/>
      <c r="E1011" s="226"/>
      <c r="F1011" s="224"/>
    </row>
    <row r="1012" ht="21" customHeight="1" spans="1:6">
      <c r="A1012" s="231" t="s">
        <v>841</v>
      </c>
      <c r="B1012" s="229"/>
      <c r="C1012" s="224"/>
      <c r="D1012" s="225"/>
      <c r="E1012" s="226"/>
      <c r="F1012" s="224"/>
    </row>
    <row r="1013" ht="21" customHeight="1" spans="1:6">
      <c r="A1013" s="231" t="s">
        <v>842</v>
      </c>
      <c r="B1013" s="229"/>
      <c r="C1013" s="224"/>
      <c r="D1013" s="225"/>
      <c r="E1013" s="226"/>
      <c r="F1013" s="224"/>
    </row>
    <row r="1014" ht="21" customHeight="1" spans="1:6">
      <c r="A1014" s="231" t="s">
        <v>843</v>
      </c>
      <c r="B1014" s="229"/>
      <c r="C1014" s="224"/>
      <c r="D1014" s="225"/>
      <c r="E1014" s="226"/>
      <c r="F1014" s="224"/>
    </row>
    <row r="1015" ht="21" customHeight="1" spans="1:6">
      <c r="A1015" s="231" t="s">
        <v>844</v>
      </c>
      <c r="B1015" s="229"/>
      <c r="C1015" s="224"/>
      <c r="D1015" s="225"/>
      <c r="E1015" s="226"/>
      <c r="F1015" s="224"/>
    </row>
    <row r="1016" ht="21" customHeight="1" spans="1:6">
      <c r="A1016" s="231" t="s">
        <v>845</v>
      </c>
      <c r="B1016" s="229"/>
      <c r="C1016" s="224"/>
      <c r="D1016" s="225"/>
      <c r="E1016" s="226"/>
      <c r="F1016" s="224"/>
    </row>
    <row r="1017" ht="21" customHeight="1" spans="1:6">
      <c r="A1017" s="231" t="s">
        <v>846</v>
      </c>
      <c r="B1017" s="229"/>
      <c r="C1017" s="224"/>
      <c r="D1017" s="225"/>
      <c r="E1017" s="226"/>
      <c r="F1017" s="224"/>
    </row>
    <row r="1018" ht="21" customHeight="1" spans="1:6">
      <c r="A1018" s="231" t="s">
        <v>847</v>
      </c>
      <c r="B1018" s="229"/>
      <c r="C1018" s="224"/>
      <c r="D1018" s="225"/>
      <c r="E1018" s="226"/>
      <c r="F1018" s="224"/>
    </row>
    <row r="1019" ht="21" customHeight="1" spans="1:6">
      <c r="A1019" s="231" t="s">
        <v>848</v>
      </c>
      <c r="B1019" s="229"/>
      <c r="C1019" s="224"/>
      <c r="D1019" s="225"/>
      <c r="E1019" s="226"/>
      <c r="F1019" s="224"/>
    </row>
    <row r="1020" ht="21" customHeight="1" spans="1:6">
      <c r="A1020" s="231" t="s">
        <v>849</v>
      </c>
      <c r="B1020" s="229"/>
      <c r="C1020" s="224"/>
      <c r="D1020" s="225"/>
      <c r="E1020" s="226"/>
      <c r="F1020" s="224"/>
    </row>
    <row r="1021" ht="21" customHeight="1" spans="1:6">
      <c r="A1021" s="228" t="s">
        <v>850</v>
      </c>
      <c r="B1021" s="229"/>
      <c r="C1021" s="224"/>
      <c r="D1021" s="225"/>
      <c r="E1021" s="226"/>
      <c r="F1021" s="224"/>
    </row>
    <row r="1022" ht="21" customHeight="1" spans="1:6">
      <c r="A1022" s="230" t="s">
        <v>42</v>
      </c>
      <c r="B1022" s="229"/>
      <c r="C1022" s="224"/>
      <c r="D1022" s="225"/>
      <c r="E1022" s="226"/>
      <c r="F1022" s="224"/>
    </row>
    <row r="1023" ht="21" customHeight="1" spans="1:6">
      <c r="A1023" s="231" t="s">
        <v>43</v>
      </c>
      <c r="B1023" s="229"/>
      <c r="C1023" s="224"/>
      <c r="D1023" s="225"/>
      <c r="E1023" s="226"/>
      <c r="F1023" s="224"/>
    </row>
    <row r="1024" ht="21" customHeight="1" spans="1:6">
      <c r="A1024" s="231" t="s">
        <v>44</v>
      </c>
      <c r="B1024" s="229"/>
      <c r="C1024" s="224"/>
      <c r="D1024" s="225"/>
      <c r="E1024" s="226"/>
      <c r="F1024" s="224"/>
    </row>
    <row r="1025" ht="21" customHeight="1" spans="1:6">
      <c r="A1025" s="231" t="s">
        <v>851</v>
      </c>
      <c r="B1025" s="229"/>
      <c r="C1025" s="224"/>
      <c r="D1025" s="225"/>
      <c r="E1025" s="226"/>
      <c r="F1025" s="224"/>
    </row>
    <row r="1026" ht="21" customHeight="1" spans="1:6">
      <c r="A1026" s="231" t="s">
        <v>852</v>
      </c>
      <c r="B1026" s="229"/>
      <c r="C1026" s="224"/>
      <c r="D1026" s="225"/>
      <c r="E1026" s="226"/>
      <c r="F1026" s="224"/>
    </row>
    <row r="1027" ht="21" customHeight="1" spans="1:6">
      <c r="A1027" s="231" t="s">
        <v>853</v>
      </c>
      <c r="B1027" s="229"/>
      <c r="C1027" s="224"/>
      <c r="D1027" s="225"/>
      <c r="E1027" s="226"/>
      <c r="F1027" s="224"/>
    </row>
    <row r="1028" ht="21" customHeight="1" spans="1:6">
      <c r="A1028" s="231" t="s">
        <v>854</v>
      </c>
      <c r="B1028" s="229"/>
      <c r="C1028" s="224"/>
      <c r="D1028" s="225"/>
      <c r="E1028" s="226"/>
      <c r="F1028" s="224"/>
    </row>
    <row r="1029" ht="21" customHeight="1" spans="1:6">
      <c r="A1029" s="231" t="s">
        <v>855</v>
      </c>
      <c r="B1029" s="229"/>
      <c r="C1029" s="224"/>
      <c r="D1029" s="225"/>
      <c r="E1029" s="226"/>
      <c r="F1029" s="224"/>
    </row>
    <row r="1030" ht="21" customHeight="1" spans="1:6">
      <c r="A1030" s="231" t="s">
        <v>856</v>
      </c>
      <c r="B1030" s="229"/>
      <c r="C1030" s="224"/>
      <c r="D1030" s="225"/>
      <c r="E1030" s="226"/>
      <c r="F1030" s="224"/>
    </row>
    <row r="1031" ht="21" customHeight="1" spans="1:6">
      <c r="A1031" s="231" t="s">
        <v>857</v>
      </c>
      <c r="B1031" s="229"/>
      <c r="C1031" s="224"/>
      <c r="D1031" s="225"/>
      <c r="E1031" s="226"/>
      <c r="F1031" s="224"/>
    </row>
    <row r="1032" ht="21" customHeight="1" spans="1:6">
      <c r="A1032" s="231" t="s">
        <v>858</v>
      </c>
      <c r="B1032" s="229"/>
      <c r="C1032" s="224"/>
      <c r="D1032" s="225"/>
      <c r="E1032" s="226"/>
      <c r="F1032" s="224"/>
    </row>
    <row r="1033" ht="21" customHeight="1" spans="1:6">
      <c r="A1033" s="231" t="s">
        <v>859</v>
      </c>
      <c r="B1033" s="229"/>
      <c r="C1033" s="224"/>
      <c r="D1033" s="225"/>
      <c r="E1033" s="226"/>
      <c r="F1033" s="224"/>
    </row>
    <row r="1034" ht="21" customHeight="1" spans="1:6">
      <c r="A1034" s="231" t="s">
        <v>860</v>
      </c>
      <c r="B1034" s="229"/>
      <c r="C1034" s="224"/>
      <c r="D1034" s="225"/>
      <c r="E1034" s="226"/>
      <c r="F1034" s="224"/>
    </row>
    <row r="1035" ht="21" customHeight="1" spans="1:6">
      <c r="A1035" s="228" t="s">
        <v>861</v>
      </c>
      <c r="B1035" s="229"/>
      <c r="C1035" s="224"/>
      <c r="D1035" s="225"/>
      <c r="E1035" s="226"/>
      <c r="F1035" s="224"/>
    </row>
    <row r="1036" ht="21" customHeight="1" spans="1:6">
      <c r="A1036" s="232" t="s">
        <v>862</v>
      </c>
      <c r="B1036" s="229">
        <v>8491</v>
      </c>
      <c r="C1036" s="224">
        <v>8491</v>
      </c>
      <c r="D1036" s="225">
        <f>(C1036/B1036)*100</f>
        <v>100</v>
      </c>
      <c r="E1036" s="226">
        <f>C1036/F1036*100</f>
        <v>180.084835630965</v>
      </c>
      <c r="F1036" s="227">
        <v>4715</v>
      </c>
    </row>
    <row r="1037" ht="21" customHeight="1" spans="1:6">
      <c r="A1037" s="228" t="s">
        <v>863</v>
      </c>
      <c r="B1037" s="229">
        <v>8491</v>
      </c>
      <c r="C1037" s="224">
        <v>8491</v>
      </c>
      <c r="D1037" s="225">
        <f>(C1037/B1037)*100</f>
        <v>100</v>
      </c>
      <c r="E1037" s="226">
        <f>C1037/F1037*100</f>
        <v>180.084835630965</v>
      </c>
      <c r="F1037" s="224">
        <v>4715</v>
      </c>
    </row>
    <row r="1038" ht="21" customHeight="1" spans="1:6">
      <c r="A1038" s="230" t="s">
        <v>864</v>
      </c>
      <c r="B1038" s="229"/>
      <c r="C1038" s="224"/>
      <c r="D1038" s="225"/>
      <c r="E1038" s="226"/>
      <c r="F1038" s="224"/>
    </row>
    <row r="1039" ht="21" customHeight="1" spans="1:6">
      <c r="A1039" s="231" t="s">
        <v>865</v>
      </c>
      <c r="B1039" s="229"/>
      <c r="C1039" s="224"/>
      <c r="D1039" s="225"/>
      <c r="E1039" s="226"/>
      <c r="F1039" s="224"/>
    </row>
    <row r="1040" ht="21" customHeight="1" spans="1:6">
      <c r="A1040" s="231" t="s">
        <v>866</v>
      </c>
      <c r="B1040" s="229">
        <v>6749</v>
      </c>
      <c r="C1040" s="224">
        <v>6749</v>
      </c>
      <c r="D1040" s="225">
        <f>(C1040/B1040)*100</f>
        <v>100</v>
      </c>
      <c r="E1040" s="226"/>
      <c r="F1040" s="224"/>
    </row>
    <row r="1041" ht="21" customHeight="1" spans="1:6">
      <c r="A1041" s="231" t="s">
        <v>867</v>
      </c>
      <c r="B1041" s="229"/>
      <c r="C1041" s="224"/>
      <c r="D1041" s="225"/>
      <c r="E1041" s="226"/>
      <c r="F1041" s="224"/>
    </row>
    <row r="1042" ht="21" customHeight="1" spans="1:6">
      <c r="A1042" s="231" t="s">
        <v>868</v>
      </c>
      <c r="B1042" s="229">
        <v>1578</v>
      </c>
      <c r="C1042" s="224">
        <v>1578</v>
      </c>
      <c r="D1042" s="225">
        <f>(C1042/B1042)*100</f>
        <v>100</v>
      </c>
      <c r="E1042" s="226">
        <f>C1042/F1042*100</f>
        <v>34.6280447662936</v>
      </c>
      <c r="F1042" s="224">
        <v>4557</v>
      </c>
    </row>
    <row r="1043" ht="21" customHeight="1" spans="1:6">
      <c r="A1043" s="231" t="s">
        <v>869</v>
      </c>
      <c r="B1043" s="229"/>
      <c r="C1043" s="224"/>
      <c r="D1043" s="225"/>
      <c r="E1043" s="226"/>
      <c r="F1043" s="224"/>
    </row>
    <row r="1044" ht="21" customHeight="1" spans="1:6">
      <c r="A1044" s="231" t="s">
        <v>870</v>
      </c>
      <c r="B1044" s="229">
        <v>164</v>
      </c>
      <c r="C1044" s="224">
        <v>164</v>
      </c>
      <c r="D1044" s="225">
        <f>(C1044/B1044)*100</f>
        <v>100</v>
      </c>
      <c r="E1044" s="226">
        <f>C1044/F1044*100</f>
        <v>121.481481481481</v>
      </c>
      <c r="F1044" s="224">
        <v>135</v>
      </c>
    </row>
    <row r="1045" ht="21" customHeight="1" spans="1:6">
      <c r="A1045" s="231" t="s">
        <v>871</v>
      </c>
      <c r="B1045" s="229"/>
      <c r="C1045" s="224"/>
      <c r="D1045" s="225"/>
      <c r="E1045" s="226"/>
      <c r="F1045" s="224">
        <v>23</v>
      </c>
    </row>
    <row r="1046" ht="21" customHeight="1" spans="1:6">
      <c r="A1046" s="228" t="s">
        <v>872</v>
      </c>
      <c r="B1046" s="229"/>
      <c r="C1046" s="224"/>
      <c r="D1046" s="225"/>
      <c r="E1046" s="226"/>
      <c r="F1046" s="224"/>
    </row>
    <row r="1047" ht="21" customHeight="1" spans="1:6">
      <c r="A1047" s="230" t="s">
        <v>873</v>
      </c>
      <c r="B1047" s="229"/>
      <c r="C1047" s="224"/>
      <c r="D1047" s="225"/>
      <c r="E1047" s="226"/>
      <c r="F1047" s="224"/>
    </row>
    <row r="1048" ht="21" customHeight="1" spans="1:6">
      <c r="A1048" s="231" t="s">
        <v>874</v>
      </c>
      <c r="B1048" s="229"/>
      <c r="C1048" s="224"/>
      <c r="D1048" s="225"/>
      <c r="E1048" s="226"/>
      <c r="F1048" s="224"/>
    </row>
    <row r="1049" ht="21" customHeight="1" spans="1:6">
      <c r="A1049" s="231" t="s">
        <v>875</v>
      </c>
      <c r="B1049" s="229"/>
      <c r="C1049" s="224"/>
      <c r="D1049" s="225"/>
      <c r="E1049" s="226"/>
      <c r="F1049" s="224"/>
    </row>
    <row r="1050" ht="21" customHeight="1" spans="1:6">
      <c r="A1050" s="228" t="s">
        <v>876</v>
      </c>
      <c r="B1050" s="229"/>
      <c r="C1050" s="224"/>
      <c r="D1050" s="225"/>
      <c r="E1050" s="226"/>
      <c r="F1050" s="224"/>
    </row>
    <row r="1051" ht="21" customHeight="1" spans="1:6">
      <c r="A1051" s="230" t="s">
        <v>877</v>
      </c>
      <c r="B1051" s="229"/>
      <c r="C1051" s="224"/>
      <c r="D1051" s="225"/>
      <c r="E1051" s="226"/>
      <c r="F1051" s="224"/>
    </row>
    <row r="1052" ht="21" customHeight="1" spans="1:6">
      <c r="A1052" s="231" t="s">
        <v>878</v>
      </c>
      <c r="B1052" s="229"/>
      <c r="C1052" s="224"/>
      <c r="D1052" s="225"/>
      <c r="E1052" s="226"/>
      <c r="F1052" s="224"/>
    </row>
    <row r="1053" ht="21" customHeight="1" spans="1:6">
      <c r="A1053" s="232" t="s">
        <v>879</v>
      </c>
      <c r="B1053" s="229">
        <v>807</v>
      </c>
      <c r="C1053" s="224">
        <v>807</v>
      </c>
      <c r="D1053" s="225">
        <f>(C1053/B1053)*100</f>
        <v>100</v>
      </c>
      <c r="E1053" s="226">
        <f>C1053/F1053*100</f>
        <v>82.1792260692464</v>
      </c>
      <c r="F1053" s="227">
        <v>982</v>
      </c>
    </row>
    <row r="1054" ht="21" customHeight="1" spans="1:6">
      <c r="A1054" s="228" t="s">
        <v>880</v>
      </c>
      <c r="B1054" s="229">
        <v>572</v>
      </c>
      <c r="C1054" s="224">
        <v>572</v>
      </c>
      <c r="D1054" s="225">
        <f>(C1054/B1054)*100</f>
        <v>100</v>
      </c>
      <c r="E1054" s="226">
        <f>C1054/F1054*100</f>
        <v>468.852459016393</v>
      </c>
      <c r="F1054" s="224">
        <v>122</v>
      </c>
    </row>
    <row r="1055" ht="21" customHeight="1" spans="1:6">
      <c r="A1055" s="230" t="s">
        <v>42</v>
      </c>
      <c r="B1055" s="229">
        <v>12</v>
      </c>
      <c r="C1055" s="224">
        <v>12</v>
      </c>
      <c r="D1055" s="225">
        <f>(C1055/B1055)*100</f>
        <v>100</v>
      </c>
      <c r="E1055" s="226">
        <f>C1055/F1055*100</f>
        <v>80</v>
      </c>
      <c r="F1055" s="224">
        <v>15</v>
      </c>
    </row>
    <row r="1056" ht="21" customHeight="1" spans="1:6">
      <c r="A1056" s="231" t="s">
        <v>43</v>
      </c>
      <c r="B1056" s="229">
        <v>425</v>
      </c>
      <c r="C1056" s="224">
        <v>425</v>
      </c>
      <c r="D1056" s="225">
        <f>(C1056/B1056)*100</f>
        <v>100</v>
      </c>
      <c r="E1056" s="226">
        <f>C1056/F1056*100</f>
        <v>397.196261682243</v>
      </c>
      <c r="F1056" s="224">
        <v>107</v>
      </c>
    </row>
    <row r="1057" ht="21" customHeight="1" spans="1:6">
      <c r="A1057" s="231" t="s">
        <v>44</v>
      </c>
      <c r="B1057" s="229"/>
      <c r="C1057" s="224"/>
      <c r="D1057" s="225"/>
      <c r="E1057" s="226"/>
      <c r="F1057" s="224"/>
    </row>
    <row r="1058" ht="21" customHeight="1" spans="1:6">
      <c r="A1058" s="231" t="s">
        <v>881</v>
      </c>
      <c r="B1058" s="229"/>
      <c r="C1058" s="224"/>
      <c r="D1058" s="225"/>
      <c r="E1058" s="226"/>
      <c r="F1058" s="224"/>
    </row>
    <row r="1059" ht="21" customHeight="1" spans="1:6">
      <c r="A1059" s="231" t="s">
        <v>882</v>
      </c>
      <c r="B1059" s="229"/>
      <c r="C1059" s="224"/>
      <c r="D1059" s="225"/>
      <c r="E1059" s="226"/>
      <c r="F1059" s="224"/>
    </row>
    <row r="1060" ht="21" customHeight="1" spans="1:6">
      <c r="A1060" s="231" t="s">
        <v>883</v>
      </c>
      <c r="B1060" s="229"/>
      <c r="C1060" s="224"/>
      <c r="D1060" s="225"/>
      <c r="E1060" s="226"/>
      <c r="F1060" s="224"/>
    </row>
    <row r="1061" ht="21" customHeight="1" spans="1:6">
      <c r="A1061" s="231" t="s">
        <v>884</v>
      </c>
      <c r="B1061" s="229"/>
      <c r="C1061" s="224"/>
      <c r="D1061" s="225"/>
      <c r="E1061" s="226"/>
      <c r="F1061" s="224"/>
    </row>
    <row r="1062" ht="21" customHeight="1" spans="1:6">
      <c r="A1062" s="231" t="s">
        <v>885</v>
      </c>
      <c r="B1062" s="229"/>
      <c r="C1062" s="224"/>
      <c r="D1062" s="225"/>
      <c r="E1062" s="226"/>
      <c r="F1062" s="224"/>
    </row>
    <row r="1063" ht="21" customHeight="1" spans="1:6">
      <c r="A1063" s="231" t="s">
        <v>886</v>
      </c>
      <c r="B1063" s="229"/>
      <c r="C1063" s="224"/>
      <c r="D1063" s="225"/>
      <c r="E1063" s="226"/>
      <c r="F1063" s="224"/>
    </row>
    <row r="1064" ht="21" customHeight="1" spans="1:6">
      <c r="A1064" s="231" t="s">
        <v>887</v>
      </c>
      <c r="B1064" s="229"/>
      <c r="C1064" s="224"/>
      <c r="D1064" s="225"/>
      <c r="E1064" s="226"/>
      <c r="F1064" s="224"/>
    </row>
    <row r="1065" ht="21" customHeight="1" spans="1:6">
      <c r="A1065" s="231" t="s">
        <v>888</v>
      </c>
      <c r="B1065" s="229"/>
      <c r="C1065" s="224"/>
      <c r="D1065" s="225"/>
      <c r="E1065" s="226"/>
      <c r="F1065" s="224"/>
    </row>
    <row r="1066" ht="21" customHeight="1" spans="1:6">
      <c r="A1066" s="231" t="s">
        <v>889</v>
      </c>
      <c r="B1066" s="229">
        <v>135</v>
      </c>
      <c r="C1066" s="224">
        <v>135</v>
      </c>
      <c r="D1066" s="225">
        <f>(C1066/B1066)*100</f>
        <v>100</v>
      </c>
      <c r="E1066" s="226"/>
      <c r="F1066" s="224"/>
    </row>
    <row r="1067" ht="21" customHeight="1" spans="1:6">
      <c r="A1067" s="228" t="s">
        <v>890</v>
      </c>
      <c r="B1067" s="229">
        <v>25</v>
      </c>
      <c r="C1067" s="224">
        <v>25</v>
      </c>
      <c r="D1067" s="225">
        <f>(C1067/B1067)*100</f>
        <v>100</v>
      </c>
      <c r="E1067" s="226"/>
      <c r="F1067" s="224"/>
    </row>
    <row r="1068" ht="21" customHeight="1" spans="1:6">
      <c r="A1068" s="230" t="s">
        <v>42</v>
      </c>
      <c r="B1068" s="229"/>
      <c r="C1068" s="224"/>
      <c r="D1068" s="225"/>
      <c r="E1068" s="226"/>
      <c r="F1068" s="224"/>
    </row>
    <row r="1069" ht="21" customHeight="1" spans="1:6">
      <c r="A1069" s="231" t="s">
        <v>43</v>
      </c>
      <c r="B1069" s="229"/>
      <c r="C1069" s="224"/>
      <c r="D1069" s="225"/>
      <c r="E1069" s="226"/>
      <c r="F1069" s="224"/>
    </row>
    <row r="1070" ht="21" customHeight="1" spans="1:6">
      <c r="A1070" s="231" t="s">
        <v>44</v>
      </c>
      <c r="B1070" s="229"/>
      <c r="C1070" s="224"/>
      <c r="D1070" s="225"/>
      <c r="E1070" s="226"/>
      <c r="F1070" s="224"/>
    </row>
    <row r="1071" ht="21" customHeight="1" spans="1:6">
      <c r="A1071" s="231" t="s">
        <v>891</v>
      </c>
      <c r="B1071" s="229"/>
      <c r="C1071" s="224"/>
      <c r="D1071" s="225"/>
      <c r="E1071" s="226"/>
      <c r="F1071" s="224"/>
    </row>
    <row r="1072" ht="21" customHeight="1" spans="1:6">
      <c r="A1072" s="231" t="s">
        <v>892</v>
      </c>
      <c r="B1072" s="229"/>
      <c r="C1072" s="224"/>
      <c r="D1072" s="225"/>
      <c r="E1072" s="226"/>
      <c r="F1072" s="224"/>
    </row>
    <row r="1073" ht="21" customHeight="1" spans="1:6">
      <c r="A1073" s="231" t="s">
        <v>893</v>
      </c>
      <c r="B1073" s="229"/>
      <c r="C1073" s="224"/>
      <c r="D1073" s="225"/>
      <c r="E1073" s="226"/>
      <c r="F1073" s="224"/>
    </row>
    <row r="1074" ht="21" customHeight="1" spans="1:6">
      <c r="A1074" s="231" t="s">
        <v>894</v>
      </c>
      <c r="B1074" s="229"/>
      <c r="C1074" s="224"/>
      <c r="D1074" s="225"/>
      <c r="E1074" s="226"/>
      <c r="F1074" s="224"/>
    </row>
    <row r="1075" ht="21" customHeight="1" spans="1:6">
      <c r="A1075" s="231" t="s">
        <v>895</v>
      </c>
      <c r="B1075" s="229"/>
      <c r="C1075" s="224"/>
      <c r="D1075" s="225"/>
      <c r="E1075" s="226"/>
      <c r="F1075" s="224"/>
    </row>
    <row r="1076" ht="21" customHeight="1" spans="1:6">
      <c r="A1076" s="231" t="s">
        <v>896</v>
      </c>
      <c r="B1076" s="224">
        <v>25</v>
      </c>
      <c r="C1076" s="224">
        <v>25</v>
      </c>
      <c r="D1076" s="225">
        <f>(C1076/B1076)*100</f>
        <v>100</v>
      </c>
      <c r="E1076" s="226"/>
      <c r="F1076" s="224"/>
    </row>
    <row r="1077" ht="21" customHeight="1" spans="1:6">
      <c r="A1077" s="231" t="s">
        <v>51</v>
      </c>
      <c r="B1077" s="229"/>
      <c r="C1077" s="224"/>
      <c r="D1077" s="225"/>
      <c r="E1077" s="226"/>
      <c r="F1077" s="224"/>
    </row>
    <row r="1078" ht="21" customHeight="1" spans="1:6">
      <c r="A1078" s="231" t="s">
        <v>897</v>
      </c>
      <c r="B1078" s="229"/>
      <c r="C1078" s="224"/>
      <c r="D1078" s="225"/>
      <c r="E1078" s="226"/>
      <c r="F1078" s="224"/>
    </row>
    <row r="1079" ht="21" customHeight="1" spans="1:6">
      <c r="A1079" s="228" t="s">
        <v>898</v>
      </c>
      <c r="B1079" s="229">
        <v>195</v>
      </c>
      <c r="C1079" s="224">
        <v>195</v>
      </c>
      <c r="D1079" s="225">
        <f>(C1079/B1079)*100</f>
        <v>100</v>
      </c>
      <c r="E1079" s="226">
        <f>C1079/F1079*100</f>
        <v>22.6744186046512</v>
      </c>
      <c r="F1079" s="224">
        <v>860</v>
      </c>
    </row>
    <row r="1080" ht="21" customHeight="1" spans="1:6">
      <c r="A1080" s="228" t="s">
        <v>899</v>
      </c>
      <c r="B1080" s="224">
        <v>45</v>
      </c>
      <c r="C1080" s="224">
        <v>45</v>
      </c>
      <c r="D1080" s="225">
        <f>(C1080/B1080)*100</f>
        <v>100</v>
      </c>
      <c r="E1080" s="226">
        <f>C1080/F1080*100</f>
        <v>8.70406189555126</v>
      </c>
      <c r="F1080" s="224">
        <v>517</v>
      </c>
    </row>
    <row r="1081" ht="21" customHeight="1" spans="1:6">
      <c r="A1081" s="231" t="s">
        <v>900</v>
      </c>
      <c r="B1081" s="224">
        <v>150</v>
      </c>
      <c r="C1081" s="224">
        <v>150</v>
      </c>
      <c r="D1081" s="225">
        <f>(C1081/B1081)*100</f>
        <v>100</v>
      </c>
      <c r="E1081" s="226">
        <f>C1081/F1081*100</f>
        <v>43.731778425656</v>
      </c>
      <c r="F1081" s="224">
        <v>343</v>
      </c>
    </row>
    <row r="1082" ht="21" customHeight="1" spans="1:6">
      <c r="A1082" s="228" t="s">
        <v>901</v>
      </c>
      <c r="B1082" s="229">
        <v>15</v>
      </c>
      <c r="C1082" s="224">
        <v>15</v>
      </c>
      <c r="D1082" s="225">
        <f>(C1082/B1082)*100</f>
        <v>100</v>
      </c>
      <c r="E1082" s="226"/>
      <c r="F1082" s="224"/>
    </row>
    <row r="1083" ht="21" customHeight="1" spans="1:6">
      <c r="A1083" s="231" t="s">
        <v>902</v>
      </c>
      <c r="B1083" s="229">
        <v>15</v>
      </c>
      <c r="C1083" s="224">
        <v>15</v>
      </c>
      <c r="D1083" s="225">
        <f>(C1083/B1083)*100</f>
        <v>100</v>
      </c>
      <c r="E1083" s="226"/>
      <c r="F1083" s="224"/>
    </row>
    <row r="1084" ht="21" customHeight="1" spans="1:6">
      <c r="A1084" s="232" t="s">
        <v>903</v>
      </c>
      <c r="B1084" s="229">
        <v>90</v>
      </c>
      <c r="C1084" s="224"/>
      <c r="D1084" s="225"/>
      <c r="E1084" s="226"/>
      <c r="F1084" s="224"/>
    </row>
    <row r="1085" ht="21" customHeight="1" spans="1:6">
      <c r="A1085" s="232" t="s">
        <v>904</v>
      </c>
      <c r="B1085" s="229">
        <v>90</v>
      </c>
      <c r="C1085" s="224"/>
      <c r="D1085" s="225"/>
      <c r="E1085" s="226"/>
      <c r="F1085" s="224"/>
    </row>
    <row r="1086" ht="21" customHeight="1" spans="1:6">
      <c r="A1086" s="232" t="s">
        <v>905</v>
      </c>
      <c r="B1086" s="229">
        <v>90</v>
      </c>
      <c r="C1086" s="224"/>
      <c r="D1086" s="225"/>
      <c r="E1086" s="226"/>
      <c r="F1086" s="224"/>
    </row>
    <row r="1087" ht="21" customHeight="1" spans="1:6">
      <c r="A1087" s="232" t="s">
        <v>906</v>
      </c>
      <c r="B1087" s="229">
        <v>786</v>
      </c>
      <c r="C1087" s="224">
        <v>786</v>
      </c>
      <c r="D1087" s="225">
        <f t="shared" ref="D1087:D1093" si="15">(C1087/B1087)*100</f>
        <v>100</v>
      </c>
      <c r="E1087" s="226">
        <f t="shared" ref="E1087:E1093" si="16">C1087/F1087*100</f>
        <v>119.090909090909</v>
      </c>
      <c r="F1087" s="227">
        <v>660</v>
      </c>
    </row>
    <row r="1088" ht="21" customHeight="1" spans="1:6">
      <c r="A1088" s="228" t="s">
        <v>907</v>
      </c>
      <c r="B1088" s="229">
        <v>786</v>
      </c>
      <c r="C1088" s="224">
        <v>786</v>
      </c>
      <c r="D1088" s="225">
        <f t="shared" si="15"/>
        <v>100</v>
      </c>
      <c r="E1088" s="226">
        <f t="shared" si="16"/>
        <v>119.090909090909</v>
      </c>
      <c r="F1088" s="224">
        <v>660</v>
      </c>
    </row>
    <row r="1089" ht="21" customHeight="1" spans="1:6">
      <c r="A1089" s="228" t="s">
        <v>908</v>
      </c>
      <c r="B1089" s="229">
        <v>786</v>
      </c>
      <c r="C1089" s="224">
        <v>786</v>
      </c>
      <c r="D1089" s="225">
        <f t="shared" si="15"/>
        <v>100</v>
      </c>
      <c r="E1089" s="226">
        <f t="shared" si="16"/>
        <v>119.090909090909</v>
      </c>
      <c r="F1089" s="224">
        <v>660</v>
      </c>
    </row>
    <row r="1090" ht="21" customHeight="1" spans="1:6">
      <c r="A1090" s="232" t="s">
        <v>909</v>
      </c>
      <c r="B1090" s="229">
        <v>8</v>
      </c>
      <c r="C1090" s="224">
        <v>8</v>
      </c>
      <c r="D1090" s="225">
        <f t="shared" si="15"/>
        <v>100</v>
      </c>
      <c r="E1090" s="226">
        <f t="shared" si="16"/>
        <v>133.333333333333</v>
      </c>
      <c r="F1090" s="227">
        <v>6</v>
      </c>
    </row>
    <row r="1091" ht="21" customHeight="1" spans="1:6">
      <c r="A1091" s="228" t="s">
        <v>910</v>
      </c>
      <c r="B1091" s="229">
        <v>8</v>
      </c>
      <c r="C1091" s="224">
        <v>8</v>
      </c>
      <c r="D1091" s="225">
        <f t="shared" si="15"/>
        <v>100</v>
      </c>
      <c r="E1091" s="226">
        <f t="shared" si="16"/>
        <v>133.333333333333</v>
      </c>
      <c r="F1091" s="224">
        <v>6</v>
      </c>
    </row>
    <row r="1092" ht="21" customHeight="1" spans="1:6">
      <c r="A1092" s="233" t="s">
        <v>911</v>
      </c>
      <c r="B1092" s="234">
        <v>8</v>
      </c>
      <c r="C1092" s="235">
        <v>8</v>
      </c>
      <c r="D1092" s="225">
        <f t="shared" si="15"/>
        <v>100</v>
      </c>
      <c r="E1092" s="226">
        <f t="shared" si="16"/>
        <v>133.333333333333</v>
      </c>
      <c r="F1092" s="235">
        <v>6</v>
      </c>
    </row>
    <row r="1093" ht="21" customHeight="1" spans="1:6">
      <c r="A1093" s="236" t="s">
        <v>912</v>
      </c>
      <c r="B1093" s="237">
        <v>293366</v>
      </c>
      <c r="C1093" s="237">
        <f>SUM(C1090,C1087,C1053,C1036,C977,C943,C875,C806,C684,C660,C579,C510,C393,C338,C295,C240,C216,C211,C6)</f>
        <v>284981</v>
      </c>
      <c r="D1093" s="238">
        <f t="shared" si="15"/>
        <v>97.1417955727658</v>
      </c>
      <c r="E1093" s="238">
        <f t="shared" si="16"/>
        <v>115.012329336557</v>
      </c>
      <c r="F1093" s="239">
        <v>247783</v>
      </c>
    </row>
    <row r="1095" customHeight="1" spans="1:6">
      <c r="A1095" s="240"/>
      <c r="B1095" s="241"/>
      <c r="C1095" s="241"/>
      <c r="D1095" s="242"/>
      <c r="E1095" s="242"/>
      <c r="F1095" s="240"/>
    </row>
  </sheetData>
  <sheetProtection formatCells="0" formatColumns="0" formatRows="0" insertRows="0" insertColumns="0" insertHyperlinks="0" deleteColumns="0" deleteRows="0" sort="0" autoFilter="0" pivotTables="0"/>
  <mergeCells count="2">
    <mergeCell ref="A3:E3"/>
    <mergeCell ref="A1095:E1095"/>
  </mergeCells>
  <printOptions horizontalCentered="1"/>
  <pageMargins left="0.463888888888889" right="0.55" top="0.984027777777778" bottom="0.984027777777778" header="0.313888888888889" footer="0.313888888888889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autoPageBreaks="0"/>
  </sheetPr>
  <dimension ref="A1:D54"/>
  <sheetViews>
    <sheetView showGridLines="0" showZeros="0" workbookViewId="0">
      <selection activeCell="A1" sqref="A1"/>
    </sheetView>
  </sheetViews>
  <sheetFormatPr defaultColWidth="54.625" defaultRowHeight="48" customHeight="1" outlineLevelCol="3"/>
  <cols>
    <col min="1" max="1" width="35.125" style="192" customWidth="1"/>
    <col min="2" max="3" width="16.125" style="192" customWidth="1"/>
    <col min="4" max="4" width="11.125" style="192" customWidth="1"/>
    <col min="5" max="6" width="28.75" style="192" customWidth="1"/>
    <col min="7" max="16384" width="54.625" style="192"/>
  </cols>
  <sheetData>
    <row r="1" s="97" customFormat="1" ht="20.1" customHeight="1" spans="1:4">
      <c r="A1" s="101" t="s">
        <v>913</v>
      </c>
      <c r="B1" s="101"/>
      <c r="C1" s="101"/>
      <c r="D1" s="101"/>
    </row>
    <row r="2" s="190" customFormat="1" ht="23.1" customHeight="1" spans="1:4">
      <c r="A2" s="193" t="s">
        <v>914</v>
      </c>
      <c r="B2" s="193"/>
      <c r="C2" s="193"/>
      <c r="D2" s="193"/>
    </row>
    <row r="3" ht="18" customHeight="1" spans="1:4">
      <c r="A3" s="194"/>
      <c r="B3" s="194"/>
      <c r="C3" s="195" t="s">
        <v>915</v>
      </c>
      <c r="D3" s="195"/>
    </row>
    <row r="4" customHeight="1" spans="1:4">
      <c r="A4" s="196" t="s">
        <v>36</v>
      </c>
      <c r="B4" s="197" t="s">
        <v>916</v>
      </c>
      <c r="C4" s="197" t="s">
        <v>917</v>
      </c>
      <c r="D4" s="198" t="s">
        <v>918</v>
      </c>
    </row>
    <row r="5" ht="24.95" customHeight="1" spans="1:4">
      <c r="A5" s="199" t="s">
        <v>919</v>
      </c>
      <c r="B5" s="200">
        <f>SUM(B6:B10)</f>
        <v>65722.7</v>
      </c>
      <c r="C5" s="200">
        <f>SUM(C6:C10)</f>
        <v>66962.27</v>
      </c>
      <c r="D5" s="201">
        <f t="shared" ref="D5:D47" si="0">(C5/B5)*100</f>
        <v>101.886060676144</v>
      </c>
    </row>
    <row r="6" ht="24.95" customHeight="1" spans="1:4">
      <c r="A6" s="199" t="s">
        <v>920</v>
      </c>
      <c r="B6" s="200">
        <v>26636.41</v>
      </c>
      <c r="C6" s="202">
        <v>31331.94</v>
      </c>
      <c r="D6" s="201">
        <f t="shared" si="0"/>
        <v>117.628238940608</v>
      </c>
    </row>
    <row r="7" ht="24.95" customHeight="1" spans="1:4">
      <c r="A7" s="199" t="s">
        <v>921</v>
      </c>
      <c r="B7" s="200">
        <v>33511.88</v>
      </c>
      <c r="C7" s="200">
        <v>33145.24</v>
      </c>
      <c r="D7" s="201">
        <f t="shared" si="0"/>
        <v>98.905940221796</v>
      </c>
    </row>
    <row r="8" ht="24.95" customHeight="1" spans="1:4">
      <c r="A8" s="199" t="s">
        <v>922</v>
      </c>
      <c r="B8" s="200">
        <v>2911.89</v>
      </c>
      <c r="C8" s="200">
        <v>998.56</v>
      </c>
      <c r="D8" s="201">
        <f t="shared" si="0"/>
        <v>34.2925041811332</v>
      </c>
    </row>
    <row r="9" ht="24.95" customHeight="1" spans="1:4">
      <c r="A9" s="199" t="s">
        <v>923</v>
      </c>
      <c r="B9" s="200">
        <v>111.92</v>
      </c>
      <c r="C9" s="200">
        <v>75.68</v>
      </c>
      <c r="D9" s="201">
        <f t="shared" si="0"/>
        <v>67.6197283774124</v>
      </c>
    </row>
    <row r="10" ht="24.95" customHeight="1" spans="1:4">
      <c r="A10" s="199" t="s">
        <v>924</v>
      </c>
      <c r="B10" s="200">
        <v>2550.6</v>
      </c>
      <c r="C10" s="200">
        <v>1410.85</v>
      </c>
      <c r="D10" s="201">
        <f t="shared" si="0"/>
        <v>55.314435819023</v>
      </c>
    </row>
    <row r="11" ht="24.95" customHeight="1" spans="1:4">
      <c r="A11" s="199" t="s">
        <v>925</v>
      </c>
      <c r="B11" s="200">
        <f>SUM(B12:B36)</f>
        <v>11419.93</v>
      </c>
      <c r="C11" s="200">
        <f>SUM(C12:C36)</f>
        <v>13252.512</v>
      </c>
      <c r="D11" s="201">
        <f t="shared" si="0"/>
        <v>116.047226208917</v>
      </c>
    </row>
    <row r="12" ht="24.95" customHeight="1" spans="1:4">
      <c r="A12" s="199" t="s">
        <v>926</v>
      </c>
      <c r="B12" s="200">
        <v>3003.39</v>
      </c>
      <c r="C12" s="200">
        <v>2905.23</v>
      </c>
      <c r="D12" s="201">
        <f t="shared" si="0"/>
        <v>96.731693186699</v>
      </c>
    </row>
    <row r="13" ht="24.95" customHeight="1" spans="1:4">
      <c r="A13" s="203" t="s">
        <v>927</v>
      </c>
      <c r="B13" s="200">
        <v>765.5</v>
      </c>
      <c r="C13" s="200">
        <v>628.77</v>
      </c>
      <c r="D13" s="201">
        <f t="shared" si="0"/>
        <v>82.1384715871979</v>
      </c>
    </row>
    <row r="14" ht="24.95" customHeight="1" spans="1:4">
      <c r="A14" s="204" t="s">
        <v>928</v>
      </c>
      <c r="B14" s="200">
        <v>32.43</v>
      </c>
      <c r="C14" s="200">
        <v>10.15</v>
      </c>
      <c r="D14" s="201">
        <f t="shared" si="0"/>
        <v>31.2981806968856</v>
      </c>
    </row>
    <row r="15" ht="24.95" customHeight="1" spans="1:4">
      <c r="A15" s="204" t="s">
        <v>929</v>
      </c>
      <c r="B15" s="200">
        <v>10.28</v>
      </c>
      <c r="C15" s="200">
        <v>20.76</v>
      </c>
      <c r="D15" s="201">
        <f t="shared" si="0"/>
        <v>201.945525291829</v>
      </c>
    </row>
    <row r="16" ht="24.95" customHeight="1" spans="1:4">
      <c r="A16" s="204" t="s">
        <v>930</v>
      </c>
      <c r="B16" s="200">
        <v>148.58</v>
      </c>
      <c r="C16" s="200">
        <v>115.95</v>
      </c>
      <c r="D16" s="201">
        <f t="shared" si="0"/>
        <v>78.0387669942119</v>
      </c>
    </row>
    <row r="17" ht="24.95" customHeight="1" spans="1:4">
      <c r="A17" s="204" t="s">
        <v>931</v>
      </c>
      <c r="B17" s="200">
        <v>538.16</v>
      </c>
      <c r="C17" s="200">
        <v>417.42</v>
      </c>
      <c r="D17" s="201">
        <f t="shared" si="0"/>
        <v>77.5642931470195</v>
      </c>
    </row>
    <row r="18" ht="24.95" customHeight="1" spans="1:4">
      <c r="A18" s="204" t="s">
        <v>932</v>
      </c>
      <c r="B18" s="200">
        <v>271.25</v>
      </c>
      <c r="C18" s="200">
        <v>234.7</v>
      </c>
      <c r="D18" s="201">
        <f t="shared" si="0"/>
        <v>86.5253456221198</v>
      </c>
    </row>
    <row r="19" ht="24.95" customHeight="1" spans="1:4">
      <c r="A19" s="204" t="s">
        <v>933</v>
      </c>
      <c r="B19" s="200">
        <v>410.46</v>
      </c>
      <c r="C19" s="200">
        <v>425.54</v>
      </c>
      <c r="D19" s="201">
        <f t="shared" si="0"/>
        <v>103.673926813819</v>
      </c>
    </row>
    <row r="20" ht="24.95" customHeight="1" spans="1:4">
      <c r="A20" s="204" t="s">
        <v>934</v>
      </c>
      <c r="B20" s="200">
        <v>50.75</v>
      </c>
      <c r="C20" s="200">
        <v>93.75</v>
      </c>
      <c r="D20" s="201">
        <f t="shared" si="0"/>
        <v>184.729064039409</v>
      </c>
    </row>
    <row r="21" ht="24.95" customHeight="1" spans="1:4">
      <c r="A21" s="204" t="s">
        <v>935</v>
      </c>
      <c r="B21" s="200">
        <v>862.89</v>
      </c>
      <c r="C21" s="200">
        <v>961.88</v>
      </c>
      <c r="D21" s="201">
        <f t="shared" si="0"/>
        <v>111.471914148965</v>
      </c>
    </row>
    <row r="22" ht="24.95" customHeight="1" spans="1:4">
      <c r="A22" s="204" t="s">
        <v>936</v>
      </c>
      <c r="B22" s="200">
        <v>1220.72</v>
      </c>
      <c r="C22" s="200">
        <v>2100.08</v>
      </c>
      <c r="D22" s="201">
        <f t="shared" si="0"/>
        <v>172.036175371912</v>
      </c>
    </row>
    <row r="23" ht="24.95" customHeight="1" spans="1:4">
      <c r="A23" s="204" t="s">
        <v>937</v>
      </c>
      <c r="B23" s="200">
        <v>248.46</v>
      </c>
      <c r="C23" s="200">
        <v>400.66</v>
      </c>
      <c r="D23" s="201">
        <f t="shared" si="0"/>
        <v>161.25734524672</v>
      </c>
    </row>
    <row r="24" ht="24.95" customHeight="1" spans="1:4">
      <c r="A24" s="204" t="s">
        <v>938</v>
      </c>
      <c r="B24" s="200">
        <v>195.21</v>
      </c>
      <c r="C24" s="200">
        <v>213.83</v>
      </c>
      <c r="D24" s="201">
        <f t="shared" si="0"/>
        <v>109.538445776343</v>
      </c>
    </row>
    <row r="25" ht="24.95" customHeight="1" spans="1:4">
      <c r="A25" s="204" t="s">
        <v>939</v>
      </c>
      <c r="B25" s="200">
        <v>323.72</v>
      </c>
      <c r="C25" s="200">
        <v>380.65</v>
      </c>
      <c r="D25" s="201">
        <f t="shared" si="0"/>
        <v>117.586185592487</v>
      </c>
    </row>
    <row r="26" ht="24.95" customHeight="1" spans="1:4">
      <c r="A26" s="204" t="s">
        <v>940</v>
      </c>
      <c r="B26" s="200">
        <v>82.19</v>
      </c>
      <c r="C26" s="200">
        <v>96.5</v>
      </c>
      <c r="D26" s="201">
        <f t="shared" si="0"/>
        <v>117.410877235673</v>
      </c>
    </row>
    <row r="27" ht="24.95" customHeight="1" spans="1:4">
      <c r="A27" s="204" t="s">
        <v>941</v>
      </c>
      <c r="B27" s="200">
        <v>222.2</v>
      </c>
      <c r="C27" s="200">
        <v>213.36</v>
      </c>
      <c r="D27" s="201">
        <f t="shared" si="0"/>
        <v>96.021602160216</v>
      </c>
    </row>
    <row r="28" s="191" customFormat="1" ht="24.95" customHeight="1" spans="1:4">
      <c r="A28" s="204" t="s">
        <v>942</v>
      </c>
      <c r="B28" s="200">
        <v>75.76</v>
      </c>
      <c r="C28" s="200">
        <v>21.92</v>
      </c>
      <c r="D28" s="201">
        <f t="shared" si="0"/>
        <v>28.9334741288279</v>
      </c>
    </row>
    <row r="29" s="191" customFormat="1" ht="24.95" customHeight="1" spans="1:4">
      <c r="A29" s="204" t="s">
        <v>943</v>
      </c>
      <c r="B29" s="200">
        <v>9.74</v>
      </c>
      <c r="C29" s="200"/>
      <c r="D29" s="201">
        <f t="shared" si="0"/>
        <v>0</v>
      </c>
    </row>
    <row r="30" s="191" customFormat="1" ht="24.95" customHeight="1" spans="1:4">
      <c r="A30" s="204" t="s">
        <v>944</v>
      </c>
      <c r="B30" s="200">
        <v>1081.37</v>
      </c>
      <c r="C30" s="200">
        <v>1121.1</v>
      </c>
      <c r="D30" s="201">
        <f t="shared" si="0"/>
        <v>103.674043111978</v>
      </c>
    </row>
    <row r="31" s="191" customFormat="1" ht="24.95" customHeight="1" spans="1:4">
      <c r="A31" s="204" t="s">
        <v>945</v>
      </c>
      <c r="B31" s="200">
        <v>302.67</v>
      </c>
      <c r="C31" s="200">
        <v>578.23</v>
      </c>
      <c r="D31" s="201">
        <f t="shared" si="0"/>
        <v>191.043050186672</v>
      </c>
    </row>
    <row r="32" s="191" customFormat="1" ht="24.95" customHeight="1" spans="1:4">
      <c r="A32" s="204" t="s">
        <v>946</v>
      </c>
      <c r="B32" s="200">
        <v>406.95</v>
      </c>
      <c r="C32" s="200">
        <v>770.57</v>
      </c>
      <c r="D32" s="201">
        <f t="shared" si="0"/>
        <v>189.352500307163</v>
      </c>
    </row>
    <row r="33" s="191" customFormat="1" ht="24.95" customHeight="1" spans="1:4">
      <c r="A33" s="204" t="s">
        <v>947</v>
      </c>
      <c r="B33" s="200">
        <v>543.46</v>
      </c>
      <c r="C33" s="200">
        <v>910.722</v>
      </c>
      <c r="D33" s="201">
        <f t="shared" si="0"/>
        <v>167.578478636882</v>
      </c>
    </row>
    <row r="34" s="191" customFormat="1" ht="24.95" customHeight="1" spans="1:4">
      <c r="A34" s="204" t="s">
        <v>948</v>
      </c>
      <c r="B34" s="200">
        <v>568.01</v>
      </c>
      <c r="C34" s="200">
        <v>440.23</v>
      </c>
      <c r="D34" s="201">
        <f t="shared" si="0"/>
        <v>77.5039171845566</v>
      </c>
    </row>
    <row r="35" s="191" customFormat="1" ht="24.95" customHeight="1" spans="1:4">
      <c r="A35" s="204" t="s">
        <v>949</v>
      </c>
      <c r="B35" s="200">
        <v>45.78</v>
      </c>
      <c r="C35" s="200">
        <v>190.51</v>
      </c>
      <c r="D35" s="201">
        <f t="shared" si="0"/>
        <v>416.142420270861</v>
      </c>
    </row>
    <row r="36" s="191" customFormat="1" ht="24.95" customHeight="1" spans="1:4">
      <c r="A36" s="204" t="s">
        <v>950</v>
      </c>
      <c r="B36" s="200"/>
      <c r="C36" s="200"/>
      <c r="D36" s="201"/>
    </row>
    <row r="37" s="191" customFormat="1" ht="24.95" customHeight="1" spans="1:4">
      <c r="A37" s="204" t="s">
        <v>951</v>
      </c>
      <c r="B37" s="200">
        <f>SUM(B38:B48)</f>
        <v>33553.49</v>
      </c>
      <c r="C37" s="200">
        <f>SUM(C38:C48)</f>
        <v>39758.48</v>
      </c>
      <c r="D37" s="201">
        <f t="shared" si="0"/>
        <v>118.492830403037</v>
      </c>
    </row>
    <row r="38" s="191" customFormat="1" ht="24.95" customHeight="1" spans="1:4">
      <c r="A38" s="204" t="s">
        <v>952</v>
      </c>
      <c r="B38" s="200">
        <v>232.09</v>
      </c>
      <c r="C38" s="200">
        <v>190.53</v>
      </c>
      <c r="D38" s="201">
        <f t="shared" si="0"/>
        <v>82.0931535180318</v>
      </c>
    </row>
    <row r="39" s="191" customFormat="1" ht="24.95" customHeight="1" spans="1:4">
      <c r="A39" s="204" t="s">
        <v>953</v>
      </c>
      <c r="B39" s="200">
        <v>15943.58</v>
      </c>
      <c r="C39" s="200">
        <v>17847.17</v>
      </c>
      <c r="D39" s="201">
        <f t="shared" si="0"/>
        <v>111.939539300458</v>
      </c>
    </row>
    <row r="40" s="191" customFormat="1" ht="24.95" customHeight="1" spans="1:4">
      <c r="A40" s="204" t="s">
        <v>954</v>
      </c>
      <c r="B40" s="200"/>
      <c r="C40" s="200"/>
      <c r="D40" s="201"/>
    </row>
    <row r="41" s="191" customFormat="1" ht="24.95" customHeight="1" spans="1:4">
      <c r="A41" s="204" t="s">
        <v>955</v>
      </c>
      <c r="B41" s="200">
        <v>1075.14</v>
      </c>
      <c r="C41" s="200">
        <v>777.52</v>
      </c>
      <c r="D41" s="201">
        <f t="shared" si="0"/>
        <v>72.3180236992392</v>
      </c>
    </row>
    <row r="42" s="191" customFormat="1" ht="24.95" customHeight="1" spans="1:4">
      <c r="A42" s="203" t="s">
        <v>956</v>
      </c>
      <c r="B42" s="200">
        <v>7372.25</v>
      </c>
      <c r="C42" s="200">
        <v>6674.7</v>
      </c>
      <c r="D42" s="201">
        <f t="shared" si="0"/>
        <v>90.5381667740513</v>
      </c>
    </row>
    <row r="43" s="191" customFormat="1" ht="24.95" customHeight="1" spans="1:4">
      <c r="A43" s="204" t="s">
        <v>957</v>
      </c>
      <c r="B43" s="200">
        <v>62.49</v>
      </c>
      <c r="C43" s="200">
        <v>114.88</v>
      </c>
      <c r="D43" s="201">
        <f t="shared" si="0"/>
        <v>183.837413986238</v>
      </c>
    </row>
    <row r="44" s="191" customFormat="1" ht="24.95" customHeight="1" spans="1:4">
      <c r="A44" s="204" t="s">
        <v>958</v>
      </c>
      <c r="B44" s="200">
        <v>312.09</v>
      </c>
      <c r="C44" s="200">
        <v>105.8</v>
      </c>
      <c r="D44" s="201">
        <f t="shared" si="0"/>
        <v>33.9004774263834</v>
      </c>
    </row>
    <row r="45" s="191" customFormat="1" ht="24.95" customHeight="1" spans="1:4">
      <c r="A45" s="204" t="s">
        <v>959</v>
      </c>
      <c r="B45" s="200">
        <v>64.84</v>
      </c>
      <c r="C45" s="200">
        <v>120.78</v>
      </c>
      <c r="D45" s="201">
        <f t="shared" si="0"/>
        <v>186.273904996915</v>
      </c>
    </row>
    <row r="46" s="191" customFormat="1" ht="24.95" customHeight="1" spans="1:4">
      <c r="A46" s="204" t="s">
        <v>960</v>
      </c>
      <c r="B46" s="200">
        <v>7709.41</v>
      </c>
      <c r="C46" s="200">
        <v>13056.34</v>
      </c>
      <c r="D46" s="201">
        <f t="shared" si="0"/>
        <v>169.355891047434</v>
      </c>
    </row>
    <row r="47" s="191" customFormat="1" ht="24.95" customHeight="1" spans="1:4">
      <c r="A47" s="204" t="s">
        <v>961</v>
      </c>
      <c r="B47" s="200">
        <v>781.6</v>
      </c>
      <c r="C47" s="200">
        <v>870.76</v>
      </c>
      <c r="D47" s="201">
        <f t="shared" si="0"/>
        <v>111.407369498465</v>
      </c>
    </row>
    <row r="48" s="191" customFormat="1" ht="24.95" customHeight="1" spans="1:4">
      <c r="A48" s="204" t="s">
        <v>962</v>
      </c>
      <c r="B48" s="200"/>
      <c r="C48" s="200"/>
      <c r="D48" s="201"/>
    </row>
    <row r="49" s="191" customFormat="1" ht="24.95" customHeight="1" spans="1:4">
      <c r="A49" s="204" t="s">
        <v>963</v>
      </c>
      <c r="B49" s="200">
        <f>SUM(B50:B53)</f>
        <v>1327.52</v>
      </c>
      <c r="C49" s="200">
        <f>SUM(C50:C53)</f>
        <v>1428.99</v>
      </c>
      <c r="D49" s="201">
        <f t="shared" ref="D49:D52" si="1">(C49/B49)*100</f>
        <v>107.643575991322</v>
      </c>
    </row>
    <row r="50" s="191" customFormat="1" ht="24.95" customHeight="1" spans="1:4">
      <c r="A50" s="204" t="s">
        <v>964</v>
      </c>
      <c r="B50" s="200">
        <v>800.05</v>
      </c>
      <c r="C50" s="200">
        <v>1044.6</v>
      </c>
      <c r="D50" s="201">
        <f t="shared" si="1"/>
        <v>130.566839572527</v>
      </c>
    </row>
    <row r="51" s="191" customFormat="1" ht="24.95" customHeight="1" spans="1:4">
      <c r="A51" s="204" t="s">
        <v>965</v>
      </c>
      <c r="B51" s="200">
        <v>397.76</v>
      </c>
      <c r="C51" s="200">
        <v>324.93</v>
      </c>
      <c r="D51" s="201">
        <f t="shared" si="1"/>
        <v>81.6899637972647</v>
      </c>
    </row>
    <row r="52" s="191" customFormat="1" ht="24.95" customHeight="1" spans="1:4">
      <c r="A52" s="204" t="s">
        <v>966</v>
      </c>
      <c r="B52" s="200">
        <v>129.71</v>
      </c>
      <c r="C52" s="200">
        <v>18.23</v>
      </c>
      <c r="D52" s="201">
        <f t="shared" si="1"/>
        <v>14.054429111094</v>
      </c>
    </row>
    <row r="53" s="191" customFormat="1" ht="24.95" customHeight="1" spans="1:4">
      <c r="A53" s="204" t="s">
        <v>967</v>
      </c>
      <c r="B53" s="200"/>
      <c r="C53" s="200">
        <v>41.23</v>
      </c>
      <c r="D53" s="201"/>
    </row>
    <row r="54" s="191" customFormat="1" ht="24.95" customHeight="1" spans="1:4">
      <c r="A54" s="205" t="s">
        <v>912</v>
      </c>
      <c r="B54" s="206">
        <f>SUM(B49,B37,B11,B5)</f>
        <v>112023.64</v>
      </c>
      <c r="C54" s="206">
        <f>SUM(C49,C37,C11,C5)</f>
        <v>121402.252</v>
      </c>
      <c r="D54" s="207">
        <f>(C54/B54)*100</f>
        <v>108.371993625631</v>
      </c>
    </row>
  </sheetData>
  <mergeCells count="2">
    <mergeCell ref="A2:D2"/>
    <mergeCell ref="C3:D3"/>
  </mergeCells>
  <printOptions horizontalCentered="1"/>
  <pageMargins left="0.679166666666667" right="0.471527777777778" top="1.10138888888889" bottom="0.984027777777778" header="0.313888888888889" footer="0.313888888888889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37.875" style="2" customWidth="1"/>
    <col min="2" max="2" width="11" style="2" customWidth="1"/>
    <col min="3" max="3" width="36.25" style="171" customWidth="1"/>
    <col min="4" max="4" width="10.5" style="171" customWidth="1"/>
    <col min="5" max="238" width="9" style="171"/>
    <col min="239" max="239" width="65.375" style="171" customWidth="1"/>
    <col min="240" max="245" width="21.25" style="171" customWidth="1"/>
    <col min="246" max="246" width="8" style="171" customWidth="1"/>
    <col min="247" max="247" width="6" style="171" customWidth="1"/>
    <col min="248" max="16384" width="9" style="171"/>
  </cols>
  <sheetData>
    <row r="1" s="97" customFormat="1" ht="20.1" customHeight="1" spans="1:2">
      <c r="A1" s="101" t="s">
        <v>968</v>
      </c>
      <c r="B1" s="100"/>
    </row>
    <row r="2" s="2" customFormat="1" ht="27" customHeight="1" spans="1:4">
      <c r="A2" s="7" t="s">
        <v>969</v>
      </c>
      <c r="B2" s="7"/>
      <c r="C2" s="7"/>
      <c r="D2" s="7"/>
    </row>
    <row r="3" s="2" customFormat="1" ht="15" customHeight="1" spans="1:4">
      <c r="A3" s="8"/>
      <c r="B3" s="8"/>
      <c r="C3" s="8"/>
      <c r="D3" s="104" t="s">
        <v>2</v>
      </c>
    </row>
    <row r="4" s="2" customFormat="1" ht="18" customHeight="1" spans="1:4">
      <c r="A4" s="172" t="s">
        <v>970</v>
      </c>
      <c r="B4" s="173"/>
      <c r="C4" s="174" t="s">
        <v>971</v>
      </c>
      <c r="D4" s="175"/>
    </row>
    <row r="5" s="2" customFormat="1" ht="18" customHeight="1" spans="1:4">
      <c r="A5" s="176" t="s">
        <v>36</v>
      </c>
      <c r="B5" s="177" t="s">
        <v>972</v>
      </c>
      <c r="C5" s="178" t="s">
        <v>973</v>
      </c>
      <c r="D5" s="179" t="s">
        <v>972</v>
      </c>
    </row>
    <row r="6" s="3" customFormat="1" ht="21" customHeight="1" spans="1:5">
      <c r="A6" s="180" t="s">
        <v>974</v>
      </c>
      <c r="B6" s="181">
        <v>16496</v>
      </c>
      <c r="C6" s="180" t="s">
        <v>975</v>
      </c>
      <c r="D6" s="182">
        <v>284981</v>
      </c>
      <c r="E6" s="21"/>
    </row>
    <row r="7" s="3" customFormat="1" ht="21" customHeight="1" spans="1:4">
      <c r="A7" s="180" t="s">
        <v>976</v>
      </c>
      <c r="B7" s="183">
        <f>SUM(B8,B15,B37)</f>
        <v>272641</v>
      </c>
      <c r="C7" s="180" t="s">
        <v>977</v>
      </c>
      <c r="D7" s="182"/>
    </row>
    <row r="8" s="3" customFormat="1" ht="21" customHeight="1" spans="1:4">
      <c r="A8" s="180" t="s">
        <v>978</v>
      </c>
      <c r="B8" s="183">
        <v>4378</v>
      </c>
      <c r="C8" s="180" t="s">
        <v>979</v>
      </c>
      <c r="D8" s="182"/>
    </row>
    <row r="9" s="3" customFormat="1" ht="21" customHeight="1" spans="1:4">
      <c r="A9" s="180" t="s">
        <v>980</v>
      </c>
      <c r="B9" s="183">
        <v>131</v>
      </c>
      <c r="C9" s="180" t="s">
        <v>981</v>
      </c>
      <c r="D9" s="182"/>
    </row>
    <row r="10" s="3" customFormat="1" ht="21" customHeight="1" spans="1:4">
      <c r="A10" s="180" t="s">
        <v>982</v>
      </c>
      <c r="B10" s="183">
        <v>42</v>
      </c>
      <c r="C10" s="180" t="s">
        <v>983</v>
      </c>
      <c r="D10" s="182"/>
    </row>
    <row r="11" s="3" customFormat="1" ht="21" customHeight="1" spans="1:4">
      <c r="A11" s="180" t="s">
        <v>984</v>
      </c>
      <c r="B11" s="183">
        <v>783</v>
      </c>
      <c r="C11" s="180" t="s">
        <v>985</v>
      </c>
      <c r="D11" s="182"/>
    </row>
    <row r="12" s="3" customFormat="1" ht="21" customHeight="1" spans="1:4">
      <c r="A12" s="180" t="s">
        <v>986</v>
      </c>
      <c r="B12" s="183">
        <v>1</v>
      </c>
      <c r="C12" s="180" t="s">
        <v>987</v>
      </c>
      <c r="D12" s="182"/>
    </row>
    <row r="13" s="3" customFormat="1" ht="21" customHeight="1" spans="1:4">
      <c r="A13" s="180" t="s">
        <v>988</v>
      </c>
      <c r="B13" s="183">
        <v>3421</v>
      </c>
      <c r="C13" s="180"/>
      <c r="D13" s="182"/>
    </row>
    <row r="14" s="3" customFormat="1" ht="21" customHeight="1" spans="1:4">
      <c r="A14" s="180" t="s">
        <v>989</v>
      </c>
      <c r="B14" s="183"/>
      <c r="C14" s="180"/>
      <c r="D14" s="182"/>
    </row>
    <row r="15" s="2" customFormat="1" ht="21" customHeight="1" spans="1:4">
      <c r="A15" s="180" t="s">
        <v>990</v>
      </c>
      <c r="B15" s="183">
        <v>165477</v>
      </c>
      <c r="C15" s="180" t="s">
        <v>990</v>
      </c>
      <c r="D15" s="182"/>
    </row>
    <row r="16" s="3" customFormat="1" ht="21" customHeight="1" spans="1:4">
      <c r="A16" s="180" t="s">
        <v>991</v>
      </c>
      <c r="B16" s="183"/>
      <c r="C16" s="180" t="s">
        <v>991</v>
      </c>
      <c r="D16" s="182"/>
    </row>
    <row r="17" s="2" customFormat="1" ht="21" customHeight="1" spans="1:4">
      <c r="A17" s="180" t="s">
        <v>992</v>
      </c>
      <c r="B17" s="183">
        <v>54690</v>
      </c>
      <c r="C17" s="180" t="s">
        <v>992</v>
      </c>
      <c r="D17" s="182"/>
    </row>
    <row r="18" s="2" customFormat="1" ht="21" customHeight="1" spans="1:4">
      <c r="A18" s="180" t="s">
        <v>993</v>
      </c>
      <c r="B18" s="183"/>
      <c r="C18" s="180" t="s">
        <v>994</v>
      </c>
      <c r="D18" s="182"/>
    </row>
    <row r="19" s="3" customFormat="1" ht="21" customHeight="1" spans="1:4">
      <c r="A19" s="180" t="s">
        <v>995</v>
      </c>
      <c r="B19" s="183">
        <v>13503</v>
      </c>
      <c r="C19" s="180" t="s">
        <v>995</v>
      </c>
      <c r="D19" s="182"/>
    </row>
    <row r="20" s="3" customFormat="1" ht="21" customHeight="1" spans="1:4">
      <c r="A20" s="180" t="s">
        <v>996</v>
      </c>
      <c r="B20" s="183">
        <v>5840</v>
      </c>
      <c r="C20" s="180" t="s">
        <v>996</v>
      </c>
      <c r="D20" s="182"/>
    </row>
    <row r="21" s="2" customFormat="1" ht="21" customHeight="1" spans="1:4">
      <c r="A21" s="180" t="s">
        <v>997</v>
      </c>
      <c r="B21" s="183"/>
      <c r="C21" s="180" t="s">
        <v>997</v>
      </c>
      <c r="D21" s="182"/>
    </row>
    <row r="22" s="2" customFormat="1" ht="21" customHeight="1" spans="1:4">
      <c r="A22" s="180" t="s">
        <v>998</v>
      </c>
      <c r="B22" s="183">
        <v>1132</v>
      </c>
      <c r="C22" s="180" t="s">
        <v>998</v>
      </c>
      <c r="D22" s="182"/>
    </row>
    <row r="23" s="2" customFormat="1" ht="21" customHeight="1" spans="1:4">
      <c r="A23" s="180" t="s">
        <v>999</v>
      </c>
      <c r="B23" s="183">
        <v>325</v>
      </c>
      <c r="C23" s="180" t="s">
        <v>999</v>
      </c>
      <c r="D23" s="182"/>
    </row>
    <row r="24" s="3" customFormat="1" ht="21" customHeight="1" spans="1:4">
      <c r="A24" s="180" t="s">
        <v>1000</v>
      </c>
      <c r="B24" s="183">
        <v>1345</v>
      </c>
      <c r="C24" s="180" t="s">
        <v>1000</v>
      </c>
      <c r="D24" s="182"/>
    </row>
    <row r="25" ht="21" customHeight="1" spans="1:4">
      <c r="A25" s="180" t="s">
        <v>1001</v>
      </c>
      <c r="B25" s="183">
        <v>11815</v>
      </c>
      <c r="C25" s="180" t="s">
        <v>1001</v>
      </c>
      <c r="D25" s="182"/>
    </row>
    <row r="26" ht="21" customHeight="1" spans="1:4">
      <c r="A26" s="180" t="s">
        <v>1002</v>
      </c>
      <c r="B26" s="183">
        <v>11331</v>
      </c>
      <c r="C26" s="180" t="s">
        <v>1003</v>
      </c>
      <c r="D26" s="182"/>
    </row>
    <row r="27" ht="21" customHeight="1" spans="1:4">
      <c r="A27" s="180" t="s">
        <v>1004</v>
      </c>
      <c r="B27" s="183">
        <v>21736</v>
      </c>
      <c r="C27" s="180" t="s">
        <v>1005</v>
      </c>
      <c r="D27" s="182"/>
    </row>
    <row r="28" ht="21" customHeight="1" spans="1:4">
      <c r="A28" s="180" t="s">
        <v>1006</v>
      </c>
      <c r="B28" s="183">
        <v>3575</v>
      </c>
      <c r="C28" s="180" t="s">
        <v>1006</v>
      </c>
      <c r="D28" s="182"/>
    </row>
    <row r="29" ht="21" customHeight="1" spans="1:4">
      <c r="A29" s="180" t="s">
        <v>1007</v>
      </c>
      <c r="B29" s="183">
        <v>1471</v>
      </c>
      <c r="C29" s="180" t="s">
        <v>1007</v>
      </c>
      <c r="D29" s="182"/>
    </row>
    <row r="30" ht="21" customHeight="1" spans="1:4">
      <c r="A30" s="180" t="s">
        <v>1008</v>
      </c>
      <c r="B30" s="183">
        <v>4953</v>
      </c>
      <c r="C30" s="180" t="s">
        <v>1008</v>
      </c>
      <c r="D30" s="182"/>
    </row>
    <row r="31" ht="21" customHeight="1" spans="1:4">
      <c r="A31" s="180" t="s">
        <v>1009</v>
      </c>
      <c r="B31" s="183">
        <v>17023</v>
      </c>
      <c r="C31" s="180" t="s">
        <v>1009</v>
      </c>
      <c r="D31" s="182"/>
    </row>
    <row r="32" ht="21" customHeight="1" spans="1:4">
      <c r="A32" s="180" t="s">
        <v>1010</v>
      </c>
      <c r="B32" s="183">
        <v>1760</v>
      </c>
      <c r="C32" s="180"/>
      <c r="D32" s="182"/>
    </row>
    <row r="33" ht="21" customHeight="1" spans="1:4">
      <c r="A33" s="180" t="s">
        <v>1011</v>
      </c>
      <c r="B33" s="183"/>
      <c r="C33" s="180"/>
      <c r="D33" s="182"/>
    </row>
    <row r="34" ht="21" customHeight="1" spans="1:4">
      <c r="A34" s="180" t="s">
        <v>1012</v>
      </c>
      <c r="B34" s="183"/>
      <c r="C34" s="180"/>
      <c r="D34" s="182"/>
    </row>
    <row r="35" ht="21" customHeight="1" spans="1:4">
      <c r="A35" s="180" t="s">
        <v>1013</v>
      </c>
      <c r="B35" s="183">
        <v>14562</v>
      </c>
      <c r="C35" s="180"/>
      <c r="D35" s="182"/>
    </row>
    <row r="36" ht="21" customHeight="1" spans="1:4">
      <c r="A36" s="180" t="s">
        <v>1014</v>
      </c>
      <c r="B36" s="183">
        <v>416</v>
      </c>
      <c r="C36" s="180" t="s">
        <v>1014</v>
      </c>
      <c r="D36" s="182"/>
    </row>
    <row r="37" ht="21" customHeight="1" spans="1:4">
      <c r="A37" s="180" t="s">
        <v>1015</v>
      </c>
      <c r="B37" s="183">
        <v>102786</v>
      </c>
      <c r="C37" s="180" t="s">
        <v>1015</v>
      </c>
      <c r="D37" s="182"/>
    </row>
    <row r="38" ht="21" customHeight="1" spans="1:4">
      <c r="A38" s="180" t="s">
        <v>1016</v>
      </c>
      <c r="B38" s="183"/>
      <c r="C38" s="180" t="s">
        <v>1017</v>
      </c>
      <c r="D38" s="182">
        <v>54</v>
      </c>
    </row>
    <row r="39" ht="21" customHeight="1" spans="1:4">
      <c r="A39" s="180" t="s">
        <v>1018</v>
      </c>
      <c r="B39" s="183"/>
      <c r="C39" s="180" t="s">
        <v>1019</v>
      </c>
      <c r="D39" s="182">
        <v>3464</v>
      </c>
    </row>
    <row r="40" ht="21" customHeight="1" spans="1:4">
      <c r="A40" s="180" t="s">
        <v>1020</v>
      </c>
      <c r="B40" s="183">
        <v>-7407</v>
      </c>
      <c r="C40" s="180" t="s">
        <v>1021</v>
      </c>
      <c r="D40" s="182"/>
    </row>
    <row r="41" ht="21" customHeight="1" spans="1:4">
      <c r="A41" s="180" t="s">
        <v>1022</v>
      </c>
      <c r="B41" s="183"/>
      <c r="C41" s="180" t="s">
        <v>1023</v>
      </c>
      <c r="D41" s="182"/>
    </row>
    <row r="42" ht="21" customHeight="1" spans="1:4">
      <c r="A42" s="180" t="s">
        <v>1024</v>
      </c>
      <c r="B42" s="183">
        <v>4172</v>
      </c>
      <c r="C42" s="180" t="s">
        <v>1025</v>
      </c>
      <c r="D42" s="182"/>
    </row>
    <row r="43" ht="21" customHeight="1" spans="1:4">
      <c r="A43" s="184" t="s">
        <v>1026</v>
      </c>
      <c r="B43" s="185">
        <v>7464</v>
      </c>
      <c r="C43" s="184" t="s">
        <v>1027</v>
      </c>
      <c r="D43" s="186"/>
    </row>
    <row r="44" ht="21" customHeight="1" spans="1:4">
      <c r="A44" s="180"/>
      <c r="B44" s="183"/>
      <c r="C44" s="180" t="s">
        <v>1028</v>
      </c>
      <c r="D44" s="182">
        <v>4867</v>
      </c>
    </row>
    <row r="45" ht="21" customHeight="1" spans="1:4">
      <c r="A45" s="180"/>
      <c r="B45" s="183"/>
      <c r="C45" s="180" t="s">
        <v>1029</v>
      </c>
      <c r="D45" s="182">
        <v>8639</v>
      </c>
    </row>
    <row r="46" ht="21" customHeight="1" spans="1:4">
      <c r="A46" s="180"/>
      <c r="B46" s="183"/>
      <c r="C46" s="180" t="s">
        <v>1030</v>
      </c>
      <c r="D46" s="182">
        <v>-3772</v>
      </c>
    </row>
    <row r="47" ht="21" customHeight="1" spans="1:4">
      <c r="A47" s="187" t="s">
        <v>1031</v>
      </c>
      <c r="B47" s="188">
        <f>SUM(B40:B43,B6:B7)</f>
        <v>293366</v>
      </c>
      <c r="C47" s="187" t="s">
        <v>1032</v>
      </c>
      <c r="D47" s="189">
        <f>SUM(D44,D39,D38,D6)</f>
        <v>293366</v>
      </c>
    </row>
  </sheetData>
  <mergeCells count="3">
    <mergeCell ref="A2:D2"/>
    <mergeCell ref="A4:B4"/>
    <mergeCell ref="C4:D4"/>
  </mergeCells>
  <pageMargins left="0.590277777777778" right="0.629166666666667" top="0.865277777777778" bottom="0.629166666666667" header="0.313888888888889" footer="0.313888888888889"/>
  <pageSetup paperSize="9" scale="7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showGridLines="0" workbookViewId="0">
      <selection activeCell="J11" sqref="J11"/>
    </sheetView>
  </sheetViews>
  <sheetFormatPr defaultColWidth="9" defaultRowHeight="14.25" outlineLevelCol="5"/>
  <cols>
    <col min="1" max="1" width="43.375" style="143" customWidth="1"/>
    <col min="2" max="2" width="10.25" style="144" customWidth="1"/>
    <col min="3" max="3" width="10.125" style="100" customWidth="1"/>
    <col min="4" max="4" width="8.125" style="100" customWidth="1"/>
    <col min="5" max="5" width="9.625" style="100" customWidth="1"/>
    <col min="6" max="6" width="9" style="100" hidden="1" customWidth="1"/>
    <col min="7" max="16384" width="9" style="97"/>
  </cols>
  <sheetData>
    <row r="1" ht="20.1" customHeight="1" spans="1:6">
      <c r="A1" s="145" t="s">
        <v>1033</v>
      </c>
      <c r="B1" s="100"/>
      <c r="F1" s="97"/>
    </row>
    <row r="2" s="100" customFormat="1" ht="24.95" customHeight="1" spans="1:5">
      <c r="A2" s="146" t="s">
        <v>1034</v>
      </c>
      <c r="B2" s="102"/>
      <c r="C2" s="102"/>
      <c r="D2" s="102"/>
      <c r="E2" s="102"/>
    </row>
    <row r="3" s="141" customFormat="1" ht="24" customHeight="1" spans="1:5">
      <c r="A3" s="147"/>
      <c r="B3" s="148"/>
      <c r="C3" s="149"/>
      <c r="D3" s="149"/>
      <c r="E3" s="150" t="s">
        <v>2</v>
      </c>
    </row>
    <row r="4" s="141" customFormat="1" ht="24" customHeight="1" spans="1:6">
      <c r="A4" s="151" t="s">
        <v>3</v>
      </c>
      <c r="B4" s="106" t="s">
        <v>4</v>
      </c>
      <c r="C4" s="107" t="s">
        <v>5</v>
      </c>
      <c r="D4" s="108" t="s">
        <v>6</v>
      </c>
      <c r="E4" s="152" t="s">
        <v>7</v>
      </c>
      <c r="F4" s="141" t="s">
        <v>1035</v>
      </c>
    </row>
    <row r="5" s="141" customFormat="1" ht="8.1" customHeight="1" spans="1:5">
      <c r="A5" s="153"/>
      <c r="B5" s="110"/>
      <c r="C5" s="111"/>
      <c r="D5" s="112"/>
      <c r="E5" s="154"/>
    </row>
    <row r="6" s="142" customFormat="1" ht="24" customHeight="1" spans="1:6">
      <c r="A6" s="155" t="s">
        <v>1036</v>
      </c>
      <c r="B6" s="156">
        <f>SUM(B10,B16,B25,B27,B32,B35,B41,B44,B46,B48,B56)</f>
        <v>16894</v>
      </c>
      <c r="C6" s="156">
        <f>SUM(C10,C16,C25,C27,C32,C35,C41,C44,C46,C48,C56)</f>
        <v>16164</v>
      </c>
      <c r="D6" s="157">
        <f>(C6/B6)*100</f>
        <v>95.6789392683793</v>
      </c>
      <c r="E6" s="158">
        <f>(C6/F6)*100</f>
        <v>406.130653266332</v>
      </c>
      <c r="F6" s="156">
        <v>3980</v>
      </c>
    </row>
    <row r="7" s="141" customFormat="1" ht="24" customHeight="1" spans="1:6">
      <c r="A7" s="159" t="s">
        <v>1037</v>
      </c>
      <c r="B7" s="156">
        <f>SUM(B8)</f>
        <v>0</v>
      </c>
      <c r="C7" s="160"/>
      <c r="D7" s="157"/>
      <c r="E7" s="158"/>
      <c r="F7" s="160"/>
    </row>
    <row r="8" s="141" customFormat="1" ht="24" customHeight="1" spans="1:6">
      <c r="A8" s="159" t="s">
        <v>1038</v>
      </c>
      <c r="B8" s="156"/>
      <c r="C8" s="160"/>
      <c r="D8" s="157"/>
      <c r="E8" s="158"/>
      <c r="F8" s="160"/>
    </row>
    <row r="9" s="141" customFormat="1" ht="24" customHeight="1" spans="1:6">
      <c r="A9" s="159" t="s">
        <v>1039</v>
      </c>
      <c r="B9" s="156"/>
      <c r="C9" s="160"/>
      <c r="D9" s="157"/>
      <c r="E9" s="158"/>
      <c r="F9" s="160"/>
    </row>
    <row r="10" s="141" customFormat="1" ht="24" customHeight="1" spans="1:6">
      <c r="A10" s="159" t="s">
        <v>1040</v>
      </c>
      <c r="B10" s="156">
        <v>105</v>
      </c>
      <c r="C10" s="160">
        <v>105</v>
      </c>
      <c r="D10" s="157">
        <f>(C10/B10)*100</f>
        <v>100</v>
      </c>
      <c r="E10" s="158"/>
      <c r="F10" s="160"/>
    </row>
    <row r="11" s="141" customFormat="1" ht="24" customHeight="1" spans="1:6">
      <c r="A11" s="159" t="s">
        <v>1041</v>
      </c>
      <c r="B11" s="156">
        <v>105</v>
      </c>
      <c r="C11" s="160">
        <v>105</v>
      </c>
      <c r="D11" s="157">
        <f>(C11/B11)*100</f>
        <v>100</v>
      </c>
      <c r="E11" s="158"/>
      <c r="F11" s="160"/>
    </row>
    <row r="12" s="141" customFormat="1" ht="24" customHeight="1" spans="1:6">
      <c r="A12" s="159" t="s">
        <v>1042</v>
      </c>
      <c r="B12" s="156">
        <f>SUM(B13)</f>
        <v>0</v>
      </c>
      <c r="C12" s="160"/>
      <c r="D12" s="157"/>
      <c r="E12" s="158"/>
      <c r="F12" s="160"/>
    </row>
    <row r="13" s="141" customFormat="1" ht="24" customHeight="1" spans="1:6">
      <c r="A13" s="159" t="s">
        <v>1043</v>
      </c>
      <c r="B13" s="156"/>
      <c r="C13" s="160"/>
      <c r="D13" s="157"/>
      <c r="E13" s="158"/>
      <c r="F13" s="160"/>
    </row>
    <row r="14" s="141" customFormat="1" ht="24" customHeight="1" spans="1:6">
      <c r="A14" s="159" t="s">
        <v>1044</v>
      </c>
      <c r="B14" s="156"/>
      <c r="C14" s="160"/>
      <c r="D14" s="157"/>
      <c r="E14" s="158"/>
      <c r="F14" s="160"/>
    </row>
    <row r="15" s="141" customFormat="1" ht="24" customHeight="1" spans="1:6">
      <c r="A15" s="159" t="s">
        <v>1045</v>
      </c>
      <c r="B15" s="156"/>
      <c r="C15" s="160"/>
      <c r="D15" s="157"/>
      <c r="E15" s="158"/>
      <c r="F15" s="160"/>
    </row>
    <row r="16" s="141" customFormat="1" ht="24" customHeight="1" spans="1:6">
      <c r="A16" s="159" t="s">
        <v>1046</v>
      </c>
      <c r="B16" s="156">
        <f>SUM(B17,B23,B24)</f>
        <v>14501</v>
      </c>
      <c r="C16" s="156">
        <v>14501</v>
      </c>
      <c r="D16" s="157">
        <f>(C16/B16)*100</f>
        <v>100</v>
      </c>
      <c r="E16" s="158">
        <f>(C16/F16)*100</f>
        <v>5431.0861423221</v>
      </c>
      <c r="F16" s="156">
        <v>267</v>
      </c>
    </row>
    <row r="17" s="141" customFormat="1" ht="24" customHeight="1" spans="1:6">
      <c r="A17" s="159" t="s">
        <v>1047</v>
      </c>
      <c r="B17" s="156">
        <v>14281</v>
      </c>
      <c r="C17" s="160">
        <f>SUM(C18:C22)</f>
        <v>14281</v>
      </c>
      <c r="D17" s="157">
        <f>(C17/B17)*100</f>
        <v>100</v>
      </c>
      <c r="E17" s="158">
        <f>(C17/F17)*100</f>
        <v>5348.68913857678</v>
      </c>
      <c r="F17" s="160">
        <v>267</v>
      </c>
    </row>
    <row r="18" s="141" customFormat="1" ht="24" customHeight="1" spans="1:6">
      <c r="A18" s="159" t="s">
        <v>1048</v>
      </c>
      <c r="B18" s="156">
        <v>13409</v>
      </c>
      <c r="C18" s="160">
        <v>13409</v>
      </c>
      <c r="D18" s="157">
        <f>(C18/B18)*100</f>
        <v>100</v>
      </c>
      <c r="E18" s="158">
        <f>(C18/F18)*100</f>
        <v>10158.3333333333</v>
      </c>
      <c r="F18" s="160">
        <v>132</v>
      </c>
    </row>
    <row r="19" s="141" customFormat="1" ht="24" customHeight="1" spans="1:6">
      <c r="A19" s="159" t="s">
        <v>1049</v>
      </c>
      <c r="B19" s="156"/>
      <c r="C19" s="160"/>
      <c r="D19" s="157"/>
      <c r="E19" s="158"/>
      <c r="F19" s="160"/>
    </row>
    <row r="20" s="141" customFormat="1" ht="24" customHeight="1" spans="1:6">
      <c r="A20" s="159" t="s">
        <v>1050</v>
      </c>
      <c r="B20" s="156">
        <v>230</v>
      </c>
      <c r="C20" s="160">
        <v>230</v>
      </c>
      <c r="D20" s="157">
        <f t="shared" ref="D20:D26" si="0">(C20/B20)*100</f>
        <v>100</v>
      </c>
      <c r="E20" s="158"/>
      <c r="F20" s="160"/>
    </row>
    <row r="21" s="141" customFormat="1" ht="24" customHeight="1" spans="1:6">
      <c r="A21" s="159" t="s">
        <v>1051</v>
      </c>
      <c r="B21" s="156">
        <v>440</v>
      </c>
      <c r="C21" s="160">
        <v>440</v>
      </c>
      <c r="D21" s="157">
        <f t="shared" si="0"/>
        <v>100</v>
      </c>
      <c r="E21" s="158">
        <f>(C21/F21)*100</f>
        <v>550</v>
      </c>
      <c r="F21" s="160">
        <v>80</v>
      </c>
    </row>
    <row r="22" s="141" customFormat="1" ht="24" customHeight="1" spans="1:6">
      <c r="A22" s="159" t="s">
        <v>1052</v>
      </c>
      <c r="B22" s="156">
        <v>202</v>
      </c>
      <c r="C22" s="160">
        <v>202</v>
      </c>
      <c r="D22" s="157">
        <f t="shared" si="0"/>
        <v>100</v>
      </c>
      <c r="E22" s="158">
        <f>(C22/F22)*100</f>
        <v>367.272727272727</v>
      </c>
      <c r="F22" s="160">
        <v>55</v>
      </c>
    </row>
    <row r="23" s="141" customFormat="1" ht="24" customHeight="1" spans="1:6">
      <c r="A23" s="159" t="s">
        <v>1053</v>
      </c>
      <c r="B23" s="156">
        <v>207</v>
      </c>
      <c r="C23" s="160">
        <v>207</v>
      </c>
      <c r="D23" s="157">
        <f t="shared" si="0"/>
        <v>100</v>
      </c>
      <c r="E23" s="158"/>
      <c r="F23" s="160"/>
    </row>
    <row r="24" s="141" customFormat="1" ht="24" customHeight="1" spans="1:6">
      <c r="A24" s="159" t="s">
        <v>1054</v>
      </c>
      <c r="B24" s="156">
        <v>13</v>
      </c>
      <c r="C24" s="160">
        <v>13</v>
      </c>
      <c r="D24" s="157">
        <f t="shared" si="0"/>
        <v>100</v>
      </c>
      <c r="E24" s="158"/>
      <c r="F24" s="160"/>
    </row>
    <row r="25" s="141" customFormat="1" ht="24" customHeight="1" spans="1:6">
      <c r="A25" s="159" t="s">
        <v>1055</v>
      </c>
      <c r="B25" s="156">
        <v>35</v>
      </c>
      <c r="C25" s="160">
        <v>35</v>
      </c>
      <c r="D25" s="157">
        <f t="shared" si="0"/>
        <v>100</v>
      </c>
      <c r="E25" s="158">
        <f>(C25/F25)*100</f>
        <v>36.8421052631579</v>
      </c>
      <c r="F25" s="160">
        <v>95</v>
      </c>
    </row>
    <row r="26" s="141" customFormat="1" ht="24" customHeight="1" spans="1:6">
      <c r="A26" s="159" t="s">
        <v>1056</v>
      </c>
      <c r="B26" s="156">
        <v>35</v>
      </c>
      <c r="C26" s="160">
        <v>35</v>
      </c>
      <c r="D26" s="157">
        <f t="shared" si="0"/>
        <v>100</v>
      </c>
      <c r="E26" s="158">
        <f>(C26/F26)*100</f>
        <v>36.8421052631579</v>
      </c>
      <c r="F26" s="160">
        <v>95</v>
      </c>
    </row>
    <row r="27" s="141" customFormat="1" ht="24" customHeight="1" spans="1:6">
      <c r="A27" s="159" t="s">
        <v>1057</v>
      </c>
      <c r="B27" s="156"/>
      <c r="C27" s="160"/>
      <c r="D27" s="157"/>
      <c r="E27" s="158"/>
      <c r="F27" s="160">
        <v>2318</v>
      </c>
    </row>
    <row r="28" s="141" customFormat="1" ht="24" customHeight="1" spans="1:6">
      <c r="A28" s="159" t="s">
        <v>1058</v>
      </c>
      <c r="B28" s="156"/>
      <c r="C28" s="160"/>
      <c r="D28" s="157"/>
      <c r="E28" s="158"/>
      <c r="F28" s="160">
        <v>2318</v>
      </c>
    </row>
    <row r="29" s="141" customFormat="1" ht="24" customHeight="1" spans="1:6">
      <c r="A29" s="159" t="s">
        <v>1059</v>
      </c>
      <c r="B29" s="156"/>
      <c r="C29" s="160"/>
      <c r="D29" s="157"/>
      <c r="E29" s="158"/>
      <c r="F29" s="160"/>
    </row>
    <row r="30" s="141" customFormat="1" ht="24" customHeight="1" spans="1:6">
      <c r="A30" s="159" t="s">
        <v>1060</v>
      </c>
      <c r="B30" s="156"/>
      <c r="C30" s="160"/>
      <c r="D30" s="157"/>
      <c r="E30" s="158"/>
      <c r="F30" s="160"/>
    </row>
    <row r="31" s="141" customFormat="1" ht="24" customHeight="1" spans="1:6">
      <c r="A31" s="159" t="s">
        <v>1061</v>
      </c>
      <c r="B31" s="156"/>
      <c r="C31" s="160"/>
      <c r="D31" s="157"/>
      <c r="E31" s="158"/>
      <c r="F31" s="160"/>
    </row>
    <row r="32" s="141" customFormat="1" ht="24" customHeight="1" spans="1:6">
      <c r="A32" s="159" t="s">
        <v>1062</v>
      </c>
      <c r="B32" s="156"/>
      <c r="C32" s="160"/>
      <c r="D32" s="157"/>
      <c r="E32" s="158"/>
      <c r="F32" s="160"/>
    </row>
    <row r="33" s="141" customFormat="1" ht="24" customHeight="1" spans="1:6">
      <c r="A33" s="159" t="s">
        <v>1063</v>
      </c>
      <c r="B33" s="156"/>
      <c r="C33" s="160"/>
      <c r="D33" s="157"/>
      <c r="E33" s="158"/>
      <c r="F33" s="160"/>
    </row>
    <row r="34" s="141" customFormat="1" ht="24" customHeight="1" spans="1:6">
      <c r="A34" s="159" t="s">
        <v>1064</v>
      </c>
      <c r="B34" s="156"/>
      <c r="C34" s="160"/>
      <c r="D34" s="157"/>
      <c r="E34" s="158"/>
      <c r="F34" s="160"/>
    </row>
    <row r="35" s="141" customFormat="1" ht="24" customHeight="1" spans="1:6">
      <c r="A35" s="159" t="s">
        <v>1065</v>
      </c>
      <c r="B35" s="156">
        <v>2</v>
      </c>
      <c r="C35" s="160">
        <v>2</v>
      </c>
      <c r="D35" s="157">
        <f>(C35/B35)*100</f>
        <v>100</v>
      </c>
      <c r="E35" s="158">
        <f>(C35/F35)*100</f>
        <v>200</v>
      </c>
      <c r="F35" s="160">
        <v>1</v>
      </c>
    </row>
    <row r="36" s="141" customFormat="1" ht="24" customHeight="1" spans="1:6">
      <c r="A36" s="159" t="s">
        <v>1066</v>
      </c>
      <c r="B36" s="156">
        <v>2</v>
      </c>
      <c r="C36" s="160">
        <v>2</v>
      </c>
      <c r="D36" s="157">
        <f>(C36/B36)*100</f>
        <v>100</v>
      </c>
      <c r="E36" s="158">
        <f>(C36/F36)*100</f>
        <v>200</v>
      </c>
      <c r="F36" s="160">
        <v>1</v>
      </c>
    </row>
    <row r="37" s="141" customFormat="1" ht="24" customHeight="1" spans="1:6">
      <c r="A37" s="159" t="s">
        <v>1067</v>
      </c>
      <c r="B37" s="156"/>
      <c r="C37" s="160"/>
      <c r="D37" s="157"/>
      <c r="E37" s="158"/>
      <c r="F37" s="160"/>
    </row>
    <row r="38" s="141" customFormat="1" ht="24" customHeight="1" spans="1:6">
      <c r="A38" s="159" t="s">
        <v>1068</v>
      </c>
      <c r="B38" s="156">
        <v>2</v>
      </c>
      <c r="C38" s="160">
        <v>2</v>
      </c>
      <c r="D38" s="157">
        <f>(C38/B38)*100</f>
        <v>100</v>
      </c>
      <c r="E38" s="158"/>
      <c r="F38" s="160"/>
    </row>
    <row r="39" s="141" customFormat="1" ht="24" customHeight="1" spans="1:6">
      <c r="A39" s="159" t="s">
        <v>1069</v>
      </c>
      <c r="B39" s="156"/>
      <c r="C39" s="160"/>
      <c r="D39" s="157"/>
      <c r="E39" s="158"/>
      <c r="F39" s="160"/>
    </row>
    <row r="40" s="141" customFormat="1" ht="24" customHeight="1" spans="1:6">
      <c r="A40" s="159" t="s">
        <v>1070</v>
      </c>
      <c r="B40" s="156"/>
      <c r="C40" s="160"/>
      <c r="D40" s="157"/>
      <c r="E40" s="158"/>
      <c r="F40" s="160"/>
    </row>
    <row r="41" s="141" customFormat="1" ht="24" customHeight="1" spans="1:6">
      <c r="A41" s="159" t="s">
        <v>1071</v>
      </c>
      <c r="B41" s="156">
        <v>60</v>
      </c>
      <c r="C41" s="160">
        <v>60</v>
      </c>
      <c r="D41" s="157">
        <f>(C41/B41)*100</f>
        <v>100</v>
      </c>
      <c r="E41" s="158">
        <f>(C41/F41)*100</f>
        <v>120</v>
      </c>
      <c r="F41" s="160">
        <v>50</v>
      </c>
    </row>
    <row r="42" s="141" customFormat="1" ht="24" customHeight="1" spans="1:6">
      <c r="A42" s="159" t="s">
        <v>1072</v>
      </c>
      <c r="B42" s="156">
        <v>60</v>
      </c>
      <c r="C42" s="160">
        <v>60</v>
      </c>
      <c r="D42" s="157">
        <f>(C42/B42)*100</f>
        <v>100</v>
      </c>
      <c r="E42" s="158">
        <f>(C42/F42)*100</f>
        <v>120</v>
      </c>
      <c r="F42" s="160">
        <v>50</v>
      </c>
    </row>
    <row r="43" s="141" customFormat="1" ht="24" customHeight="1" spans="1:6">
      <c r="A43" s="159" t="s">
        <v>1073</v>
      </c>
      <c r="B43" s="156">
        <v>60</v>
      </c>
      <c r="C43" s="160">
        <v>60</v>
      </c>
      <c r="D43" s="157">
        <f>(C43/B43)*100</f>
        <v>100</v>
      </c>
      <c r="E43" s="158"/>
      <c r="F43" s="160"/>
    </row>
    <row r="44" s="141" customFormat="1" ht="24" customHeight="1" spans="1:6">
      <c r="A44" s="159" t="s">
        <v>1074</v>
      </c>
      <c r="B44" s="156">
        <v>190</v>
      </c>
      <c r="C44" s="160">
        <v>190</v>
      </c>
      <c r="D44" s="157">
        <f>(C44/B44)*100</f>
        <v>100</v>
      </c>
      <c r="E44" s="158"/>
      <c r="F44" s="160"/>
    </row>
    <row r="45" s="141" customFormat="1" ht="24" customHeight="1" spans="1:6">
      <c r="A45" s="159" t="s">
        <v>1075</v>
      </c>
      <c r="B45" s="156">
        <v>190</v>
      </c>
      <c r="C45" s="160">
        <v>190</v>
      </c>
      <c r="D45" s="157">
        <f>(C45/B45)*100</f>
        <v>100</v>
      </c>
      <c r="E45" s="158"/>
      <c r="F45" s="160"/>
    </row>
    <row r="46" s="141" customFormat="1" ht="24" customHeight="1" spans="1:6">
      <c r="A46" s="159" t="s">
        <v>1076</v>
      </c>
      <c r="B46" s="156">
        <v>12</v>
      </c>
      <c r="C46" s="160"/>
      <c r="D46" s="157"/>
      <c r="E46" s="158"/>
      <c r="F46" s="160">
        <v>8</v>
      </c>
    </row>
    <row r="47" s="141" customFormat="1" ht="24" customHeight="1" spans="1:6">
      <c r="A47" s="159" t="s">
        <v>1077</v>
      </c>
      <c r="B47" s="156">
        <v>12</v>
      </c>
      <c r="C47" s="160"/>
      <c r="D47" s="157"/>
      <c r="E47" s="158"/>
      <c r="F47" s="160">
        <v>8</v>
      </c>
    </row>
    <row r="48" s="141" customFormat="1" ht="24" customHeight="1" spans="1:6">
      <c r="A48" s="159" t="s">
        <v>1078</v>
      </c>
      <c r="B48" s="156">
        <v>1989</v>
      </c>
      <c r="C48" s="160">
        <v>1271</v>
      </c>
      <c r="D48" s="157">
        <f>(C48/B48)*100</f>
        <v>63.9014580191051</v>
      </c>
      <c r="E48" s="158">
        <f>(C48/F48)*100</f>
        <v>110.521739130435</v>
      </c>
      <c r="F48" s="160">
        <v>1150</v>
      </c>
    </row>
    <row r="49" s="141" customFormat="1" ht="24" customHeight="1" spans="1:6">
      <c r="A49" s="159" t="s">
        <v>1079</v>
      </c>
      <c r="B49" s="156">
        <v>1989</v>
      </c>
      <c r="C49" s="160">
        <v>1271</v>
      </c>
      <c r="D49" s="157">
        <f>(C49/B49)*100</f>
        <v>63.9014580191051</v>
      </c>
      <c r="E49" s="158">
        <f>(C49/F49)*100</f>
        <v>110.521739130435</v>
      </c>
      <c r="F49" s="160">
        <v>1150</v>
      </c>
    </row>
    <row r="50" s="141" customFormat="1" ht="24" customHeight="1" spans="1:6">
      <c r="A50" s="159" t="s">
        <v>1080</v>
      </c>
      <c r="B50" s="156"/>
      <c r="C50" s="160"/>
      <c r="D50" s="157"/>
      <c r="E50" s="158"/>
      <c r="F50" s="160"/>
    </row>
    <row r="51" s="141" customFormat="1" ht="24" customHeight="1" spans="1:6">
      <c r="A51" s="159" t="s">
        <v>1081</v>
      </c>
      <c r="B51" s="156"/>
      <c r="C51" s="160">
        <v>484</v>
      </c>
      <c r="D51" s="157"/>
      <c r="E51" s="158"/>
      <c r="F51" s="160"/>
    </row>
    <row r="52" s="141" customFormat="1" ht="24" customHeight="1" spans="1:6">
      <c r="A52" s="159" t="s">
        <v>1082</v>
      </c>
      <c r="B52" s="156"/>
      <c r="C52" s="160">
        <v>159</v>
      </c>
      <c r="D52" s="157"/>
      <c r="E52" s="158"/>
      <c r="F52" s="160"/>
    </row>
    <row r="53" s="141" customFormat="1" ht="24" customHeight="1" spans="1:6">
      <c r="A53" s="159" t="s">
        <v>1083</v>
      </c>
      <c r="B53" s="156"/>
      <c r="C53" s="160">
        <v>36</v>
      </c>
      <c r="D53" s="157"/>
      <c r="E53" s="158"/>
      <c r="F53" s="160"/>
    </row>
    <row r="54" s="141" customFormat="1" ht="24" customHeight="1" spans="1:6">
      <c r="A54" s="159" t="s">
        <v>1084</v>
      </c>
      <c r="B54" s="156"/>
      <c r="C54" s="160">
        <v>49</v>
      </c>
      <c r="D54" s="157"/>
      <c r="E54" s="158"/>
      <c r="F54" s="160"/>
    </row>
    <row r="55" s="141" customFormat="1" ht="24" customHeight="1" spans="1:6">
      <c r="A55" s="159" t="s">
        <v>1085</v>
      </c>
      <c r="B55" s="156"/>
      <c r="C55" s="160">
        <v>543</v>
      </c>
      <c r="D55" s="157"/>
      <c r="E55" s="158"/>
      <c r="F55" s="160"/>
    </row>
    <row r="56" s="141" customFormat="1" ht="24" customHeight="1" spans="1:6">
      <c r="A56" s="159" t="s">
        <v>1086</v>
      </c>
      <c r="B56" s="156"/>
      <c r="C56" s="160"/>
      <c r="D56" s="157"/>
      <c r="E56" s="158"/>
      <c r="F56" s="160">
        <v>84</v>
      </c>
    </row>
    <row r="57" s="141" customFormat="1" ht="24" customHeight="1" spans="1:6">
      <c r="A57" s="161" t="s">
        <v>1087</v>
      </c>
      <c r="B57" s="162"/>
      <c r="C57" s="163"/>
      <c r="D57" s="157"/>
      <c r="E57" s="158"/>
      <c r="F57" s="162">
        <v>84</v>
      </c>
    </row>
    <row r="58" s="142" customFormat="1" ht="24" customHeight="1" spans="1:6">
      <c r="A58" s="164" t="s">
        <v>1088</v>
      </c>
      <c r="B58" s="165"/>
      <c r="C58" s="166">
        <f>SUM(C59:C64)</f>
        <v>14310</v>
      </c>
      <c r="D58" s="167"/>
      <c r="E58" s="167">
        <f>(C58/F58)*100</f>
        <v>112.988551125148</v>
      </c>
      <c r="F58" s="166">
        <v>12665</v>
      </c>
    </row>
    <row r="59" s="141" customFormat="1" ht="24" customHeight="1" spans="1:6">
      <c r="A59" s="159" t="s">
        <v>1089</v>
      </c>
      <c r="B59" s="156"/>
      <c r="C59" s="160"/>
      <c r="D59" s="157"/>
      <c r="E59" s="158"/>
      <c r="F59" s="160"/>
    </row>
    <row r="60" s="141" customFormat="1" ht="24" customHeight="1" spans="1:6">
      <c r="A60" s="159" t="s">
        <v>1090</v>
      </c>
      <c r="B60" s="156"/>
      <c r="C60" s="160"/>
      <c r="D60" s="157"/>
      <c r="E60" s="158"/>
      <c r="F60" s="160"/>
    </row>
    <row r="61" s="141" customFormat="1" ht="24" customHeight="1" spans="1:6">
      <c r="A61" s="159" t="s">
        <v>1091</v>
      </c>
      <c r="B61" s="156"/>
      <c r="C61" s="160">
        <v>9471</v>
      </c>
      <c r="D61" s="157"/>
      <c r="E61" s="158"/>
      <c r="F61" s="160"/>
    </row>
    <row r="62" s="141" customFormat="1" ht="24" customHeight="1" spans="1:6">
      <c r="A62" s="159" t="s">
        <v>1092</v>
      </c>
      <c r="B62" s="156"/>
      <c r="C62" s="160"/>
      <c r="D62" s="157"/>
      <c r="E62" s="158"/>
      <c r="F62" s="160">
        <v>7000</v>
      </c>
    </row>
    <row r="63" s="141" customFormat="1" ht="24" customHeight="1" spans="1:6">
      <c r="A63" s="159" t="s">
        <v>1093</v>
      </c>
      <c r="B63" s="156"/>
      <c r="C63" s="160">
        <v>4095</v>
      </c>
      <c r="D63" s="157"/>
      <c r="E63" s="158">
        <f>(C63/F63)*100</f>
        <v>4817.64705882353</v>
      </c>
      <c r="F63" s="160">
        <v>85</v>
      </c>
    </row>
    <row r="64" s="141" customFormat="1" ht="24" customHeight="1" spans="1:6">
      <c r="A64" s="159" t="s">
        <v>1094</v>
      </c>
      <c r="B64" s="156"/>
      <c r="C64" s="160">
        <v>744</v>
      </c>
      <c r="D64" s="157"/>
      <c r="E64" s="158">
        <f>(C64/F64)*100</f>
        <v>13.3333333333333</v>
      </c>
      <c r="F64" s="160">
        <v>5580</v>
      </c>
    </row>
    <row r="65" ht="24" customHeight="1" spans="1:6">
      <c r="A65" s="168" t="s">
        <v>912</v>
      </c>
      <c r="B65" s="169">
        <f>SUM(B58,B6)</f>
        <v>16894</v>
      </c>
      <c r="C65" s="169">
        <f>SUM(C58,C6)</f>
        <v>30474</v>
      </c>
      <c r="D65" s="170">
        <f>(C65/B65)*100</f>
        <v>180.383568130697</v>
      </c>
      <c r="E65" s="170">
        <f>(C65/F65)*100</f>
        <v>183.082006608591</v>
      </c>
      <c r="F65" s="100">
        <v>16645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669444444444445" right="0.668055555555556" top="0.984027777777778" bottom="0.984027777777778" header="0.354166666666667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showZeros="0" zoomScale="115" zoomScaleNormal="115" workbookViewId="0">
      <selection activeCell="A1" sqref="A1"/>
    </sheetView>
  </sheetViews>
  <sheetFormatPr defaultColWidth="9" defaultRowHeight="12.75" customHeight="1" outlineLevelCol="6"/>
  <cols>
    <col min="1" max="1" width="43.75" style="2" customWidth="1"/>
    <col min="2" max="2" width="17.875" style="2" hidden="1" customWidth="1"/>
    <col min="3" max="3" width="15.75" style="2" customWidth="1"/>
    <col min="4" max="4" width="9" style="84"/>
    <col min="5" max="240" width="9" style="4"/>
    <col min="241" max="241" width="65.375" style="4" customWidth="1"/>
    <col min="242" max="247" width="21.25" style="4" customWidth="1"/>
    <col min="248" max="248" width="8" style="4" customWidth="1"/>
    <col min="249" max="249" width="6" style="4" customWidth="1"/>
    <col min="250" max="496" width="9" style="4"/>
    <col min="497" max="497" width="65.375" style="4" customWidth="1"/>
    <col min="498" max="503" width="21.25" style="4" customWidth="1"/>
    <col min="504" max="504" width="8" style="4" customWidth="1"/>
    <col min="505" max="505" width="6" style="4" customWidth="1"/>
    <col min="506" max="752" width="9" style="4"/>
    <col min="753" max="753" width="65.375" style="4" customWidth="1"/>
    <col min="754" max="759" width="21.25" style="4" customWidth="1"/>
    <col min="760" max="760" width="8" style="4" customWidth="1"/>
    <col min="761" max="761" width="6" style="4" customWidth="1"/>
    <col min="762" max="1008" width="9" style="4"/>
    <col min="1009" max="1009" width="65.375" style="4" customWidth="1"/>
    <col min="1010" max="1015" width="21.25" style="4" customWidth="1"/>
    <col min="1016" max="1016" width="8" style="4" customWidth="1"/>
    <col min="1017" max="1017" width="6" style="4" customWidth="1"/>
    <col min="1018" max="1264" width="9" style="4"/>
    <col min="1265" max="1265" width="65.375" style="4" customWidth="1"/>
    <col min="1266" max="1271" width="21.25" style="4" customWidth="1"/>
    <col min="1272" max="1272" width="8" style="4" customWidth="1"/>
    <col min="1273" max="1273" width="6" style="4" customWidth="1"/>
    <col min="1274" max="1520" width="9" style="4"/>
    <col min="1521" max="1521" width="65.375" style="4" customWidth="1"/>
    <col min="1522" max="1527" width="21.25" style="4" customWidth="1"/>
    <col min="1528" max="1528" width="8" style="4" customWidth="1"/>
    <col min="1529" max="1529" width="6" style="4" customWidth="1"/>
    <col min="1530" max="1776" width="9" style="4"/>
    <col min="1777" max="1777" width="65.375" style="4" customWidth="1"/>
    <col min="1778" max="1783" width="21.25" style="4" customWidth="1"/>
    <col min="1784" max="1784" width="8" style="4" customWidth="1"/>
    <col min="1785" max="1785" width="6" style="4" customWidth="1"/>
    <col min="1786" max="2032" width="9" style="4"/>
    <col min="2033" max="2033" width="65.375" style="4" customWidth="1"/>
    <col min="2034" max="2039" width="21.25" style="4" customWidth="1"/>
    <col min="2040" max="2040" width="8" style="4" customWidth="1"/>
    <col min="2041" max="2041" width="6" style="4" customWidth="1"/>
    <col min="2042" max="2288" width="9" style="4"/>
    <col min="2289" max="2289" width="65.375" style="4" customWidth="1"/>
    <col min="2290" max="2295" width="21.25" style="4" customWidth="1"/>
    <col min="2296" max="2296" width="8" style="4" customWidth="1"/>
    <col min="2297" max="2297" width="6" style="4" customWidth="1"/>
    <col min="2298" max="2544" width="9" style="4"/>
    <col min="2545" max="2545" width="65.375" style="4" customWidth="1"/>
    <col min="2546" max="2551" width="21.25" style="4" customWidth="1"/>
    <col min="2552" max="2552" width="8" style="4" customWidth="1"/>
    <col min="2553" max="2553" width="6" style="4" customWidth="1"/>
    <col min="2554" max="2800" width="9" style="4"/>
    <col min="2801" max="2801" width="65.375" style="4" customWidth="1"/>
    <col min="2802" max="2807" width="21.25" style="4" customWidth="1"/>
    <col min="2808" max="2808" width="8" style="4" customWidth="1"/>
    <col min="2809" max="2809" width="6" style="4" customWidth="1"/>
    <col min="2810" max="3056" width="9" style="4"/>
    <col min="3057" max="3057" width="65.375" style="4" customWidth="1"/>
    <col min="3058" max="3063" width="21.25" style="4" customWidth="1"/>
    <col min="3064" max="3064" width="8" style="4" customWidth="1"/>
    <col min="3065" max="3065" width="6" style="4" customWidth="1"/>
    <col min="3066" max="3312" width="9" style="4"/>
    <col min="3313" max="3313" width="65.375" style="4" customWidth="1"/>
    <col min="3314" max="3319" width="21.25" style="4" customWidth="1"/>
    <col min="3320" max="3320" width="8" style="4" customWidth="1"/>
    <col min="3321" max="3321" width="6" style="4" customWidth="1"/>
    <col min="3322" max="3568" width="9" style="4"/>
    <col min="3569" max="3569" width="65.375" style="4" customWidth="1"/>
    <col min="3570" max="3575" width="21.25" style="4" customWidth="1"/>
    <col min="3576" max="3576" width="8" style="4" customWidth="1"/>
    <col min="3577" max="3577" width="6" style="4" customWidth="1"/>
    <col min="3578" max="3824" width="9" style="4"/>
    <col min="3825" max="3825" width="65.375" style="4" customWidth="1"/>
    <col min="3826" max="3831" width="21.25" style="4" customWidth="1"/>
    <col min="3832" max="3832" width="8" style="4" customWidth="1"/>
    <col min="3833" max="3833" width="6" style="4" customWidth="1"/>
    <col min="3834" max="4080" width="9" style="4"/>
    <col min="4081" max="4081" width="65.375" style="4" customWidth="1"/>
    <col min="4082" max="4087" width="21.25" style="4" customWidth="1"/>
    <col min="4088" max="4088" width="8" style="4" customWidth="1"/>
    <col min="4089" max="4089" width="6" style="4" customWidth="1"/>
    <col min="4090" max="4336" width="9" style="4"/>
    <col min="4337" max="4337" width="65.375" style="4" customWidth="1"/>
    <col min="4338" max="4343" width="21.25" style="4" customWidth="1"/>
    <col min="4344" max="4344" width="8" style="4" customWidth="1"/>
    <col min="4345" max="4345" width="6" style="4" customWidth="1"/>
    <col min="4346" max="4592" width="9" style="4"/>
    <col min="4593" max="4593" width="65.375" style="4" customWidth="1"/>
    <col min="4594" max="4599" width="21.25" style="4" customWidth="1"/>
    <col min="4600" max="4600" width="8" style="4" customWidth="1"/>
    <col min="4601" max="4601" width="6" style="4" customWidth="1"/>
    <col min="4602" max="4848" width="9" style="4"/>
    <col min="4849" max="4849" width="65.375" style="4" customWidth="1"/>
    <col min="4850" max="4855" width="21.25" style="4" customWidth="1"/>
    <col min="4856" max="4856" width="8" style="4" customWidth="1"/>
    <col min="4857" max="4857" width="6" style="4" customWidth="1"/>
    <col min="4858" max="5104" width="9" style="4"/>
    <col min="5105" max="5105" width="65.375" style="4" customWidth="1"/>
    <col min="5106" max="5111" width="21.25" style="4" customWidth="1"/>
    <col min="5112" max="5112" width="8" style="4" customWidth="1"/>
    <col min="5113" max="5113" width="6" style="4" customWidth="1"/>
    <col min="5114" max="5360" width="9" style="4"/>
    <col min="5361" max="5361" width="65.375" style="4" customWidth="1"/>
    <col min="5362" max="5367" width="21.25" style="4" customWidth="1"/>
    <col min="5368" max="5368" width="8" style="4" customWidth="1"/>
    <col min="5369" max="5369" width="6" style="4" customWidth="1"/>
    <col min="5370" max="5616" width="9" style="4"/>
    <col min="5617" max="5617" width="65.375" style="4" customWidth="1"/>
    <col min="5618" max="5623" width="21.25" style="4" customWidth="1"/>
    <col min="5624" max="5624" width="8" style="4" customWidth="1"/>
    <col min="5625" max="5625" width="6" style="4" customWidth="1"/>
    <col min="5626" max="5872" width="9" style="4"/>
    <col min="5873" max="5873" width="65.375" style="4" customWidth="1"/>
    <col min="5874" max="5879" width="21.25" style="4" customWidth="1"/>
    <col min="5880" max="5880" width="8" style="4" customWidth="1"/>
    <col min="5881" max="5881" width="6" style="4" customWidth="1"/>
    <col min="5882" max="6128" width="9" style="4"/>
    <col min="6129" max="6129" width="65.375" style="4" customWidth="1"/>
    <col min="6130" max="6135" width="21.25" style="4" customWidth="1"/>
    <col min="6136" max="6136" width="8" style="4" customWidth="1"/>
    <col min="6137" max="6137" width="6" style="4" customWidth="1"/>
    <col min="6138" max="6384" width="9" style="4"/>
    <col min="6385" max="6385" width="65.375" style="4" customWidth="1"/>
    <col min="6386" max="6391" width="21.25" style="4" customWidth="1"/>
    <col min="6392" max="6392" width="8" style="4" customWidth="1"/>
    <col min="6393" max="6393" width="6" style="4" customWidth="1"/>
    <col min="6394" max="6640" width="9" style="4"/>
    <col min="6641" max="6641" width="65.375" style="4" customWidth="1"/>
    <col min="6642" max="6647" width="21.25" style="4" customWidth="1"/>
    <col min="6648" max="6648" width="8" style="4" customWidth="1"/>
    <col min="6649" max="6649" width="6" style="4" customWidth="1"/>
    <col min="6650" max="6896" width="9" style="4"/>
    <col min="6897" max="6897" width="65.375" style="4" customWidth="1"/>
    <col min="6898" max="6903" width="21.25" style="4" customWidth="1"/>
    <col min="6904" max="6904" width="8" style="4" customWidth="1"/>
    <col min="6905" max="6905" width="6" style="4" customWidth="1"/>
    <col min="6906" max="7152" width="9" style="4"/>
    <col min="7153" max="7153" width="65.375" style="4" customWidth="1"/>
    <col min="7154" max="7159" width="21.25" style="4" customWidth="1"/>
    <col min="7160" max="7160" width="8" style="4" customWidth="1"/>
    <col min="7161" max="7161" width="6" style="4" customWidth="1"/>
    <col min="7162" max="7408" width="9" style="4"/>
    <col min="7409" max="7409" width="65.375" style="4" customWidth="1"/>
    <col min="7410" max="7415" width="21.25" style="4" customWidth="1"/>
    <col min="7416" max="7416" width="8" style="4" customWidth="1"/>
    <col min="7417" max="7417" width="6" style="4" customWidth="1"/>
    <col min="7418" max="7664" width="9" style="4"/>
    <col min="7665" max="7665" width="65.375" style="4" customWidth="1"/>
    <col min="7666" max="7671" width="21.25" style="4" customWidth="1"/>
    <col min="7672" max="7672" width="8" style="4" customWidth="1"/>
    <col min="7673" max="7673" width="6" style="4" customWidth="1"/>
    <col min="7674" max="7920" width="9" style="4"/>
    <col min="7921" max="7921" width="65.375" style="4" customWidth="1"/>
    <col min="7922" max="7927" width="21.25" style="4" customWidth="1"/>
    <col min="7928" max="7928" width="8" style="4" customWidth="1"/>
    <col min="7929" max="7929" width="6" style="4" customWidth="1"/>
    <col min="7930" max="8176" width="9" style="4"/>
    <col min="8177" max="8177" width="65.375" style="4" customWidth="1"/>
    <col min="8178" max="8183" width="21.25" style="4" customWidth="1"/>
    <col min="8184" max="8184" width="8" style="4" customWidth="1"/>
    <col min="8185" max="8185" width="6" style="4" customWidth="1"/>
    <col min="8186" max="8432" width="9" style="4"/>
    <col min="8433" max="8433" width="65.375" style="4" customWidth="1"/>
    <col min="8434" max="8439" width="21.25" style="4" customWidth="1"/>
    <col min="8440" max="8440" width="8" style="4" customWidth="1"/>
    <col min="8441" max="8441" width="6" style="4" customWidth="1"/>
    <col min="8442" max="8688" width="9" style="4"/>
    <col min="8689" max="8689" width="65.375" style="4" customWidth="1"/>
    <col min="8690" max="8695" width="21.25" style="4" customWidth="1"/>
    <col min="8696" max="8696" width="8" style="4" customWidth="1"/>
    <col min="8697" max="8697" width="6" style="4" customWidth="1"/>
    <col min="8698" max="8944" width="9" style="4"/>
    <col min="8945" max="8945" width="65.375" style="4" customWidth="1"/>
    <col min="8946" max="8951" width="21.25" style="4" customWidth="1"/>
    <col min="8952" max="8952" width="8" style="4" customWidth="1"/>
    <col min="8953" max="8953" width="6" style="4" customWidth="1"/>
    <col min="8954" max="9200" width="9" style="4"/>
    <col min="9201" max="9201" width="65.375" style="4" customWidth="1"/>
    <col min="9202" max="9207" width="21.25" style="4" customWidth="1"/>
    <col min="9208" max="9208" width="8" style="4" customWidth="1"/>
    <col min="9209" max="9209" width="6" style="4" customWidth="1"/>
    <col min="9210" max="9456" width="9" style="4"/>
    <col min="9457" max="9457" width="65.375" style="4" customWidth="1"/>
    <col min="9458" max="9463" width="21.25" style="4" customWidth="1"/>
    <col min="9464" max="9464" width="8" style="4" customWidth="1"/>
    <col min="9465" max="9465" width="6" style="4" customWidth="1"/>
    <col min="9466" max="9712" width="9" style="4"/>
    <col min="9713" max="9713" width="65.375" style="4" customWidth="1"/>
    <col min="9714" max="9719" width="21.25" style="4" customWidth="1"/>
    <col min="9720" max="9720" width="8" style="4" customWidth="1"/>
    <col min="9721" max="9721" width="6" style="4" customWidth="1"/>
    <col min="9722" max="9968" width="9" style="4"/>
    <col min="9969" max="9969" width="65.375" style="4" customWidth="1"/>
    <col min="9970" max="9975" width="21.25" style="4" customWidth="1"/>
    <col min="9976" max="9976" width="8" style="4" customWidth="1"/>
    <col min="9977" max="9977" width="6" style="4" customWidth="1"/>
    <col min="9978" max="10224" width="9" style="4"/>
    <col min="10225" max="10225" width="65.375" style="4" customWidth="1"/>
    <col min="10226" max="10231" width="21.25" style="4" customWidth="1"/>
    <col min="10232" max="10232" width="8" style="4" customWidth="1"/>
    <col min="10233" max="10233" width="6" style="4" customWidth="1"/>
    <col min="10234" max="10480" width="9" style="4"/>
    <col min="10481" max="10481" width="65.375" style="4" customWidth="1"/>
    <col min="10482" max="10487" width="21.25" style="4" customWidth="1"/>
    <col min="10488" max="10488" width="8" style="4" customWidth="1"/>
    <col min="10489" max="10489" width="6" style="4" customWidth="1"/>
    <col min="10490" max="10736" width="9" style="4"/>
    <col min="10737" max="10737" width="65.375" style="4" customWidth="1"/>
    <col min="10738" max="10743" width="21.25" style="4" customWidth="1"/>
    <col min="10744" max="10744" width="8" style="4" customWidth="1"/>
    <col min="10745" max="10745" width="6" style="4" customWidth="1"/>
    <col min="10746" max="10992" width="9" style="4"/>
    <col min="10993" max="10993" width="65.375" style="4" customWidth="1"/>
    <col min="10994" max="10999" width="21.25" style="4" customWidth="1"/>
    <col min="11000" max="11000" width="8" style="4" customWidth="1"/>
    <col min="11001" max="11001" width="6" style="4" customWidth="1"/>
    <col min="11002" max="11248" width="9" style="4"/>
    <col min="11249" max="11249" width="65.375" style="4" customWidth="1"/>
    <col min="11250" max="11255" width="21.25" style="4" customWidth="1"/>
    <col min="11256" max="11256" width="8" style="4" customWidth="1"/>
    <col min="11257" max="11257" width="6" style="4" customWidth="1"/>
    <col min="11258" max="11504" width="9" style="4"/>
    <col min="11505" max="11505" width="65.375" style="4" customWidth="1"/>
    <col min="11506" max="11511" width="21.25" style="4" customWidth="1"/>
    <col min="11512" max="11512" width="8" style="4" customWidth="1"/>
    <col min="11513" max="11513" width="6" style="4" customWidth="1"/>
    <col min="11514" max="11760" width="9" style="4"/>
    <col min="11761" max="11761" width="65.375" style="4" customWidth="1"/>
    <col min="11762" max="11767" width="21.25" style="4" customWidth="1"/>
    <col min="11768" max="11768" width="8" style="4" customWidth="1"/>
    <col min="11769" max="11769" width="6" style="4" customWidth="1"/>
    <col min="11770" max="12016" width="9" style="4"/>
    <col min="12017" max="12017" width="65.375" style="4" customWidth="1"/>
    <col min="12018" max="12023" width="21.25" style="4" customWidth="1"/>
    <col min="12024" max="12024" width="8" style="4" customWidth="1"/>
    <col min="12025" max="12025" width="6" style="4" customWidth="1"/>
    <col min="12026" max="12272" width="9" style="4"/>
    <col min="12273" max="12273" width="65.375" style="4" customWidth="1"/>
    <col min="12274" max="12279" width="21.25" style="4" customWidth="1"/>
    <col min="12280" max="12280" width="8" style="4" customWidth="1"/>
    <col min="12281" max="12281" width="6" style="4" customWidth="1"/>
    <col min="12282" max="12528" width="9" style="4"/>
    <col min="12529" max="12529" width="65.375" style="4" customWidth="1"/>
    <col min="12530" max="12535" width="21.25" style="4" customWidth="1"/>
    <col min="12536" max="12536" width="8" style="4" customWidth="1"/>
    <col min="12537" max="12537" width="6" style="4" customWidth="1"/>
    <col min="12538" max="12784" width="9" style="4"/>
    <col min="12785" max="12785" width="65.375" style="4" customWidth="1"/>
    <col min="12786" max="12791" width="21.25" style="4" customWidth="1"/>
    <col min="12792" max="12792" width="8" style="4" customWidth="1"/>
    <col min="12793" max="12793" width="6" style="4" customWidth="1"/>
    <col min="12794" max="13040" width="9" style="4"/>
    <col min="13041" max="13041" width="65.375" style="4" customWidth="1"/>
    <col min="13042" max="13047" width="21.25" style="4" customWidth="1"/>
    <col min="13048" max="13048" width="8" style="4" customWidth="1"/>
    <col min="13049" max="13049" width="6" style="4" customWidth="1"/>
    <col min="13050" max="13296" width="9" style="4"/>
    <col min="13297" max="13297" width="65.375" style="4" customWidth="1"/>
    <col min="13298" max="13303" width="21.25" style="4" customWidth="1"/>
    <col min="13304" max="13304" width="8" style="4" customWidth="1"/>
    <col min="13305" max="13305" width="6" style="4" customWidth="1"/>
    <col min="13306" max="13552" width="9" style="4"/>
    <col min="13553" max="13553" width="65.375" style="4" customWidth="1"/>
    <col min="13554" max="13559" width="21.25" style="4" customWidth="1"/>
    <col min="13560" max="13560" width="8" style="4" customWidth="1"/>
    <col min="13561" max="13561" width="6" style="4" customWidth="1"/>
    <col min="13562" max="13808" width="9" style="4"/>
    <col min="13809" max="13809" width="65.375" style="4" customWidth="1"/>
    <col min="13810" max="13815" width="21.25" style="4" customWidth="1"/>
    <col min="13816" max="13816" width="8" style="4" customWidth="1"/>
    <col min="13817" max="13817" width="6" style="4" customWidth="1"/>
    <col min="13818" max="14064" width="9" style="4"/>
    <col min="14065" max="14065" width="65.375" style="4" customWidth="1"/>
    <col min="14066" max="14071" width="21.25" style="4" customWidth="1"/>
    <col min="14072" max="14072" width="8" style="4" customWidth="1"/>
    <col min="14073" max="14073" width="6" style="4" customWidth="1"/>
    <col min="14074" max="14320" width="9" style="4"/>
    <col min="14321" max="14321" width="65.375" style="4" customWidth="1"/>
    <col min="14322" max="14327" width="21.25" style="4" customWidth="1"/>
    <col min="14328" max="14328" width="8" style="4" customWidth="1"/>
    <col min="14329" max="14329" width="6" style="4" customWidth="1"/>
    <col min="14330" max="14576" width="9" style="4"/>
    <col min="14577" max="14577" width="65.375" style="4" customWidth="1"/>
    <col min="14578" max="14583" width="21.25" style="4" customWidth="1"/>
    <col min="14584" max="14584" width="8" style="4" customWidth="1"/>
    <col min="14585" max="14585" width="6" style="4" customWidth="1"/>
    <col min="14586" max="14832" width="9" style="4"/>
    <col min="14833" max="14833" width="65.375" style="4" customWidth="1"/>
    <col min="14834" max="14839" width="21.25" style="4" customWidth="1"/>
    <col min="14840" max="14840" width="8" style="4" customWidth="1"/>
    <col min="14841" max="14841" width="6" style="4" customWidth="1"/>
    <col min="14842" max="15088" width="9" style="4"/>
    <col min="15089" max="15089" width="65.375" style="4" customWidth="1"/>
    <col min="15090" max="15095" width="21.25" style="4" customWidth="1"/>
    <col min="15096" max="15096" width="8" style="4" customWidth="1"/>
    <col min="15097" max="15097" width="6" style="4" customWidth="1"/>
    <col min="15098" max="15344" width="9" style="4"/>
    <col min="15345" max="15345" width="65.375" style="4" customWidth="1"/>
    <col min="15346" max="15351" width="21.25" style="4" customWidth="1"/>
    <col min="15352" max="15352" width="8" style="4" customWidth="1"/>
    <col min="15353" max="15353" width="6" style="4" customWidth="1"/>
    <col min="15354" max="15600" width="9" style="4"/>
    <col min="15601" max="15601" width="65.375" style="4" customWidth="1"/>
    <col min="15602" max="15607" width="21.25" style="4" customWidth="1"/>
    <col min="15608" max="15608" width="8" style="4" customWidth="1"/>
    <col min="15609" max="15609" width="6" style="4" customWidth="1"/>
    <col min="15610" max="15856" width="9" style="4"/>
    <col min="15857" max="15857" width="65.375" style="4" customWidth="1"/>
    <col min="15858" max="15863" width="21.25" style="4" customWidth="1"/>
    <col min="15864" max="15864" width="8" style="4" customWidth="1"/>
    <col min="15865" max="15865" width="6" style="4" customWidth="1"/>
    <col min="15866" max="16112" width="9" style="4"/>
    <col min="16113" max="16113" width="65.375" style="4" customWidth="1"/>
    <col min="16114" max="16119" width="21.25" style="4" customWidth="1"/>
    <col min="16120" max="16120" width="8" style="4" customWidth="1"/>
    <col min="16121" max="16121" width="6" style="4" customWidth="1"/>
    <col min="16122" max="16384" width="9" style="4"/>
  </cols>
  <sheetData>
    <row r="1" s="1" customFormat="1" ht="20.1" customHeight="1" spans="1:4">
      <c r="A1" s="5" t="s">
        <v>1095</v>
      </c>
      <c r="B1" s="6"/>
      <c r="C1" s="6"/>
      <c r="D1" s="85"/>
    </row>
    <row r="2" s="2" customFormat="1" ht="50.1" customHeight="1" spans="1:3">
      <c r="A2" s="7" t="s">
        <v>1096</v>
      </c>
      <c r="B2" s="7"/>
      <c r="C2" s="7"/>
    </row>
    <row r="3" s="2" customFormat="1" ht="24.75" customHeight="1" spans="3:3">
      <c r="C3" s="86" t="s">
        <v>2</v>
      </c>
    </row>
    <row r="4" s="2" customFormat="1" ht="24" customHeight="1" spans="1:3">
      <c r="A4" s="87" t="s">
        <v>3</v>
      </c>
      <c r="B4" s="36" t="s">
        <v>1097</v>
      </c>
      <c r="C4" s="36" t="s">
        <v>972</v>
      </c>
    </row>
    <row r="5" s="2" customFormat="1" ht="24" customHeight="1" spans="1:3">
      <c r="A5" s="88"/>
      <c r="B5" s="40"/>
      <c r="C5" s="40"/>
    </row>
    <row r="6" s="3" customFormat="1" ht="36" customHeight="1" spans="1:7">
      <c r="A6" s="89" t="s">
        <v>1098</v>
      </c>
      <c r="B6" s="90">
        <v>47459</v>
      </c>
      <c r="C6" s="91">
        <v>47459</v>
      </c>
      <c r="G6" s="21"/>
    </row>
    <row r="7" s="3" customFormat="1" ht="36" customHeight="1" spans="1:3">
      <c r="A7" s="92" t="s">
        <v>1099</v>
      </c>
      <c r="B7" s="90">
        <v>56638</v>
      </c>
      <c r="C7" s="91">
        <v>56638</v>
      </c>
    </row>
    <row r="8" s="3" customFormat="1" ht="36" customHeight="1" spans="1:3">
      <c r="A8" s="92" t="s">
        <v>1100</v>
      </c>
      <c r="B8" s="90">
        <v>7464</v>
      </c>
      <c r="C8" s="91">
        <v>7464</v>
      </c>
    </row>
    <row r="9" s="3" customFormat="1" ht="36" customHeight="1" spans="1:7">
      <c r="A9" s="93" t="s">
        <v>1101</v>
      </c>
      <c r="B9" s="90"/>
      <c r="C9" s="91"/>
      <c r="G9" s="21"/>
    </row>
    <row r="10" s="3" customFormat="1" ht="36" customHeight="1" spans="1:7">
      <c r="A10" s="93" t="s">
        <v>1102</v>
      </c>
      <c r="B10" s="90"/>
      <c r="C10" s="91"/>
      <c r="G10" s="21"/>
    </row>
    <row r="11" s="3" customFormat="1" ht="36" customHeight="1" spans="1:3">
      <c r="A11" s="92" t="s">
        <v>1103</v>
      </c>
      <c r="B11" s="90">
        <v>3464</v>
      </c>
      <c r="C11" s="91">
        <v>3464</v>
      </c>
    </row>
    <row r="12" s="3" customFormat="1" ht="36" customHeight="1" spans="1:7">
      <c r="A12" s="93" t="s">
        <v>1104</v>
      </c>
      <c r="B12" s="90"/>
      <c r="C12" s="91"/>
      <c r="G12" s="21"/>
    </row>
    <row r="13" s="3" customFormat="1" ht="36" customHeight="1" spans="1:7">
      <c r="A13" s="93" t="s">
        <v>1105</v>
      </c>
      <c r="B13" s="90"/>
      <c r="C13" s="91"/>
      <c r="G13" s="21"/>
    </row>
    <row r="14" s="3" customFormat="1" ht="36" customHeight="1" spans="1:7">
      <c r="A14" s="94" t="s">
        <v>1106</v>
      </c>
      <c r="B14" s="95">
        <v>49628</v>
      </c>
      <c r="C14" s="96">
        <v>49628</v>
      </c>
      <c r="G14" s="21"/>
    </row>
  </sheetData>
  <mergeCells count="4">
    <mergeCell ref="A2:C2"/>
    <mergeCell ref="A4:A5"/>
    <mergeCell ref="B4:B5"/>
    <mergeCell ref="C4:C5"/>
  </mergeCells>
  <pageMargins left="0.95" right="0.729166666666667" top="0.984027777777778" bottom="0.984027777777778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workbookViewId="0">
      <selection activeCell="A1" sqref="A1"/>
    </sheetView>
  </sheetViews>
  <sheetFormatPr defaultColWidth="9" defaultRowHeight="13.5" outlineLevelCol="1"/>
  <cols>
    <col min="1" max="1" width="61.625" customWidth="1"/>
    <col min="2" max="2" width="26.25" customWidth="1"/>
  </cols>
  <sheetData>
    <row r="1" ht="21" customHeight="1" spans="1:1">
      <c r="A1" s="5" t="s">
        <v>1107</v>
      </c>
    </row>
    <row r="2" ht="33" customHeight="1" spans="1:2">
      <c r="A2" s="130" t="s">
        <v>1108</v>
      </c>
      <c r="B2" s="130"/>
    </row>
    <row r="3" ht="33" customHeight="1" spans="1:2">
      <c r="A3" s="131"/>
      <c r="B3" s="132" t="s">
        <v>2</v>
      </c>
    </row>
    <row r="4" ht="41.25" customHeight="1" spans="1:2">
      <c r="A4" s="133" t="s">
        <v>1032</v>
      </c>
      <c r="B4" s="134">
        <v>590</v>
      </c>
    </row>
    <row r="5" ht="30" customHeight="1" spans="1:2">
      <c r="A5" s="135" t="s">
        <v>1109</v>
      </c>
      <c r="B5" s="136"/>
    </row>
    <row r="6" ht="30" customHeight="1" spans="1:2">
      <c r="A6" s="135" t="s">
        <v>1110</v>
      </c>
      <c r="B6" s="136">
        <v>511</v>
      </c>
    </row>
    <row r="7" ht="30" customHeight="1" spans="1:2">
      <c r="A7" s="135" t="s">
        <v>1111</v>
      </c>
      <c r="B7" s="136"/>
    </row>
    <row r="8" ht="30" customHeight="1" spans="1:2">
      <c r="A8" s="135" t="s">
        <v>1112</v>
      </c>
      <c r="B8" s="136">
        <v>511</v>
      </c>
    </row>
    <row r="9" ht="30" customHeight="1" spans="1:2">
      <c r="A9" s="137" t="s">
        <v>1113</v>
      </c>
      <c r="B9" s="138">
        <v>79</v>
      </c>
    </row>
    <row r="10" ht="132.95" customHeight="1" spans="1:2">
      <c r="A10" s="139" t="s">
        <v>1114</v>
      </c>
      <c r="B10" s="139"/>
    </row>
    <row r="11" ht="36" customHeight="1" spans="1:2">
      <c r="A11" s="140"/>
      <c r="B11" s="140"/>
    </row>
  </sheetData>
  <mergeCells count="3">
    <mergeCell ref="A2:B2"/>
    <mergeCell ref="A10:B10"/>
    <mergeCell ref="A11:B11"/>
  </mergeCells>
  <pageMargins left="1.1888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"/>
  <sheetViews>
    <sheetView showGridLines="0" workbookViewId="0">
      <selection activeCell="A1" sqref="A1"/>
    </sheetView>
  </sheetViews>
  <sheetFormatPr defaultColWidth="9" defaultRowHeight="14.25"/>
  <cols>
    <col min="1" max="1" width="39.5" style="100" customWidth="1"/>
    <col min="2" max="2" width="10.375" style="100" customWidth="1"/>
    <col min="3" max="4" width="9.875" style="100" customWidth="1"/>
    <col min="5" max="5" width="10" style="100" customWidth="1"/>
    <col min="6" max="6" width="9" style="100" hidden="1" customWidth="1"/>
    <col min="7" max="26" width="9" style="100"/>
    <col min="27" max="16383" width="9" style="97"/>
    <col min="16384" max="16384" width="9" style="1"/>
  </cols>
  <sheetData>
    <row r="1" s="97" customFormat="1" ht="20.1" customHeight="1" spans="1:6">
      <c r="A1" s="101" t="s">
        <v>1115</v>
      </c>
      <c r="B1" s="100"/>
      <c r="C1" s="100"/>
      <c r="D1" s="100"/>
      <c r="E1" s="100"/>
      <c r="F1" s="100"/>
    </row>
    <row r="2" s="98" customFormat="1" ht="50.1" customHeight="1" spans="1:5">
      <c r="A2" s="102" t="s">
        <v>1116</v>
      </c>
      <c r="B2" s="102"/>
      <c r="C2" s="102"/>
      <c r="D2" s="102"/>
      <c r="E2" s="102"/>
    </row>
    <row r="3" s="99" customFormat="1" ht="24" customHeight="1" spans="1:5">
      <c r="A3" s="103"/>
      <c r="B3" s="103"/>
      <c r="C3" s="103"/>
      <c r="D3" s="103"/>
      <c r="E3" s="104" t="s">
        <v>2</v>
      </c>
    </row>
    <row r="4" s="99" customFormat="1" ht="24" customHeight="1" spans="1:5">
      <c r="A4" s="105" t="s">
        <v>3</v>
      </c>
      <c r="B4" s="106" t="s">
        <v>4</v>
      </c>
      <c r="C4" s="107" t="s">
        <v>5</v>
      </c>
      <c r="D4" s="108" t="s">
        <v>6</v>
      </c>
      <c r="E4" s="107" t="s">
        <v>7</v>
      </c>
    </row>
    <row r="5" s="99" customFormat="1" ht="24" customHeight="1" spans="1:6">
      <c r="A5" s="109"/>
      <c r="B5" s="110"/>
      <c r="C5" s="111"/>
      <c r="D5" s="112"/>
      <c r="E5" s="111"/>
      <c r="F5" s="113" t="s">
        <v>1035</v>
      </c>
    </row>
    <row r="6" s="99" customFormat="1" ht="24.75" customHeight="1" spans="1:25">
      <c r="A6" s="114" t="s">
        <v>1117</v>
      </c>
      <c r="B6" s="115">
        <f>SUM(B7:B24)</f>
        <v>8000</v>
      </c>
      <c r="C6" s="115">
        <f>SUM(C7:C24)</f>
        <v>10713</v>
      </c>
      <c r="D6" s="116">
        <f>(C6/B6)*100</f>
        <v>133.9125</v>
      </c>
      <c r="E6" s="116">
        <f>C6/F6*100</f>
        <v>5759.67741935484</v>
      </c>
      <c r="F6" s="115">
        <f>SUM(F7:F24)</f>
        <v>186</v>
      </c>
      <c r="X6" s="128"/>
      <c r="Y6" s="129"/>
    </row>
    <row r="7" s="99" customFormat="1" ht="24.75" customHeight="1" spans="1:25">
      <c r="A7" s="117" t="s">
        <v>1118</v>
      </c>
      <c r="B7" s="118"/>
      <c r="C7" s="115"/>
      <c r="D7" s="116"/>
      <c r="E7" s="116"/>
      <c r="F7" s="115"/>
      <c r="X7" s="128"/>
      <c r="Y7" s="129"/>
    </row>
    <row r="8" s="99" customFormat="1" ht="24.75" customHeight="1" spans="1:25">
      <c r="A8" s="117" t="s">
        <v>1119</v>
      </c>
      <c r="B8" s="118"/>
      <c r="C8" s="115"/>
      <c r="D8" s="116"/>
      <c r="E8" s="116"/>
      <c r="F8" s="115"/>
      <c r="X8" s="128"/>
      <c r="Y8" s="129"/>
    </row>
    <row r="9" s="99" customFormat="1" ht="24.75" customHeight="1" spans="1:25">
      <c r="A9" s="117" t="s">
        <v>1120</v>
      </c>
      <c r="B9" s="118"/>
      <c r="C9" s="115"/>
      <c r="D9" s="116"/>
      <c r="E9" s="116"/>
      <c r="F9" s="115"/>
      <c r="X9" s="128"/>
      <c r="Y9" s="129"/>
    </row>
    <row r="10" s="99" customFormat="1" ht="24.75" customHeight="1" spans="1:25">
      <c r="A10" s="117" t="s">
        <v>31</v>
      </c>
      <c r="B10" s="118"/>
      <c r="C10" s="115"/>
      <c r="D10" s="116"/>
      <c r="E10" s="116"/>
      <c r="F10" s="115"/>
      <c r="X10" s="128"/>
      <c r="Y10" s="129"/>
    </row>
    <row r="11" s="99" customFormat="1" ht="24.75" customHeight="1" spans="1:25">
      <c r="A11" s="117" t="s">
        <v>1121</v>
      </c>
      <c r="B11" s="118">
        <v>7780</v>
      </c>
      <c r="C11" s="115">
        <v>10631</v>
      </c>
      <c r="D11" s="116">
        <f>(C11/B11)*100</f>
        <v>136.645244215938</v>
      </c>
      <c r="E11" s="116">
        <f>C11/F11*100</f>
        <v>7648.20143884892</v>
      </c>
      <c r="F11" s="115">
        <v>139</v>
      </c>
      <c r="X11" s="128"/>
      <c r="Y11" s="129"/>
    </row>
    <row r="12" s="99" customFormat="1" ht="24.75" customHeight="1" spans="1:25">
      <c r="A12" s="117" t="s">
        <v>1122</v>
      </c>
      <c r="B12" s="118"/>
      <c r="C12" s="115"/>
      <c r="D12" s="116"/>
      <c r="E12" s="116"/>
      <c r="F12" s="115"/>
      <c r="X12" s="128"/>
      <c r="Y12" s="129"/>
    </row>
    <row r="13" s="99" customFormat="1" ht="24.75" customHeight="1" spans="1:25">
      <c r="A13" s="117" t="s">
        <v>1123</v>
      </c>
      <c r="B13" s="118"/>
      <c r="C13" s="115"/>
      <c r="D13" s="116"/>
      <c r="E13" s="116"/>
      <c r="F13" s="115"/>
      <c r="X13" s="128"/>
      <c r="Y13" s="129"/>
    </row>
    <row r="14" s="99" customFormat="1" ht="24.75" customHeight="1" spans="1:25">
      <c r="A14" s="117" t="s">
        <v>1124</v>
      </c>
      <c r="B14" s="118"/>
      <c r="C14" s="115">
        <v>21</v>
      </c>
      <c r="D14" s="116"/>
      <c r="E14" s="116">
        <f>C14/F14*100</f>
        <v>700</v>
      </c>
      <c r="F14" s="115">
        <v>3</v>
      </c>
      <c r="X14" s="128"/>
      <c r="Y14" s="129"/>
    </row>
    <row r="15" s="99" customFormat="1" ht="24.75" customHeight="1" spans="1:25">
      <c r="A15" s="117" t="s">
        <v>1125</v>
      </c>
      <c r="B15" s="118"/>
      <c r="C15" s="119"/>
      <c r="D15" s="116"/>
      <c r="E15" s="116"/>
      <c r="F15" s="119"/>
      <c r="X15" s="128"/>
      <c r="Y15" s="129"/>
    </row>
    <row r="16" s="99" customFormat="1" ht="24.75" customHeight="1" spans="1:25">
      <c r="A16" s="117" t="s">
        <v>1126</v>
      </c>
      <c r="B16" s="118"/>
      <c r="C16" s="115">
        <v>26</v>
      </c>
      <c r="D16" s="116"/>
      <c r="E16" s="116">
        <f>C16/F16*100</f>
        <v>113.04347826087</v>
      </c>
      <c r="F16" s="115">
        <v>23</v>
      </c>
      <c r="X16" s="128"/>
      <c r="Y16" s="129"/>
    </row>
    <row r="17" s="99" customFormat="1" ht="24.75" customHeight="1" spans="1:25">
      <c r="A17" s="117" t="s">
        <v>1127</v>
      </c>
      <c r="B17" s="118"/>
      <c r="C17" s="115"/>
      <c r="D17" s="116"/>
      <c r="E17" s="116"/>
      <c r="F17" s="115"/>
      <c r="X17" s="128"/>
      <c r="Y17" s="129"/>
    </row>
    <row r="18" s="99" customFormat="1" ht="24.75" customHeight="1" spans="1:25">
      <c r="A18" s="117" t="s">
        <v>1128</v>
      </c>
      <c r="B18" s="118"/>
      <c r="C18" s="115"/>
      <c r="D18" s="116"/>
      <c r="E18" s="116"/>
      <c r="F18" s="115"/>
      <c r="X18" s="128"/>
      <c r="Y18" s="129"/>
    </row>
    <row r="19" s="99" customFormat="1" ht="24.75" customHeight="1" spans="1:25">
      <c r="A19" s="117" t="s">
        <v>1129</v>
      </c>
      <c r="B19" s="118"/>
      <c r="C19" s="115">
        <v>35</v>
      </c>
      <c r="D19" s="116"/>
      <c r="E19" s="116">
        <f>C19/F19*100</f>
        <v>205.882352941176</v>
      </c>
      <c r="F19" s="115">
        <v>17</v>
      </c>
      <c r="X19" s="128"/>
      <c r="Y19" s="129"/>
    </row>
    <row r="20" s="99" customFormat="1" ht="24.75" customHeight="1" spans="1:25">
      <c r="A20" s="117" t="s">
        <v>1130</v>
      </c>
      <c r="B20" s="118"/>
      <c r="C20" s="115"/>
      <c r="D20" s="116"/>
      <c r="E20" s="116"/>
      <c r="F20" s="115"/>
      <c r="X20" s="128"/>
      <c r="Y20" s="129"/>
    </row>
    <row r="21" s="99" customFormat="1" ht="24.75" customHeight="1" spans="1:25">
      <c r="A21" s="117" t="s">
        <v>1131</v>
      </c>
      <c r="B21" s="118"/>
      <c r="C21" s="115"/>
      <c r="D21" s="116"/>
      <c r="E21" s="116"/>
      <c r="F21" s="115"/>
      <c r="X21" s="128"/>
      <c r="Y21" s="129"/>
    </row>
    <row r="22" s="99" customFormat="1" ht="24.75" customHeight="1" spans="1:25">
      <c r="A22" s="117" t="s">
        <v>1132</v>
      </c>
      <c r="B22" s="118"/>
      <c r="C22" s="115"/>
      <c r="D22" s="116"/>
      <c r="E22" s="116">
        <f>C22/F22*100</f>
        <v>0</v>
      </c>
      <c r="F22" s="115">
        <v>4</v>
      </c>
      <c r="X22" s="128"/>
      <c r="Y22" s="129"/>
    </row>
    <row r="23" s="99" customFormat="1" ht="24.75" customHeight="1" spans="1:25">
      <c r="A23" s="117" t="s">
        <v>1133</v>
      </c>
      <c r="B23" s="118">
        <v>207</v>
      </c>
      <c r="C23" s="115"/>
      <c r="D23" s="116"/>
      <c r="E23" s="116"/>
      <c r="F23" s="115"/>
      <c r="X23" s="128"/>
      <c r="Y23" s="129"/>
    </row>
    <row r="24" s="99" customFormat="1" ht="24.75" customHeight="1" spans="1:25">
      <c r="A24" s="120" t="s">
        <v>1134</v>
      </c>
      <c r="B24" s="121">
        <v>13</v>
      </c>
      <c r="C24" s="122"/>
      <c r="D24" s="116"/>
      <c r="E24" s="116"/>
      <c r="F24" s="122"/>
      <c r="X24" s="128"/>
      <c r="Y24" s="129"/>
    </row>
    <row r="25" s="99" customFormat="1" ht="24.75" customHeight="1" spans="1:25">
      <c r="A25" s="123" t="s">
        <v>1135</v>
      </c>
      <c r="B25" s="118"/>
      <c r="C25" s="115">
        <f>SUM(C26:C29)</f>
        <v>19761</v>
      </c>
      <c r="D25" s="124"/>
      <c r="E25" s="124">
        <f>C25/F25*100</f>
        <v>120.061972173279</v>
      </c>
      <c r="F25" s="115">
        <f>SUM(F27:F29)</f>
        <v>16459</v>
      </c>
      <c r="X25" s="128"/>
      <c r="Y25" s="129"/>
    </row>
    <row r="26" s="99" customFormat="1" ht="24.75" customHeight="1" spans="1:25">
      <c r="A26" s="117" t="s">
        <v>1136</v>
      </c>
      <c r="B26" s="118"/>
      <c r="C26" s="115">
        <v>1110</v>
      </c>
      <c r="D26" s="116"/>
      <c r="E26" s="116"/>
      <c r="F26" s="115"/>
      <c r="X26" s="128"/>
      <c r="Y26" s="129"/>
    </row>
    <row r="27" s="99" customFormat="1" ht="24.75" customHeight="1" spans="1:25">
      <c r="A27" s="117" t="s">
        <v>1137</v>
      </c>
      <c r="B27" s="118"/>
      <c r="C27" s="115"/>
      <c r="D27" s="116"/>
      <c r="E27" s="116"/>
      <c r="F27" s="115">
        <v>7421</v>
      </c>
      <c r="X27" s="128"/>
      <c r="Y27" s="129"/>
    </row>
    <row r="28" s="99" customFormat="1" ht="24.75" customHeight="1" spans="1:25">
      <c r="A28" s="117" t="s">
        <v>1138</v>
      </c>
      <c r="B28" s="118"/>
      <c r="C28" s="115">
        <v>13071</v>
      </c>
      <c r="D28" s="116"/>
      <c r="E28" s="116">
        <f>C28/F28*100</f>
        <v>186.728571428571</v>
      </c>
      <c r="F28" s="115">
        <v>7000</v>
      </c>
      <c r="X28" s="128"/>
      <c r="Y28" s="129"/>
    </row>
    <row r="29" s="99" customFormat="1" ht="24.75" customHeight="1" spans="1:25">
      <c r="A29" s="117" t="s">
        <v>1139</v>
      </c>
      <c r="B29" s="118"/>
      <c r="C29" s="115">
        <v>5580</v>
      </c>
      <c r="D29" s="116"/>
      <c r="E29" s="116">
        <f>C29/F29*100</f>
        <v>273.797841020608</v>
      </c>
      <c r="F29" s="115">
        <v>2038</v>
      </c>
      <c r="X29" s="128"/>
      <c r="Y29" s="129"/>
    </row>
    <row r="30" s="100" customFormat="1" ht="24.75" customHeight="1" spans="1:6">
      <c r="A30" s="125" t="s">
        <v>1140</v>
      </c>
      <c r="B30" s="126">
        <f t="shared" ref="B30:F30" si="0">SUM(B25,B6)</f>
        <v>8000</v>
      </c>
      <c r="C30" s="126">
        <f t="shared" si="0"/>
        <v>30474</v>
      </c>
      <c r="D30" s="127">
        <f>(C30/B30)*100</f>
        <v>380.925</v>
      </c>
      <c r="E30" s="127">
        <f>C30/F30*100</f>
        <v>183.082006608591</v>
      </c>
      <c r="F30" s="126">
        <f t="shared" si="0"/>
        <v>16645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6875" right="0.688888888888889" top="0.984027777777778" bottom="0.984027777777778" header="0.313888888888889" footer="0.313888888888889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showGridLines="0" workbookViewId="0">
      <selection activeCell="A1" sqref="A1"/>
    </sheetView>
  </sheetViews>
  <sheetFormatPr defaultColWidth="9" defaultRowHeight="14.25"/>
  <cols>
    <col min="1" max="1" width="43.75" style="2" customWidth="1"/>
    <col min="2" max="2" width="17.875" style="2" customWidth="1"/>
    <col min="3" max="3" width="15.75" style="2" customWidth="1"/>
    <col min="4" max="4" width="9" style="84"/>
    <col min="5" max="240" width="9" style="4"/>
    <col min="241" max="241" width="65.375" style="4" customWidth="1"/>
    <col min="242" max="247" width="21.25" style="4" customWidth="1"/>
    <col min="248" max="248" width="8" style="4" customWidth="1"/>
    <col min="249" max="249" width="6" style="4" customWidth="1"/>
    <col min="250" max="496" width="9" style="4"/>
    <col min="497" max="497" width="65.375" style="4" customWidth="1"/>
    <col min="498" max="503" width="21.25" style="4" customWidth="1"/>
    <col min="504" max="504" width="8" style="4" customWidth="1"/>
    <col min="505" max="505" width="6" style="4" customWidth="1"/>
    <col min="506" max="752" width="9" style="4"/>
    <col min="753" max="753" width="65.375" style="4" customWidth="1"/>
    <col min="754" max="759" width="21.25" style="4" customWidth="1"/>
    <col min="760" max="760" width="8" style="4" customWidth="1"/>
    <col min="761" max="761" width="6" style="4" customWidth="1"/>
    <col min="762" max="1008" width="9" style="4"/>
    <col min="1009" max="1009" width="65.375" style="4" customWidth="1"/>
    <col min="1010" max="1015" width="21.25" style="4" customWidth="1"/>
    <col min="1016" max="1016" width="8" style="4" customWidth="1"/>
    <col min="1017" max="1017" width="6" style="4" customWidth="1"/>
    <col min="1018" max="1264" width="9" style="4"/>
    <col min="1265" max="1265" width="65.375" style="4" customWidth="1"/>
    <col min="1266" max="1271" width="21.25" style="4" customWidth="1"/>
    <col min="1272" max="1272" width="8" style="4" customWidth="1"/>
    <col min="1273" max="1273" width="6" style="4" customWidth="1"/>
    <col min="1274" max="1520" width="9" style="4"/>
    <col min="1521" max="1521" width="65.375" style="4" customWidth="1"/>
    <col min="1522" max="1527" width="21.25" style="4" customWidth="1"/>
    <col min="1528" max="1528" width="8" style="4" customWidth="1"/>
    <col min="1529" max="1529" width="6" style="4" customWidth="1"/>
    <col min="1530" max="1776" width="9" style="4"/>
    <col min="1777" max="1777" width="65.375" style="4" customWidth="1"/>
    <col min="1778" max="1783" width="21.25" style="4" customWidth="1"/>
    <col min="1784" max="1784" width="8" style="4" customWidth="1"/>
    <col min="1785" max="1785" width="6" style="4" customWidth="1"/>
    <col min="1786" max="2032" width="9" style="4"/>
    <col min="2033" max="2033" width="65.375" style="4" customWidth="1"/>
    <col min="2034" max="2039" width="21.25" style="4" customWidth="1"/>
    <col min="2040" max="2040" width="8" style="4" customWidth="1"/>
    <col min="2041" max="2041" width="6" style="4" customWidth="1"/>
    <col min="2042" max="2288" width="9" style="4"/>
    <col min="2289" max="2289" width="65.375" style="4" customWidth="1"/>
    <col min="2290" max="2295" width="21.25" style="4" customWidth="1"/>
    <col min="2296" max="2296" width="8" style="4" customWidth="1"/>
    <col min="2297" max="2297" width="6" style="4" customWidth="1"/>
    <col min="2298" max="2544" width="9" style="4"/>
    <col min="2545" max="2545" width="65.375" style="4" customWidth="1"/>
    <col min="2546" max="2551" width="21.25" style="4" customWidth="1"/>
    <col min="2552" max="2552" width="8" style="4" customWidth="1"/>
    <col min="2553" max="2553" width="6" style="4" customWidth="1"/>
    <col min="2554" max="2800" width="9" style="4"/>
    <col min="2801" max="2801" width="65.375" style="4" customWidth="1"/>
    <col min="2802" max="2807" width="21.25" style="4" customWidth="1"/>
    <col min="2808" max="2808" width="8" style="4" customWidth="1"/>
    <col min="2809" max="2809" width="6" style="4" customWidth="1"/>
    <col min="2810" max="3056" width="9" style="4"/>
    <col min="3057" max="3057" width="65.375" style="4" customWidth="1"/>
    <col min="3058" max="3063" width="21.25" style="4" customWidth="1"/>
    <col min="3064" max="3064" width="8" style="4" customWidth="1"/>
    <col min="3065" max="3065" width="6" style="4" customWidth="1"/>
    <col min="3066" max="3312" width="9" style="4"/>
    <col min="3313" max="3313" width="65.375" style="4" customWidth="1"/>
    <col min="3314" max="3319" width="21.25" style="4" customWidth="1"/>
    <col min="3320" max="3320" width="8" style="4" customWidth="1"/>
    <col min="3321" max="3321" width="6" style="4" customWidth="1"/>
    <col min="3322" max="3568" width="9" style="4"/>
    <col min="3569" max="3569" width="65.375" style="4" customWidth="1"/>
    <col min="3570" max="3575" width="21.25" style="4" customWidth="1"/>
    <col min="3576" max="3576" width="8" style="4" customWidth="1"/>
    <col min="3577" max="3577" width="6" style="4" customWidth="1"/>
    <col min="3578" max="3824" width="9" style="4"/>
    <col min="3825" max="3825" width="65.375" style="4" customWidth="1"/>
    <col min="3826" max="3831" width="21.25" style="4" customWidth="1"/>
    <col min="3832" max="3832" width="8" style="4" customWidth="1"/>
    <col min="3833" max="3833" width="6" style="4" customWidth="1"/>
    <col min="3834" max="4080" width="9" style="4"/>
    <col min="4081" max="4081" width="65.375" style="4" customWidth="1"/>
    <col min="4082" max="4087" width="21.25" style="4" customWidth="1"/>
    <col min="4088" max="4088" width="8" style="4" customWidth="1"/>
    <col min="4089" max="4089" width="6" style="4" customWidth="1"/>
    <col min="4090" max="4336" width="9" style="4"/>
    <col min="4337" max="4337" width="65.375" style="4" customWidth="1"/>
    <col min="4338" max="4343" width="21.25" style="4" customWidth="1"/>
    <col min="4344" max="4344" width="8" style="4" customWidth="1"/>
    <col min="4345" max="4345" width="6" style="4" customWidth="1"/>
    <col min="4346" max="4592" width="9" style="4"/>
    <col min="4593" max="4593" width="65.375" style="4" customWidth="1"/>
    <col min="4594" max="4599" width="21.25" style="4" customWidth="1"/>
    <col min="4600" max="4600" width="8" style="4" customWidth="1"/>
    <col min="4601" max="4601" width="6" style="4" customWidth="1"/>
    <col min="4602" max="4848" width="9" style="4"/>
    <col min="4849" max="4849" width="65.375" style="4" customWidth="1"/>
    <col min="4850" max="4855" width="21.25" style="4" customWidth="1"/>
    <col min="4856" max="4856" width="8" style="4" customWidth="1"/>
    <col min="4857" max="4857" width="6" style="4" customWidth="1"/>
    <col min="4858" max="5104" width="9" style="4"/>
    <col min="5105" max="5105" width="65.375" style="4" customWidth="1"/>
    <col min="5106" max="5111" width="21.25" style="4" customWidth="1"/>
    <col min="5112" max="5112" width="8" style="4" customWidth="1"/>
    <col min="5113" max="5113" width="6" style="4" customWidth="1"/>
    <col min="5114" max="5360" width="9" style="4"/>
    <col min="5361" max="5361" width="65.375" style="4" customWidth="1"/>
    <col min="5362" max="5367" width="21.25" style="4" customWidth="1"/>
    <col min="5368" max="5368" width="8" style="4" customWidth="1"/>
    <col min="5369" max="5369" width="6" style="4" customWidth="1"/>
    <col min="5370" max="5616" width="9" style="4"/>
    <col min="5617" max="5617" width="65.375" style="4" customWidth="1"/>
    <col min="5618" max="5623" width="21.25" style="4" customWidth="1"/>
    <col min="5624" max="5624" width="8" style="4" customWidth="1"/>
    <col min="5625" max="5625" width="6" style="4" customWidth="1"/>
    <col min="5626" max="5872" width="9" style="4"/>
    <col min="5873" max="5873" width="65.375" style="4" customWidth="1"/>
    <col min="5874" max="5879" width="21.25" style="4" customWidth="1"/>
    <col min="5880" max="5880" width="8" style="4" customWidth="1"/>
    <col min="5881" max="5881" width="6" style="4" customWidth="1"/>
    <col min="5882" max="6128" width="9" style="4"/>
    <col min="6129" max="6129" width="65.375" style="4" customWidth="1"/>
    <col min="6130" max="6135" width="21.25" style="4" customWidth="1"/>
    <col min="6136" max="6136" width="8" style="4" customWidth="1"/>
    <col min="6137" max="6137" width="6" style="4" customWidth="1"/>
    <col min="6138" max="6384" width="9" style="4"/>
    <col min="6385" max="6385" width="65.375" style="4" customWidth="1"/>
    <col min="6386" max="6391" width="21.25" style="4" customWidth="1"/>
    <col min="6392" max="6392" width="8" style="4" customWidth="1"/>
    <col min="6393" max="6393" width="6" style="4" customWidth="1"/>
    <col min="6394" max="6640" width="9" style="4"/>
    <col min="6641" max="6641" width="65.375" style="4" customWidth="1"/>
    <col min="6642" max="6647" width="21.25" style="4" customWidth="1"/>
    <col min="6648" max="6648" width="8" style="4" customWidth="1"/>
    <col min="6649" max="6649" width="6" style="4" customWidth="1"/>
    <col min="6650" max="6896" width="9" style="4"/>
    <col min="6897" max="6897" width="65.375" style="4" customWidth="1"/>
    <col min="6898" max="6903" width="21.25" style="4" customWidth="1"/>
    <col min="6904" max="6904" width="8" style="4" customWidth="1"/>
    <col min="6905" max="6905" width="6" style="4" customWidth="1"/>
    <col min="6906" max="7152" width="9" style="4"/>
    <col min="7153" max="7153" width="65.375" style="4" customWidth="1"/>
    <col min="7154" max="7159" width="21.25" style="4" customWidth="1"/>
    <col min="7160" max="7160" width="8" style="4" customWidth="1"/>
    <col min="7161" max="7161" width="6" style="4" customWidth="1"/>
    <col min="7162" max="7408" width="9" style="4"/>
    <col min="7409" max="7409" width="65.375" style="4" customWidth="1"/>
    <col min="7410" max="7415" width="21.25" style="4" customWidth="1"/>
    <col min="7416" max="7416" width="8" style="4" customWidth="1"/>
    <col min="7417" max="7417" width="6" style="4" customWidth="1"/>
    <col min="7418" max="7664" width="9" style="4"/>
    <col min="7665" max="7665" width="65.375" style="4" customWidth="1"/>
    <col min="7666" max="7671" width="21.25" style="4" customWidth="1"/>
    <col min="7672" max="7672" width="8" style="4" customWidth="1"/>
    <col min="7673" max="7673" width="6" style="4" customWidth="1"/>
    <col min="7674" max="7920" width="9" style="4"/>
    <col min="7921" max="7921" width="65.375" style="4" customWidth="1"/>
    <col min="7922" max="7927" width="21.25" style="4" customWidth="1"/>
    <col min="7928" max="7928" width="8" style="4" customWidth="1"/>
    <col min="7929" max="7929" width="6" style="4" customWidth="1"/>
    <col min="7930" max="8176" width="9" style="4"/>
    <col min="8177" max="8177" width="65.375" style="4" customWidth="1"/>
    <col min="8178" max="8183" width="21.25" style="4" customWidth="1"/>
    <col min="8184" max="8184" width="8" style="4" customWidth="1"/>
    <col min="8185" max="8185" width="6" style="4" customWidth="1"/>
    <col min="8186" max="8432" width="9" style="4"/>
    <col min="8433" max="8433" width="65.375" style="4" customWidth="1"/>
    <col min="8434" max="8439" width="21.25" style="4" customWidth="1"/>
    <col min="8440" max="8440" width="8" style="4" customWidth="1"/>
    <col min="8441" max="8441" width="6" style="4" customWidth="1"/>
    <col min="8442" max="8688" width="9" style="4"/>
    <col min="8689" max="8689" width="65.375" style="4" customWidth="1"/>
    <col min="8690" max="8695" width="21.25" style="4" customWidth="1"/>
    <col min="8696" max="8696" width="8" style="4" customWidth="1"/>
    <col min="8697" max="8697" width="6" style="4" customWidth="1"/>
    <col min="8698" max="8944" width="9" style="4"/>
    <col min="8945" max="8945" width="65.375" style="4" customWidth="1"/>
    <col min="8946" max="8951" width="21.25" style="4" customWidth="1"/>
    <col min="8952" max="8952" width="8" style="4" customWidth="1"/>
    <col min="8953" max="8953" width="6" style="4" customWidth="1"/>
    <col min="8954" max="9200" width="9" style="4"/>
    <col min="9201" max="9201" width="65.375" style="4" customWidth="1"/>
    <col min="9202" max="9207" width="21.25" style="4" customWidth="1"/>
    <col min="9208" max="9208" width="8" style="4" customWidth="1"/>
    <col min="9209" max="9209" width="6" style="4" customWidth="1"/>
    <col min="9210" max="9456" width="9" style="4"/>
    <col min="9457" max="9457" width="65.375" style="4" customWidth="1"/>
    <col min="9458" max="9463" width="21.25" style="4" customWidth="1"/>
    <col min="9464" max="9464" width="8" style="4" customWidth="1"/>
    <col min="9465" max="9465" width="6" style="4" customWidth="1"/>
    <col min="9466" max="9712" width="9" style="4"/>
    <col min="9713" max="9713" width="65.375" style="4" customWidth="1"/>
    <col min="9714" max="9719" width="21.25" style="4" customWidth="1"/>
    <col min="9720" max="9720" width="8" style="4" customWidth="1"/>
    <col min="9721" max="9721" width="6" style="4" customWidth="1"/>
    <col min="9722" max="9968" width="9" style="4"/>
    <col min="9969" max="9969" width="65.375" style="4" customWidth="1"/>
    <col min="9970" max="9975" width="21.25" style="4" customWidth="1"/>
    <col min="9976" max="9976" width="8" style="4" customWidth="1"/>
    <col min="9977" max="9977" width="6" style="4" customWidth="1"/>
    <col min="9978" max="10224" width="9" style="4"/>
    <col min="10225" max="10225" width="65.375" style="4" customWidth="1"/>
    <col min="10226" max="10231" width="21.25" style="4" customWidth="1"/>
    <col min="10232" max="10232" width="8" style="4" customWidth="1"/>
    <col min="10233" max="10233" width="6" style="4" customWidth="1"/>
    <col min="10234" max="10480" width="9" style="4"/>
    <col min="10481" max="10481" width="65.375" style="4" customWidth="1"/>
    <col min="10482" max="10487" width="21.25" style="4" customWidth="1"/>
    <col min="10488" max="10488" width="8" style="4" customWidth="1"/>
    <col min="10489" max="10489" width="6" style="4" customWidth="1"/>
    <col min="10490" max="10736" width="9" style="4"/>
    <col min="10737" max="10737" width="65.375" style="4" customWidth="1"/>
    <col min="10738" max="10743" width="21.25" style="4" customWidth="1"/>
    <col min="10744" max="10744" width="8" style="4" customWidth="1"/>
    <col min="10745" max="10745" width="6" style="4" customWidth="1"/>
    <col min="10746" max="10992" width="9" style="4"/>
    <col min="10993" max="10993" width="65.375" style="4" customWidth="1"/>
    <col min="10994" max="10999" width="21.25" style="4" customWidth="1"/>
    <col min="11000" max="11000" width="8" style="4" customWidth="1"/>
    <col min="11001" max="11001" width="6" style="4" customWidth="1"/>
    <col min="11002" max="11248" width="9" style="4"/>
    <col min="11249" max="11249" width="65.375" style="4" customWidth="1"/>
    <col min="11250" max="11255" width="21.25" style="4" customWidth="1"/>
    <col min="11256" max="11256" width="8" style="4" customWidth="1"/>
    <col min="11257" max="11257" width="6" style="4" customWidth="1"/>
    <col min="11258" max="11504" width="9" style="4"/>
    <col min="11505" max="11505" width="65.375" style="4" customWidth="1"/>
    <col min="11506" max="11511" width="21.25" style="4" customWidth="1"/>
    <col min="11512" max="11512" width="8" style="4" customWidth="1"/>
    <col min="11513" max="11513" width="6" style="4" customWidth="1"/>
    <col min="11514" max="11760" width="9" style="4"/>
    <col min="11761" max="11761" width="65.375" style="4" customWidth="1"/>
    <col min="11762" max="11767" width="21.25" style="4" customWidth="1"/>
    <col min="11768" max="11768" width="8" style="4" customWidth="1"/>
    <col min="11769" max="11769" width="6" style="4" customWidth="1"/>
    <col min="11770" max="12016" width="9" style="4"/>
    <col min="12017" max="12017" width="65.375" style="4" customWidth="1"/>
    <col min="12018" max="12023" width="21.25" style="4" customWidth="1"/>
    <col min="12024" max="12024" width="8" style="4" customWidth="1"/>
    <col min="12025" max="12025" width="6" style="4" customWidth="1"/>
    <col min="12026" max="12272" width="9" style="4"/>
    <col min="12273" max="12273" width="65.375" style="4" customWidth="1"/>
    <col min="12274" max="12279" width="21.25" style="4" customWidth="1"/>
    <col min="12280" max="12280" width="8" style="4" customWidth="1"/>
    <col min="12281" max="12281" width="6" style="4" customWidth="1"/>
    <col min="12282" max="12528" width="9" style="4"/>
    <col min="12529" max="12529" width="65.375" style="4" customWidth="1"/>
    <col min="12530" max="12535" width="21.25" style="4" customWidth="1"/>
    <col min="12536" max="12536" width="8" style="4" customWidth="1"/>
    <col min="12537" max="12537" width="6" style="4" customWidth="1"/>
    <col min="12538" max="12784" width="9" style="4"/>
    <col min="12785" max="12785" width="65.375" style="4" customWidth="1"/>
    <col min="12786" max="12791" width="21.25" style="4" customWidth="1"/>
    <col min="12792" max="12792" width="8" style="4" customWidth="1"/>
    <col min="12793" max="12793" width="6" style="4" customWidth="1"/>
    <col min="12794" max="13040" width="9" style="4"/>
    <col min="13041" max="13041" width="65.375" style="4" customWidth="1"/>
    <col min="13042" max="13047" width="21.25" style="4" customWidth="1"/>
    <col min="13048" max="13048" width="8" style="4" customWidth="1"/>
    <col min="13049" max="13049" width="6" style="4" customWidth="1"/>
    <col min="13050" max="13296" width="9" style="4"/>
    <col min="13297" max="13297" width="65.375" style="4" customWidth="1"/>
    <col min="13298" max="13303" width="21.25" style="4" customWidth="1"/>
    <col min="13304" max="13304" width="8" style="4" customWidth="1"/>
    <col min="13305" max="13305" width="6" style="4" customWidth="1"/>
    <col min="13306" max="13552" width="9" style="4"/>
    <col min="13553" max="13553" width="65.375" style="4" customWidth="1"/>
    <col min="13554" max="13559" width="21.25" style="4" customWidth="1"/>
    <col min="13560" max="13560" width="8" style="4" customWidth="1"/>
    <col min="13561" max="13561" width="6" style="4" customWidth="1"/>
    <col min="13562" max="13808" width="9" style="4"/>
    <col min="13809" max="13809" width="65.375" style="4" customWidth="1"/>
    <col min="13810" max="13815" width="21.25" style="4" customWidth="1"/>
    <col min="13816" max="13816" width="8" style="4" customWidth="1"/>
    <col min="13817" max="13817" width="6" style="4" customWidth="1"/>
    <col min="13818" max="14064" width="9" style="4"/>
    <col min="14065" max="14065" width="65.375" style="4" customWidth="1"/>
    <col min="14066" max="14071" width="21.25" style="4" customWidth="1"/>
    <col min="14072" max="14072" width="8" style="4" customWidth="1"/>
    <col min="14073" max="14073" width="6" style="4" customWidth="1"/>
    <col min="14074" max="14320" width="9" style="4"/>
    <col min="14321" max="14321" width="65.375" style="4" customWidth="1"/>
    <col min="14322" max="14327" width="21.25" style="4" customWidth="1"/>
    <col min="14328" max="14328" width="8" style="4" customWidth="1"/>
    <col min="14329" max="14329" width="6" style="4" customWidth="1"/>
    <col min="14330" max="14576" width="9" style="4"/>
    <col min="14577" max="14577" width="65.375" style="4" customWidth="1"/>
    <col min="14578" max="14583" width="21.25" style="4" customWidth="1"/>
    <col min="14584" max="14584" width="8" style="4" customWidth="1"/>
    <col min="14585" max="14585" width="6" style="4" customWidth="1"/>
    <col min="14586" max="14832" width="9" style="4"/>
    <col min="14833" max="14833" width="65.375" style="4" customWidth="1"/>
    <col min="14834" max="14839" width="21.25" style="4" customWidth="1"/>
    <col min="14840" max="14840" width="8" style="4" customWidth="1"/>
    <col min="14841" max="14841" width="6" style="4" customWidth="1"/>
    <col min="14842" max="15088" width="9" style="4"/>
    <col min="15089" max="15089" width="65.375" style="4" customWidth="1"/>
    <col min="15090" max="15095" width="21.25" style="4" customWidth="1"/>
    <col min="15096" max="15096" width="8" style="4" customWidth="1"/>
    <col min="15097" max="15097" width="6" style="4" customWidth="1"/>
    <col min="15098" max="15344" width="9" style="4"/>
    <col min="15345" max="15345" width="65.375" style="4" customWidth="1"/>
    <col min="15346" max="15351" width="21.25" style="4" customWidth="1"/>
    <col min="15352" max="15352" width="8" style="4" customWidth="1"/>
    <col min="15353" max="15353" width="6" style="4" customWidth="1"/>
    <col min="15354" max="15600" width="9" style="4"/>
    <col min="15601" max="15601" width="65.375" style="4" customWidth="1"/>
    <col min="15602" max="15607" width="21.25" style="4" customWidth="1"/>
    <col min="15608" max="15608" width="8" style="4" customWidth="1"/>
    <col min="15609" max="15609" width="6" style="4" customWidth="1"/>
    <col min="15610" max="15856" width="9" style="4"/>
    <col min="15857" max="15857" width="65.375" style="4" customWidth="1"/>
    <col min="15858" max="15863" width="21.25" style="4" customWidth="1"/>
    <col min="15864" max="15864" width="8" style="4" customWidth="1"/>
    <col min="15865" max="15865" width="6" style="4" customWidth="1"/>
    <col min="15866" max="16112" width="9" style="4"/>
    <col min="16113" max="16113" width="65.375" style="4" customWidth="1"/>
    <col min="16114" max="16119" width="21.25" style="4" customWidth="1"/>
    <col min="16120" max="16120" width="8" style="4" customWidth="1"/>
    <col min="16121" max="16121" width="6" style="4" customWidth="1"/>
    <col min="16122" max="16384" width="9" style="4"/>
  </cols>
  <sheetData>
    <row r="1" s="1" customFormat="1" ht="20.1" customHeight="1" spans="1:4">
      <c r="A1" s="5" t="s">
        <v>1141</v>
      </c>
      <c r="B1" s="6"/>
      <c r="C1" s="6"/>
      <c r="D1" s="85"/>
    </row>
    <row r="2" s="2" customFormat="1" ht="50.1" customHeight="1" spans="1:3">
      <c r="A2" s="7" t="s">
        <v>1142</v>
      </c>
      <c r="B2" s="7"/>
      <c r="C2" s="7"/>
    </row>
    <row r="3" s="2" customFormat="1" ht="24.75" customHeight="1" spans="3:3">
      <c r="C3" s="86" t="s">
        <v>2</v>
      </c>
    </row>
    <row r="4" s="2" customFormat="1" ht="24" customHeight="1" spans="1:3">
      <c r="A4" s="87" t="s">
        <v>3</v>
      </c>
      <c r="B4" s="36" t="s">
        <v>1097</v>
      </c>
      <c r="C4" s="36" t="s">
        <v>972</v>
      </c>
    </row>
    <row r="5" s="2" customFormat="1" ht="24" customHeight="1" spans="1:3">
      <c r="A5" s="88"/>
      <c r="B5" s="40"/>
      <c r="C5" s="40"/>
    </row>
    <row r="6" s="3" customFormat="1" ht="36" customHeight="1" spans="1:7">
      <c r="A6" s="89" t="s">
        <v>1143</v>
      </c>
      <c r="B6" s="90">
        <v>23807</v>
      </c>
      <c r="C6" s="91">
        <v>23807</v>
      </c>
      <c r="G6" s="21"/>
    </row>
    <row r="7" s="3" customFormat="1" ht="36" customHeight="1" spans="1:3">
      <c r="A7" s="92" t="s">
        <v>1144</v>
      </c>
      <c r="B7" s="90">
        <v>32255</v>
      </c>
      <c r="C7" s="91">
        <v>32255</v>
      </c>
    </row>
    <row r="8" s="3" customFormat="1" ht="36" customHeight="1" spans="1:3">
      <c r="A8" s="92" t="s">
        <v>1145</v>
      </c>
      <c r="B8" s="90">
        <v>13071</v>
      </c>
      <c r="C8" s="91">
        <v>13071</v>
      </c>
    </row>
    <row r="9" s="3" customFormat="1" ht="36" customHeight="1" spans="1:7">
      <c r="A9" s="93" t="s">
        <v>1101</v>
      </c>
      <c r="B9" s="90"/>
      <c r="C9" s="91"/>
      <c r="G9" s="21"/>
    </row>
    <row r="10" s="3" customFormat="1" ht="36" customHeight="1" spans="1:7">
      <c r="A10" s="93" t="s">
        <v>1102</v>
      </c>
      <c r="B10" s="90"/>
      <c r="C10" s="91"/>
      <c r="G10" s="21"/>
    </row>
    <row r="11" s="3" customFormat="1" ht="36" customHeight="1" spans="1:3">
      <c r="A11" s="92" t="s">
        <v>1146</v>
      </c>
      <c r="B11" s="90">
        <v>11684</v>
      </c>
      <c r="C11" s="91">
        <v>11684</v>
      </c>
    </row>
    <row r="12" s="3" customFormat="1" ht="36" customHeight="1" spans="1:7">
      <c r="A12" s="93" t="s">
        <v>1104</v>
      </c>
      <c r="B12" s="90"/>
      <c r="C12" s="91"/>
      <c r="G12" s="21"/>
    </row>
    <row r="13" s="3" customFormat="1" ht="36" customHeight="1" spans="1:7">
      <c r="A13" s="93" t="s">
        <v>1105</v>
      </c>
      <c r="B13" s="90"/>
      <c r="C13" s="91"/>
      <c r="G13" s="21"/>
    </row>
    <row r="14" s="3" customFormat="1" ht="36" customHeight="1" spans="1:7">
      <c r="A14" s="94" t="s">
        <v>1147</v>
      </c>
      <c r="B14" s="95">
        <v>25230</v>
      </c>
      <c r="C14" s="96">
        <v>25230</v>
      </c>
      <c r="G14" s="21"/>
    </row>
    <row r="15" customFormat="1" ht="12.75" customHeight="1" spans="1:16384">
      <c r="A15" s="2"/>
      <c r="B15" s="2"/>
      <c r="C15" s="2"/>
      <c r="D15" s="8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customFormat="1" ht="12.75" customHeight="1" spans="1:16384">
      <c r="A16" s="2"/>
      <c r="B16" s="2"/>
      <c r="C16" s="2"/>
      <c r="D16" s="8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customFormat="1" ht="12.75" customHeight="1" spans="1:16384">
      <c r="A17" s="2"/>
      <c r="B17" s="2"/>
      <c r="C17" s="2"/>
      <c r="D17" s="8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customFormat="1" ht="12.75" customHeight="1" spans="1:16384">
      <c r="A18" s="2"/>
      <c r="B18" s="2"/>
      <c r="C18" s="2"/>
      <c r="D18" s="8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customFormat="1" ht="12.75" customHeight="1" spans="1:16384">
      <c r="A19" s="2"/>
      <c r="B19" s="2"/>
      <c r="C19" s="2"/>
      <c r="D19" s="8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customFormat="1" ht="12.75" customHeight="1" spans="1:16384">
      <c r="A20" s="2"/>
      <c r="B20" s="2"/>
      <c r="C20" s="2"/>
      <c r="D20" s="8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</sheetData>
  <mergeCells count="4">
    <mergeCell ref="A2:C2"/>
    <mergeCell ref="A4:A5"/>
    <mergeCell ref="B4:B5"/>
    <mergeCell ref="C4:C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showGridLines="0" workbookViewId="0">
      <selection activeCell="H17" sqref="H17"/>
    </sheetView>
  </sheetViews>
  <sheetFormatPr defaultColWidth="9" defaultRowHeight="14.25"/>
  <cols>
    <col min="1" max="1" width="32.625" style="6" customWidth="1"/>
    <col min="2" max="5" width="12.625" style="6" customWidth="1"/>
    <col min="6" max="6" width="13" style="6" customWidth="1"/>
    <col min="7" max="31" width="9" style="6"/>
    <col min="32" max="16384" width="9" style="1"/>
  </cols>
  <sheetData>
    <row r="1" ht="20.1" customHeight="1" spans="1:31">
      <c r="A1" s="5" t="s">
        <v>1148</v>
      </c>
      <c r="B1" s="29"/>
      <c r="C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6" customFormat="1" ht="50.1" customHeight="1" spans="1:5">
      <c r="A2" s="30" t="s">
        <v>1149</v>
      </c>
      <c r="B2" s="30"/>
      <c r="C2" s="30"/>
      <c r="D2" s="30"/>
      <c r="E2" s="30"/>
    </row>
    <row r="3" s="28" customFormat="1" ht="24" customHeight="1" spans="1:5">
      <c r="A3" s="31"/>
      <c r="B3" s="31"/>
      <c r="C3" s="31"/>
      <c r="E3" s="32" t="s">
        <v>2</v>
      </c>
    </row>
    <row r="4" s="28" customFormat="1" ht="24" customHeight="1" spans="1:5">
      <c r="A4" s="33" t="s">
        <v>1150</v>
      </c>
      <c r="B4" s="34" t="s">
        <v>4</v>
      </c>
      <c r="C4" s="35" t="s">
        <v>5</v>
      </c>
      <c r="D4" s="36" t="s">
        <v>38</v>
      </c>
      <c r="E4" s="35" t="s">
        <v>7</v>
      </c>
    </row>
    <row r="5" s="28" customFormat="1" ht="24" customHeight="1" spans="1:5">
      <c r="A5" s="37"/>
      <c r="B5" s="38"/>
      <c r="C5" s="39"/>
      <c r="D5" s="40"/>
      <c r="E5" s="39"/>
    </row>
    <row r="6" s="28" customFormat="1" ht="24" customHeight="1" spans="1:30">
      <c r="A6" s="62" t="s">
        <v>1151</v>
      </c>
      <c r="B6" s="63"/>
      <c r="C6" s="42"/>
      <c r="D6" s="64"/>
      <c r="E6" s="44"/>
      <c r="AB6" s="60"/>
      <c r="AC6" s="60"/>
      <c r="AD6" s="61"/>
    </row>
    <row r="7" s="28" customFormat="1" ht="24" customHeight="1" spans="1:30">
      <c r="A7" s="65" t="s">
        <v>1152</v>
      </c>
      <c r="B7" s="42"/>
      <c r="C7" s="42"/>
      <c r="D7" s="64"/>
      <c r="E7" s="44"/>
      <c r="AB7" s="60"/>
      <c r="AC7" s="60"/>
      <c r="AD7" s="61"/>
    </row>
    <row r="8" s="28" customFormat="1" ht="24" customHeight="1" spans="1:30">
      <c r="A8" s="65" t="s">
        <v>1153</v>
      </c>
      <c r="B8" s="45"/>
      <c r="C8" s="45"/>
      <c r="D8" s="43"/>
      <c r="E8" s="44"/>
      <c r="AB8" s="60"/>
      <c r="AC8" s="60"/>
      <c r="AD8" s="61"/>
    </row>
    <row r="9" s="28" customFormat="1" ht="24" customHeight="1" spans="1:30">
      <c r="A9" s="46" t="s">
        <v>1154</v>
      </c>
      <c r="B9" s="45"/>
      <c r="C9" s="45"/>
      <c r="D9" s="43"/>
      <c r="E9" s="44"/>
      <c r="AB9" s="60"/>
      <c r="AC9" s="60"/>
      <c r="AD9" s="61"/>
    </row>
    <row r="10" s="28" customFormat="1" ht="24" customHeight="1" spans="1:30">
      <c r="A10" s="66" t="s">
        <v>1155</v>
      </c>
      <c r="B10" s="45"/>
      <c r="C10" s="45"/>
      <c r="D10" s="43"/>
      <c r="E10" s="44"/>
      <c r="AB10" s="60"/>
      <c r="AC10" s="60"/>
      <c r="AD10" s="61"/>
    </row>
    <row r="11" s="28" customFormat="1" ht="24" customHeight="1" spans="1:30">
      <c r="A11" s="65" t="s">
        <v>1156</v>
      </c>
      <c r="B11" s="45"/>
      <c r="C11" s="45"/>
      <c r="D11" s="43"/>
      <c r="E11" s="44"/>
      <c r="AB11" s="60"/>
      <c r="AC11" s="60"/>
      <c r="AD11" s="61"/>
    </row>
    <row r="12" s="28" customFormat="1" ht="24" customHeight="1" spans="1:30">
      <c r="A12" s="65" t="s">
        <v>1157</v>
      </c>
      <c r="B12" s="45"/>
      <c r="C12" s="45"/>
      <c r="D12" s="43"/>
      <c r="E12" s="44"/>
      <c r="AB12" s="60"/>
      <c r="AC12" s="60"/>
      <c r="AD12" s="61"/>
    </row>
    <row r="13" s="28" customFormat="1" ht="24" customHeight="1" spans="1:30">
      <c r="A13" s="46" t="s">
        <v>1154</v>
      </c>
      <c r="B13" s="45"/>
      <c r="C13" s="45"/>
      <c r="D13" s="43"/>
      <c r="E13" s="44"/>
      <c r="AB13" s="60"/>
      <c r="AC13" s="60"/>
      <c r="AD13" s="61"/>
    </row>
    <row r="14" s="28" customFormat="1" ht="24" customHeight="1" spans="1:30">
      <c r="A14" s="66" t="s">
        <v>1158</v>
      </c>
      <c r="B14" s="45"/>
      <c r="C14" s="45"/>
      <c r="D14" s="43"/>
      <c r="E14" s="44"/>
      <c r="AB14" s="60"/>
      <c r="AC14" s="60"/>
      <c r="AD14" s="61"/>
    </row>
    <row r="15" s="28" customFormat="1" ht="24" customHeight="1" spans="1:30">
      <c r="A15" s="65" t="s">
        <v>1159</v>
      </c>
      <c r="B15" s="42"/>
      <c r="C15" s="42"/>
      <c r="D15" s="47"/>
      <c r="E15" s="44"/>
      <c r="AB15" s="60"/>
      <c r="AC15" s="60"/>
      <c r="AD15" s="61"/>
    </row>
    <row r="16" ht="24" customHeight="1" spans="1:5">
      <c r="A16" s="65" t="s">
        <v>1160</v>
      </c>
      <c r="B16" s="48"/>
      <c r="C16" s="48"/>
      <c r="D16" s="47"/>
      <c r="E16" s="49" t="s">
        <v>1161</v>
      </c>
    </row>
    <row r="17" ht="24" customHeight="1" spans="1:5">
      <c r="A17" s="46" t="s">
        <v>1154</v>
      </c>
      <c r="B17" s="48"/>
      <c r="C17" s="48"/>
      <c r="D17" s="47"/>
      <c r="E17" s="49"/>
    </row>
    <row r="18" ht="24" customHeight="1" spans="1:5">
      <c r="A18" s="66" t="s">
        <v>1162</v>
      </c>
      <c r="B18" s="48"/>
      <c r="C18" s="48"/>
      <c r="D18" s="47"/>
      <c r="E18" s="49"/>
    </row>
    <row r="19" ht="24" customHeight="1" spans="1:5">
      <c r="A19" s="65" t="s">
        <v>1163</v>
      </c>
      <c r="B19" s="48"/>
      <c r="C19" s="48"/>
      <c r="D19" s="47"/>
      <c r="E19" s="49"/>
    </row>
    <row r="20" ht="24" customHeight="1" spans="1:5">
      <c r="A20" s="65" t="s">
        <v>1164</v>
      </c>
      <c r="B20" s="48"/>
      <c r="C20" s="48"/>
      <c r="D20" s="67"/>
      <c r="E20" s="49"/>
    </row>
    <row r="21" ht="24" customHeight="1" spans="1:5">
      <c r="A21" s="46" t="s">
        <v>1154</v>
      </c>
      <c r="B21" s="48"/>
      <c r="C21" s="48"/>
      <c r="D21" s="47"/>
      <c r="E21" s="49"/>
    </row>
    <row r="22" ht="24" customHeight="1" spans="1:5">
      <c r="A22" s="68" t="s">
        <v>1165</v>
      </c>
      <c r="B22" s="69"/>
      <c r="C22" s="69"/>
      <c r="D22" s="70"/>
      <c r="E22" s="71"/>
    </row>
    <row r="23" ht="24" customHeight="1" spans="1:5">
      <c r="A23" s="72" t="s">
        <v>1166</v>
      </c>
      <c r="B23" s="73"/>
      <c r="C23" s="74"/>
      <c r="D23" s="75"/>
      <c r="E23" s="53"/>
    </row>
    <row r="24" ht="24" customHeight="1" spans="1:5">
      <c r="A24" s="66" t="s">
        <v>1167</v>
      </c>
      <c r="B24" s="76"/>
      <c r="C24" s="48"/>
      <c r="D24" s="67"/>
      <c r="E24" s="49"/>
    </row>
    <row r="25" ht="24" customHeight="1" spans="1:5">
      <c r="A25" s="77" t="s">
        <v>1020</v>
      </c>
      <c r="B25" s="78"/>
      <c r="C25" s="48"/>
      <c r="D25" s="67"/>
      <c r="E25" s="49"/>
    </row>
    <row r="26" s="28" customFormat="1" ht="24" customHeight="1" spans="1:30">
      <c r="A26" s="79" t="s">
        <v>1168</v>
      </c>
      <c r="B26" s="80"/>
      <c r="C26" s="81"/>
      <c r="D26" s="82"/>
      <c r="E26" s="58"/>
      <c r="AB26" s="60"/>
      <c r="AC26" s="60"/>
      <c r="AD26" s="61"/>
    </row>
    <row r="27" ht="24" customHeight="1" spans="1:5">
      <c r="A27" s="59" t="s">
        <v>1169</v>
      </c>
      <c r="E27" s="83" t="s">
        <v>1161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81875" right="0.747916666666667" top="0.984027777777778" bottom="0.738888888888889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showGridLines="0" workbookViewId="0">
      <selection activeCell="A1" sqref="A1"/>
    </sheetView>
  </sheetViews>
  <sheetFormatPr defaultColWidth="9" defaultRowHeight="14.25"/>
  <cols>
    <col min="1" max="1" width="35.625" style="6" customWidth="1"/>
    <col min="2" max="5" width="12.625" style="6" customWidth="1"/>
    <col min="6" max="6" width="13" style="6" customWidth="1"/>
    <col min="7" max="31" width="9" style="6"/>
    <col min="32" max="16384" width="9" style="1"/>
  </cols>
  <sheetData>
    <row r="1" ht="20.1" customHeight="1" spans="1:31">
      <c r="A1" s="5" t="s">
        <v>1170</v>
      </c>
      <c r="B1" s="29"/>
      <c r="C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6" customFormat="1" ht="50.1" customHeight="1" spans="1:5">
      <c r="A2" s="30" t="s">
        <v>1171</v>
      </c>
      <c r="B2" s="30"/>
      <c r="C2" s="30"/>
      <c r="D2" s="30"/>
      <c r="E2" s="30"/>
    </row>
    <row r="3" s="28" customFormat="1" ht="24" customHeight="1" spans="1:5">
      <c r="A3" s="31"/>
      <c r="B3" s="31"/>
      <c r="C3" s="31"/>
      <c r="E3" s="32" t="s">
        <v>2</v>
      </c>
    </row>
    <row r="4" s="28" customFormat="1" ht="24" customHeight="1" spans="1:5">
      <c r="A4" s="33" t="s">
        <v>3</v>
      </c>
      <c r="B4" s="34" t="s">
        <v>4</v>
      </c>
      <c r="C4" s="35" t="s">
        <v>5</v>
      </c>
      <c r="D4" s="36" t="s">
        <v>6</v>
      </c>
      <c r="E4" s="35" t="s">
        <v>7</v>
      </c>
    </row>
    <row r="5" s="28" customFormat="1" ht="24" customHeight="1" spans="1:5">
      <c r="A5" s="37"/>
      <c r="B5" s="38"/>
      <c r="C5" s="39"/>
      <c r="D5" s="40"/>
      <c r="E5" s="39"/>
    </row>
    <row r="6" s="28" customFormat="1" ht="24" customHeight="1" spans="1:30">
      <c r="A6" s="41" t="s">
        <v>1172</v>
      </c>
      <c r="B6" s="42"/>
      <c r="C6" s="42"/>
      <c r="D6" s="43"/>
      <c r="E6" s="44"/>
      <c r="AB6" s="60"/>
      <c r="AC6" s="60"/>
      <c r="AD6" s="61"/>
    </row>
    <row r="7" s="28" customFormat="1" ht="24" customHeight="1" spans="1:30">
      <c r="A7" s="41" t="s">
        <v>1173</v>
      </c>
      <c r="B7" s="42"/>
      <c r="C7" s="42"/>
      <c r="D7" s="43"/>
      <c r="E7" s="44"/>
      <c r="AB7" s="60"/>
      <c r="AC7" s="60"/>
      <c r="AD7" s="61"/>
    </row>
    <row r="8" s="28" customFormat="1" ht="24" customHeight="1" spans="1:30">
      <c r="A8" s="41" t="s">
        <v>1174</v>
      </c>
      <c r="B8" s="45"/>
      <c r="C8" s="45"/>
      <c r="D8" s="43"/>
      <c r="E8" s="44"/>
      <c r="AB8" s="60"/>
      <c r="AC8" s="60"/>
      <c r="AD8" s="61"/>
    </row>
    <row r="9" s="28" customFormat="1" ht="24" customHeight="1" spans="1:30">
      <c r="A9" s="46" t="s">
        <v>1154</v>
      </c>
      <c r="B9" s="45"/>
      <c r="C9" s="45"/>
      <c r="D9" s="43"/>
      <c r="E9" s="44"/>
      <c r="AB9" s="60"/>
      <c r="AC9" s="60"/>
      <c r="AD9" s="61"/>
    </row>
    <row r="10" s="28" customFormat="1" ht="24" customHeight="1" spans="1:30">
      <c r="A10" s="41" t="s">
        <v>1175</v>
      </c>
      <c r="B10" s="42"/>
      <c r="C10" s="42"/>
      <c r="D10" s="47"/>
      <c r="E10" s="44"/>
      <c r="AB10" s="60"/>
      <c r="AC10" s="60"/>
      <c r="AD10" s="61"/>
    </row>
    <row r="11" s="28" customFormat="1" ht="24" customHeight="1" spans="1:30">
      <c r="A11" s="41" t="s">
        <v>1176</v>
      </c>
      <c r="B11" s="42"/>
      <c r="C11" s="42"/>
      <c r="D11" s="47"/>
      <c r="E11" s="44"/>
      <c r="AB11" s="60"/>
      <c r="AC11" s="60"/>
      <c r="AD11" s="61"/>
    </row>
    <row r="12" s="28" customFormat="1" ht="24" customHeight="1" spans="1:30">
      <c r="A12" s="41" t="s">
        <v>1177</v>
      </c>
      <c r="B12" s="42"/>
      <c r="C12" s="42"/>
      <c r="D12" s="47"/>
      <c r="E12" s="44"/>
      <c r="AB12" s="60"/>
      <c r="AC12" s="60"/>
      <c r="AD12" s="61"/>
    </row>
    <row r="13" s="28" customFormat="1" ht="24" customHeight="1" spans="1:30">
      <c r="A13" s="46" t="s">
        <v>1154</v>
      </c>
      <c r="B13" s="42"/>
      <c r="C13" s="42"/>
      <c r="D13" s="47"/>
      <c r="E13" s="44"/>
      <c r="AB13" s="60"/>
      <c r="AC13" s="60"/>
      <c r="AD13" s="61"/>
    </row>
    <row r="14" ht="24" customHeight="1" spans="1:5">
      <c r="A14" s="41" t="s">
        <v>1178</v>
      </c>
      <c r="B14" s="48"/>
      <c r="C14" s="48"/>
      <c r="D14" s="47"/>
      <c r="E14" s="49"/>
    </row>
    <row r="15" ht="24" customHeight="1" spans="1:5">
      <c r="A15" s="41" t="s">
        <v>1179</v>
      </c>
      <c r="B15" s="48"/>
      <c r="C15" s="48"/>
      <c r="D15" s="47"/>
      <c r="E15" s="49"/>
    </row>
    <row r="16" ht="24" customHeight="1" spans="1:5">
      <c r="A16" s="41" t="s">
        <v>1180</v>
      </c>
      <c r="B16" s="48"/>
      <c r="C16" s="48"/>
      <c r="D16" s="47"/>
      <c r="E16" s="49"/>
    </row>
    <row r="17" ht="24" customHeight="1" spans="1:5">
      <c r="A17" s="41" t="s">
        <v>1181</v>
      </c>
      <c r="B17" s="48"/>
      <c r="C17" s="48"/>
      <c r="D17" s="47"/>
      <c r="E17" s="49" t="s">
        <v>1161</v>
      </c>
    </row>
    <row r="18" ht="24" customHeight="1" spans="1:5">
      <c r="A18" s="41" t="s">
        <v>1182</v>
      </c>
      <c r="B18" s="48"/>
      <c r="C18" s="48"/>
      <c r="D18" s="47"/>
      <c r="E18" s="49"/>
    </row>
    <row r="19" ht="24" customHeight="1" spans="1:5">
      <c r="A19" s="46" t="s">
        <v>1154</v>
      </c>
      <c r="B19" s="48"/>
      <c r="C19" s="48"/>
      <c r="D19" s="47"/>
      <c r="E19" s="49"/>
    </row>
    <row r="20" ht="24" customHeight="1" spans="1:5">
      <c r="A20" s="41" t="s">
        <v>1183</v>
      </c>
      <c r="B20" s="48"/>
      <c r="C20" s="48"/>
      <c r="D20" s="47"/>
      <c r="E20" s="49" t="s">
        <v>1161</v>
      </c>
    </row>
    <row r="21" ht="24" customHeight="1" spans="1:5">
      <c r="A21" s="41" t="s">
        <v>1184</v>
      </c>
      <c r="B21" s="48"/>
      <c r="C21" s="48"/>
      <c r="D21" s="47"/>
      <c r="E21" s="49"/>
    </row>
    <row r="22" ht="24" customHeight="1" spans="1:5">
      <c r="A22" s="50" t="s">
        <v>1185</v>
      </c>
      <c r="B22" s="51"/>
      <c r="C22" s="51"/>
      <c r="D22" s="52"/>
      <c r="E22" s="53"/>
    </row>
    <row r="23" ht="24" customHeight="1" spans="1:5">
      <c r="A23" s="54" t="s">
        <v>1186</v>
      </c>
      <c r="B23" s="55"/>
      <c r="C23" s="55"/>
      <c r="D23" s="47"/>
      <c r="E23" s="49"/>
    </row>
    <row r="24" s="28" customFormat="1" ht="24" customHeight="1" spans="1:30">
      <c r="A24" s="54" t="s">
        <v>1187</v>
      </c>
      <c r="B24" s="45"/>
      <c r="C24" s="45"/>
      <c r="D24" s="43"/>
      <c r="E24" s="44"/>
      <c r="AB24" s="60"/>
      <c r="AC24" s="60"/>
      <c r="AD24" s="61"/>
    </row>
    <row r="25" ht="24" customHeight="1" spans="1:5">
      <c r="A25" s="54" t="s">
        <v>1188</v>
      </c>
      <c r="B25" s="56"/>
      <c r="C25" s="44"/>
      <c r="D25" s="44"/>
      <c r="E25" s="49" t="s">
        <v>1161</v>
      </c>
    </row>
    <row r="26" ht="24" customHeight="1" spans="1:5">
      <c r="A26" s="57" t="s">
        <v>1189</v>
      </c>
      <c r="B26" s="58"/>
      <c r="C26" s="58"/>
      <c r="D26" s="58"/>
      <c r="E26" s="58"/>
    </row>
    <row r="27" ht="13.5" spans="1:1">
      <c r="A27" s="59" t="s">
        <v>1169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8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abSelected="1" workbookViewId="0">
      <selection activeCell="I9" sqref="I9"/>
    </sheetView>
  </sheetViews>
  <sheetFormatPr defaultColWidth="9" defaultRowHeight="12.75" customHeight="1" outlineLevelCol="5"/>
  <cols>
    <col min="1" max="1" width="35.625" style="2" customWidth="1"/>
    <col min="2" max="2" width="32.5" style="2" customWidth="1"/>
    <col min="3" max="3" width="19" style="2" customWidth="1"/>
    <col min="4" max="4" width="23.125" style="2" customWidth="1"/>
    <col min="5" max="5" width="20.25" style="2" customWidth="1"/>
    <col min="6" max="239" width="9" style="4"/>
    <col min="240" max="240" width="65.375" style="4" customWidth="1"/>
    <col min="241" max="246" width="21.25" style="4" customWidth="1"/>
    <col min="247" max="247" width="8" style="4" customWidth="1"/>
    <col min="248" max="248" width="6" style="4" customWidth="1"/>
    <col min="249" max="495" width="9" style="4"/>
    <col min="496" max="496" width="65.375" style="4" customWidth="1"/>
    <col min="497" max="502" width="21.25" style="4" customWidth="1"/>
    <col min="503" max="503" width="8" style="4" customWidth="1"/>
    <col min="504" max="504" width="6" style="4" customWidth="1"/>
    <col min="505" max="751" width="9" style="4"/>
    <col min="752" max="752" width="65.375" style="4" customWidth="1"/>
    <col min="753" max="758" width="21.25" style="4" customWidth="1"/>
    <col min="759" max="759" width="8" style="4" customWidth="1"/>
    <col min="760" max="760" width="6" style="4" customWidth="1"/>
    <col min="761" max="1007" width="9" style="4"/>
    <col min="1008" max="1008" width="65.375" style="4" customWidth="1"/>
    <col min="1009" max="1014" width="21.25" style="4" customWidth="1"/>
    <col min="1015" max="1015" width="8" style="4" customWidth="1"/>
    <col min="1016" max="1016" width="6" style="4" customWidth="1"/>
    <col min="1017" max="1263" width="9" style="4"/>
    <col min="1264" max="1264" width="65.375" style="4" customWidth="1"/>
    <col min="1265" max="1270" width="21.25" style="4" customWidth="1"/>
    <col min="1271" max="1271" width="8" style="4" customWidth="1"/>
    <col min="1272" max="1272" width="6" style="4" customWidth="1"/>
    <col min="1273" max="1519" width="9" style="4"/>
    <col min="1520" max="1520" width="65.375" style="4" customWidth="1"/>
    <col min="1521" max="1526" width="21.25" style="4" customWidth="1"/>
    <col min="1527" max="1527" width="8" style="4" customWidth="1"/>
    <col min="1528" max="1528" width="6" style="4" customWidth="1"/>
    <col min="1529" max="1775" width="9" style="4"/>
    <col min="1776" max="1776" width="65.375" style="4" customWidth="1"/>
    <col min="1777" max="1782" width="21.25" style="4" customWidth="1"/>
    <col min="1783" max="1783" width="8" style="4" customWidth="1"/>
    <col min="1784" max="1784" width="6" style="4" customWidth="1"/>
    <col min="1785" max="2031" width="9" style="4"/>
    <col min="2032" max="2032" width="65.375" style="4" customWidth="1"/>
    <col min="2033" max="2038" width="21.25" style="4" customWidth="1"/>
    <col min="2039" max="2039" width="8" style="4" customWidth="1"/>
    <col min="2040" max="2040" width="6" style="4" customWidth="1"/>
    <col min="2041" max="2287" width="9" style="4"/>
    <col min="2288" max="2288" width="65.375" style="4" customWidth="1"/>
    <col min="2289" max="2294" width="21.25" style="4" customWidth="1"/>
    <col min="2295" max="2295" width="8" style="4" customWidth="1"/>
    <col min="2296" max="2296" width="6" style="4" customWidth="1"/>
    <col min="2297" max="2543" width="9" style="4"/>
    <col min="2544" max="2544" width="65.375" style="4" customWidth="1"/>
    <col min="2545" max="2550" width="21.25" style="4" customWidth="1"/>
    <col min="2551" max="2551" width="8" style="4" customWidth="1"/>
    <col min="2552" max="2552" width="6" style="4" customWidth="1"/>
    <col min="2553" max="2799" width="9" style="4"/>
    <col min="2800" max="2800" width="65.375" style="4" customWidth="1"/>
    <col min="2801" max="2806" width="21.25" style="4" customWidth="1"/>
    <col min="2807" max="2807" width="8" style="4" customWidth="1"/>
    <col min="2808" max="2808" width="6" style="4" customWidth="1"/>
    <col min="2809" max="3055" width="9" style="4"/>
    <col min="3056" max="3056" width="65.375" style="4" customWidth="1"/>
    <col min="3057" max="3062" width="21.25" style="4" customWidth="1"/>
    <col min="3063" max="3063" width="8" style="4" customWidth="1"/>
    <col min="3064" max="3064" width="6" style="4" customWidth="1"/>
    <col min="3065" max="3311" width="9" style="4"/>
    <col min="3312" max="3312" width="65.375" style="4" customWidth="1"/>
    <col min="3313" max="3318" width="21.25" style="4" customWidth="1"/>
    <col min="3319" max="3319" width="8" style="4" customWidth="1"/>
    <col min="3320" max="3320" width="6" style="4" customWidth="1"/>
    <col min="3321" max="3567" width="9" style="4"/>
    <col min="3568" max="3568" width="65.375" style="4" customWidth="1"/>
    <col min="3569" max="3574" width="21.25" style="4" customWidth="1"/>
    <col min="3575" max="3575" width="8" style="4" customWidth="1"/>
    <col min="3576" max="3576" width="6" style="4" customWidth="1"/>
    <col min="3577" max="3823" width="9" style="4"/>
    <col min="3824" max="3824" width="65.375" style="4" customWidth="1"/>
    <col min="3825" max="3830" width="21.25" style="4" customWidth="1"/>
    <col min="3831" max="3831" width="8" style="4" customWidth="1"/>
    <col min="3832" max="3832" width="6" style="4" customWidth="1"/>
    <col min="3833" max="4079" width="9" style="4"/>
    <col min="4080" max="4080" width="65.375" style="4" customWidth="1"/>
    <col min="4081" max="4086" width="21.25" style="4" customWidth="1"/>
    <col min="4087" max="4087" width="8" style="4" customWidth="1"/>
    <col min="4088" max="4088" width="6" style="4" customWidth="1"/>
    <col min="4089" max="4335" width="9" style="4"/>
    <col min="4336" max="4336" width="65.375" style="4" customWidth="1"/>
    <col min="4337" max="4342" width="21.25" style="4" customWidth="1"/>
    <col min="4343" max="4343" width="8" style="4" customWidth="1"/>
    <col min="4344" max="4344" width="6" style="4" customWidth="1"/>
    <col min="4345" max="4591" width="9" style="4"/>
    <col min="4592" max="4592" width="65.375" style="4" customWidth="1"/>
    <col min="4593" max="4598" width="21.25" style="4" customWidth="1"/>
    <col min="4599" max="4599" width="8" style="4" customWidth="1"/>
    <col min="4600" max="4600" width="6" style="4" customWidth="1"/>
    <col min="4601" max="4847" width="9" style="4"/>
    <col min="4848" max="4848" width="65.375" style="4" customWidth="1"/>
    <col min="4849" max="4854" width="21.25" style="4" customWidth="1"/>
    <col min="4855" max="4855" width="8" style="4" customWidth="1"/>
    <col min="4856" max="4856" width="6" style="4" customWidth="1"/>
    <col min="4857" max="5103" width="9" style="4"/>
    <col min="5104" max="5104" width="65.375" style="4" customWidth="1"/>
    <col min="5105" max="5110" width="21.25" style="4" customWidth="1"/>
    <col min="5111" max="5111" width="8" style="4" customWidth="1"/>
    <col min="5112" max="5112" width="6" style="4" customWidth="1"/>
    <col min="5113" max="5359" width="9" style="4"/>
    <col min="5360" max="5360" width="65.375" style="4" customWidth="1"/>
    <col min="5361" max="5366" width="21.25" style="4" customWidth="1"/>
    <col min="5367" max="5367" width="8" style="4" customWidth="1"/>
    <col min="5368" max="5368" width="6" style="4" customWidth="1"/>
    <col min="5369" max="5615" width="9" style="4"/>
    <col min="5616" max="5616" width="65.375" style="4" customWidth="1"/>
    <col min="5617" max="5622" width="21.25" style="4" customWidth="1"/>
    <col min="5623" max="5623" width="8" style="4" customWidth="1"/>
    <col min="5624" max="5624" width="6" style="4" customWidth="1"/>
    <col min="5625" max="5871" width="9" style="4"/>
    <col min="5872" max="5872" width="65.375" style="4" customWidth="1"/>
    <col min="5873" max="5878" width="21.25" style="4" customWidth="1"/>
    <col min="5879" max="5879" width="8" style="4" customWidth="1"/>
    <col min="5880" max="5880" width="6" style="4" customWidth="1"/>
    <col min="5881" max="6127" width="9" style="4"/>
    <col min="6128" max="6128" width="65.375" style="4" customWidth="1"/>
    <col min="6129" max="6134" width="21.25" style="4" customWidth="1"/>
    <col min="6135" max="6135" width="8" style="4" customWidth="1"/>
    <col min="6136" max="6136" width="6" style="4" customWidth="1"/>
    <col min="6137" max="6383" width="9" style="4"/>
    <col min="6384" max="6384" width="65.375" style="4" customWidth="1"/>
    <col min="6385" max="6390" width="21.25" style="4" customWidth="1"/>
    <col min="6391" max="6391" width="8" style="4" customWidth="1"/>
    <col min="6392" max="6392" width="6" style="4" customWidth="1"/>
    <col min="6393" max="6639" width="9" style="4"/>
    <col min="6640" max="6640" width="65.375" style="4" customWidth="1"/>
    <col min="6641" max="6646" width="21.25" style="4" customWidth="1"/>
    <col min="6647" max="6647" width="8" style="4" customWidth="1"/>
    <col min="6648" max="6648" width="6" style="4" customWidth="1"/>
    <col min="6649" max="6895" width="9" style="4"/>
    <col min="6896" max="6896" width="65.375" style="4" customWidth="1"/>
    <col min="6897" max="6902" width="21.25" style="4" customWidth="1"/>
    <col min="6903" max="6903" width="8" style="4" customWidth="1"/>
    <col min="6904" max="6904" width="6" style="4" customWidth="1"/>
    <col min="6905" max="7151" width="9" style="4"/>
    <col min="7152" max="7152" width="65.375" style="4" customWidth="1"/>
    <col min="7153" max="7158" width="21.25" style="4" customWidth="1"/>
    <col min="7159" max="7159" width="8" style="4" customWidth="1"/>
    <col min="7160" max="7160" width="6" style="4" customWidth="1"/>
    <col min="7161" max="7407" width="9" style="4"/>
    <col min="7408" max="7408" width="65.375" style="4" customWidth="1"/>
    <col min="7409" max="7414" width="21.25" style="4" customWidth="1"/>
    <col min="7415" max="7415" width="8" style="4" customWidth="1"/>
    <col min="7416" max="7416" width="6" style="4" customWidth="1"/>
    <col min="7417" max="7663" width="9" style="4"/>
    <col min="7664" max="7664" width="65.375" style="4" customWidth="1"/>
    <col min="7665" max="7670" width="21.25" style="4" customWidth="1"/>
    <col min="7671" max="7671" width="8" style="4" customWidth="1"/>
    <col min="7672" max="7672" width="6" style="4" customWidth="1"/>
    <col min="7673" max="7919" width="9" style="4"/>
    <col min="7920" max="7920" width="65.375" style="4" customWidth="1"/>
    <col min="7921" max="7926" width="21.25" style="4" customWidth="1"/>
    <col min="7927" max="7927" width="8" style="4" customWidth="1"/>
    <col min="7928" max="7928" width="6" style="4" customWidth="1"/>
    <col min="7929" max="8175" width="9" style="4"/>
    <col min="8176" max="8176" width="65.375" style="4" customWidth="1"/>
    <col min="8177" max="8182" width="21.25" style="4" customWidth="1"/>
    <col min="8183" max="8183" width="8" style="4" customWidth="1"/>
    <col min="8184" max="8184" width="6" style="4" customWidth="1"/>
    <col min="8185" max="8431" width="9" style="4"/>
    <col min="8432" max="8432" width="65.375" style="4" customWidth="1"/>
    <col min="8433" max="8438" width="21.25" style="4" customWidth="1"/>
    <col min="8439" max="8439" width="8" style="4" customWidth="1"/>
    <col min="8440" max="8440" width="6" style="4" customWidth="1"/>
    <col min="8441" max="8687" width="9" style="4"/>
    <col min="8688" max="8688" width="65.375" style="4" customWidth="1"/>
    <col min="8689" max="8694" width="21.25" style="4" customWidth="1"/>
    <col min="8695" max="8695" width="8" style="4" customWidth="1"/>
    <col min="8696" max="8696" width="6" style="4" customWidth="1"/>
    <col min="8697" max="8943" width="9" style="4"/>
    <col min="8944" max="8944" width="65.375" style="4" customWidth="1"/>
    <col min="8945" max="8950" width="21.25" style="4" customWidth="1"/>
    <col min="8951" max="8951" width="8" style="4" customWidth="1"/>
    <col min="8952" max="8952" width="6" style="4" customWidth="1"/>
    <col min="8953" max="9199" width="9" style="4"/>
    <col min="9200" max="9200" width="65.375" style="4" customWidth="1"/>
    <col min="9201" max="9206" width="21.25" style="4" customWidth="1"/>
    <col min="9207" max="9207" width="8" style="4" customWidth="1"/>
    <col min="9208" max="9208" width="6" style="4" customWidth="1"/>
    <col min="9209" max="9455" width="9" style="4"/>
    <col min="9456" max="9456" width="65.375" style="4" customWidth="1"/>
    <col min="9457" max="9462" width="21.25" style="4" customWidth="1"/>
    <col min="9463" max="9463" width="8" style="4" customWidth="1"/>
    <col min="9464" max="9464" width="6" style="4" customWidth="1"/>
    <col min="9465" max="9711" width="9" style="4"/>
    <col min="9712" max="9712" width="65.375" style="4" customWidth="1"/>
    <col min="9713" max="9718" width="21.25" style="4" customWidth="1"/>
    <col min="9719" max="9719" width="8" style="4" customWidth="1"/>
    <col min="9720" max="9720" width="6" style="4" customWidth="1"/>
    <col min="9721" max="9967" width="9" style="4"/>
    <col min="9968" max="9968" width="65.375" style="4" customWidth="1"/>
    <col min="9969" max="9974" width="21.25" style="4" customWidth="1"/>
    <col min="9975" max="9975" width="8" style="4" customWidth="1"/>
    <col min="9976" max="9976" width="6" style="4" customWidth="1"/>
    <col min="9977" max="10223" width="9" style="4"/>
    <col min="10224" max="10224" width="65.375" style="4" customWidth="1"/>
    <col min="10225" max="10230" width="21.25" style="4" customWidth="1"/>
    <col min="10231" max="10231" width="8" style="4" customWidth="1"/>
    <col min="10232" max="10232" width="6" style="4" customWidth="1"/>
    <col min="10233" max="10479" width="9" style="4"/>
    <col min="10480" max="10480" width="65.375" style="4" customWidth="1"/>
    <col min="10481" max="10486" width="21.25" style="4" customWidth="1"/>
    <col min="10487" max="10487" width="8" style="4" customWidth="1"/>
    <col min="10488" max="10488" width="6" style="4" customWidth="1"/>
    <col min="10489" max="10735" width="9" style="4"/>
    <col min="10736" max="10736" width="65.375" style="4" customWidth="1"/>
    <col min="10737" max="10742" width="21.25" style="4" customWidth="1"/>
    <col min="10743" max="10743" width="8" style="4" customWidth="1"/>
    <col min="10744" max="10744" width="6" style="4" customWidth="1"/>
    <col min="10745" max="10991" width="9" style="4"/>
    <col min="10992" max="10992" width="65.375" style="4" customWidth="1"/>
    <col min="10993" max="10998" width="21.25" style="4" customWidth="1"/>
    <col min="10999" max="10999" width="8" style="4" customWidth="1"/>
    <col min="11000" max="11000" width="6" style="4" customWidth="1"/>
    <col min="11001" max="11247" width="9" style="4"/>
    <col min="11248" max="11248" width="65.375" style="4" customWidth="1"/>
    <col min="11249" max="11254" width="21.25" style="4" customWidth="1"/>
    <col min="11255" max="11255" width="8" style="4" customWidth="1"/>
    <col min="11256" max="11256" width="6" style="4" customWidth="1"/>
    <col min="11257" max="11503" width="9" style="4"/>
    <col min="11504" max="11504" width="65.375" style="4" customWidth="1"/>
    <col min="11505" max="11510" width="21.25" style="4" customWidth="1"/>
    <col min="11511" max="11511" width="8" style="4" customWidth="1"/>
    <col min="11512" max="11512" width="6" style="4" customWidth="1"/>
    <col min="11513" max="11759" width="9" style="4"/>
    <col min="11760" max="11760" width="65.375" style="4" customWidth="1"/>
    <col min="11761" max="11766" width="21.25" style="4" customWidth="1"/>
    <col min="11767" max="11767" width="8" style="4" customWidth="1"/>
    <col min="11768" max="11768" width="6" style="4" customWidth="1"/>
    <col min="11769" max="12015" width="9" style="4"/>
    <col min="12016" max="12016" width="65.375" style="4" customWidth="1"/>
    <col min="12017" max="12022" width="21.25" style="4" customWidth="1"/>
    <col min="12023" max="12023" width="8" style="4" customWidth="1"/>
    <col min="12024" max="12024" width="6" style="4" customWidth="1"/>
    <col min="12025" max="12271" width="9" style="4"/>
    <col min="12272" max="12272" width="65.375" style="4" customWidth="1"/>
    <col min="12273" max="12278" width="21.25" style="4" customWidth="1"/>
    <col min="12279" max="12279" width="8" style="4" customWidth="1"/>
    <col min="12280" max="12280" width="6" style="4" customWidth="1"/>
    <col min="12281" max="12527" width="9" style="4"/>
    <col min="12528" max="12528" width="65.375" style="4" customWidth="1"/>
    <col min="12529" max="12534" width="21.25" style="4" customWidth="1"/>
    <col min="12535" max="12535" width="8" style="4" customWidth="1"/>
    <col min="12536" max="12536" width="6" style="4" customWidth="1"/>
    <col min="12537" max="12783" width="9" style="4"/>
    <col min="12784" max="12784" width="65.375" style="4" customWidth="1"/>
    <col min="12785" max="12790" width="21.25" style="4" customWidth="1"/>
    <col min="12791" max="12791" width="8" style="4" customWidth="1"/>
    <col min="12792" max="12792" width="6" style="4" customWidth="1"/>
    <col min="12793" max="13039" width="9" style="4"/>
    <col min="13040" max="13040" width="65.375" style="4" customWidth="1"/>
    <col min="13041" max="13046" width="21.25" style="4" customWidth="1"/>
    <col min="13047" max="13047" width="8" style="4" customWidth="1"/>
    <col min="13048" max="13048" width="6" style="4" customWidth="1"/>
    <col min="13049" max="13295" width="9" style="4"/>
    <col min="13296" max="13296" width="65.375" style="4" customWidth="1"/>
    <col min="13297" max="13302" width="21.25" style="4" customWidth="1"/>
    <col min="13303" max="13303" width="8" style="4" customWidth="1"/>
    <col min="13304" max="13304" width="6" style="4" customWidth="1"/>
    <col min="13305" max="13551" width="9" style="4"/>
    <col min="13552" max="13552" width="65.375" style="4" customWidth="1"/>
    <col min="13553" max="13558" width="21.25" style="4" customWidth="1"/>
    <col min="13559" max="13559" width="8" style="4" customWidth="1"/>
    <col min="13560" max="13560" width="6" style="4" customWidth="1"/>
    <col min="13561" max="13807" width="9" style="4"/>
    <col min="13808" max="13808" width="65.375" style="4" customWidth="1"/>
    <col min="13809" max="13814" width="21.25" style="4" customWidth="1"/>
    <col min="13815" max="13815" width="8" style="4" customWidth="1"/>
    <col min="13816" max="13816" width="6" style="4" customWidth="1"/>
    <col min="13817" max="14063" width="9" style="4"/>
    <col min="14064" max="14064" width="65.375" style="4" customWidth="1"/>
    <col min="14065" max="14070" width="21.25" style="4" customWidth="1"/>
    <col min="14071" max="14071" width="8" style="4" customWidth="1"/>
    <col min="14072" max="14072" width="6" style="4" customWidth="1"/>
    <col min="14073" max="14319" width="9" style="4"/>
    <col min="14320" max="14320" width="65.375" style="4" customWidth="1"/>
    <col min="14321" max="14326" width="21.25" style="4" customWidth="1"/>
    <col min="14327" max="14327" width="8" style="4" customWidth="1"/>
    <col min="14328" max="14328" width="6" style="4" customWidth="1"/>
    <col min="14329" max="14575" width="9" style="4"/>
    <col min="14576" max="14576" width="65.375" style="4" customWidth="1"/>
    <col min="14577" max="14582" width="21.25" style="4" customWidth="1"/>
    <col min="14583" max="14583" width="8" style="4" customWidth="1"/>
    <col min="14584" max="14584" width="6" style="4" customWidth="1"/>
    <col min="14585" max="14831" width="9" style="4"/>
    <col min="14832" max="14832" width="65.375" style="4" customWidth="1"/>
    <col min="14833" max="14838" width="21.25" style="4" customWidth="1"/>
    <col min="14839" max="14839" width="8" style="4" customWidth="1"/>
    <col min="14840" max="14840" width="6" style="4" customWidth="1"/>
    <col min="14841" max="15087" width="9" style="4"/>
    <col min="15088" max="15088" width="65.375" style="4" customWidth="1"/>
    <col min="15089" max="15094" width="21.25" style="4" customWidth="1"/>
    <col min="15095" max="15095" width="8" style="4" customWidth="1"/>
    <col min="15096" max="15096" width="6" style="4" customWidth="1"/>
    <col min="15097" max="15343" width="9" style="4"/>
    <col min="15344" max="15344" width="65.375" style="4" customWidth="1"/>
    <col min="15345" max="15350" width="21.25" style="4" customWidth="1"/>
    <col min="15351" max="15351" width="8" style="4" customWidth="1"/>
    <col min="15352" max="15352" width="6" style="4" customWidth="1"/>
    <col min="15353" max="15599" width="9" style="4"/>
    <col min="15600" max="15600" width="65.375" style="4" customWidth="1"/>
    <col min="15601" max="15606" width="21.25" style="4" customWidth="1"/>
    <col min="15607" max="15607" width="8" style="4" customWidth="1"/>
    <col min="15608" max="15608" width="6" style="4" customWidth="1"/>
    <col min="15609" max="15855" width="9" style="4"/>
    <col min="15856" max="15856" width="65.375" style="4" customWidth="1"/>
    <col min="15857" max="15862" width="21.25" style="4" customWidth="1"/>
    <col min="15863" max="15863" width="8" style="4" customWidth="1"/>
    <col min="15864" max="15864" width="6" style="4" customWidth="1"/>
    <col min="15865" max="16111" width="9" style="4"/>
    <col min="16112" max="16112" width="65.375" style="4" customWidth="1"/>
    <col min="16113" max="16118" width="21.25" style="4" customWidth="1"/>
    <col min="16119" max="16119" width="8" style="4" customWidth="1"/>
    <col min="16120" max="16120" width="6" style="4" customWidth="1"/>
    <col min="16121" max="16384" width="9" style="4"/>
  </cols>
  <sheetData>
    <row r="1" s="1" customFormat="1" ht="20.1" customHeight="1" spans="1:5">
      <c r="A1" s="5" t="s">
        <v>1190</v>
      </c>
      <c r="B1" s="5"/>
      <c r="C1" s="6"/>
      <c r="D1" s="6"/>
      <c r="E1" s="6"/>
    </row>
    <row r="2" s="2" customFormat="1" ht="39.75" customHeight="1" spans="1:5">
      <c r="A2" s="7" t="s">
        <v>1191</v>
      </c>
      <c r="B2" s="7"/>
      <c r="C2" s="7"/>
      <c r="D2" s="7"/>
      <c r="E2" s="7"/>
    </row>
    <row r="3" s="2" customFormat="1" ht="25.5" customHeight="1" spans="1:5">
      <c r="A3" s="8"/>
      <c r="B3" s="8"/>
      <c r="C3" s="8"/>
      <c r="D3" s="8"/>
      <c r="E3" s="9" t="s">
        <v>2</v>
      </c>
    </row>
    <row r="4" s="2" customFormat="1" ht="29.25" customHeight="1" spans="1:5">
      <c r="A4" s="10" t="s">
        <v>36</v>
      </c>
      <c r="B4" s="11" t="s">
        <v>1192</v>
      </c>
      <c r="C4" s="11"/>
      <c r="D4" s="11"/>
      <c r="E4" s="12"/>
    </row>
    <row r="5" s="2" customFormat="1" ht="30" customHeight="1" spans="1:5">
      <c r="A5" s="13"/>
      <c r="B5" s="14" t="s">
        <v>1020</v>
      </c>
      <c r="C5" s="15" t="s">
        <v>1193</v>
      </c>
      <c r="D5" s="15" t="s">
        <v>1194</v>
      </c>
      <c r="E5" s="16" t="s">
        <v>1195</v>
      </c>
    </row>
    <row r="6" s="3" customFormat="1" ht="24" customHeight="1" spans="1:6">
      <c r="A6" s="17" t="s">
        <v>1196</v>
      </c>
      <c r="B6" s="18">
        <v>878</v>
      </c>
      <c r="C6" s="19">
        <v>6649</v>
      </c>
      <c r="D6" s="19">
        <v>6677</v>
      </c>
      <c r="E6" s="20">
        <v>850</v>
      </c>
      <c r="F6" s="21"/>
    </row>
    <row r="7" s="3" customFormat="1" ht="24" customHeight="1" spans="1:5">
      <c r="A7" s="17" t="s">
        <v>1197</v>
      </c>
      <c r="B7" s="18">
        <v>10355</v>
      </c>
      <c r="C7" s="18">
        <v>12970</v>
      </c>
      <c r="D7" s="18">
        <v>19203</v>
      </c>
      <c r="E7" s="20">
        <v>4122</v>
      </c>
    </row>
    <row r="8" s="3" customFormat="1" ht="24" customHeight="1" spans="1:5">
      <c r="A8" s="17" t="s">
        <v>1198</v>
      </c>
      <c r="B8" s="18"/>
      <c r="C8" s="18">
        <v>500</v>
      </c>
      <c r="D8" s="18"/>
      <c r="E8" s="20">
        <v>500</v>
      </c>
    </row>
    <row r="9" s="3" customFormat="1" ht="24" customHeight="1" spans="1:5">
      <c r="A9" s="17" t="s">
        <v>1199</v>
      </c>
      <c r="B9" s="18">
        <v>2787</v>
      </c>
      <c r="C9" s="18">
        <v>3452</v>
      </c>
      <c r="D9" s="18">
        <v>4871</v>
      </c>
      <c r="E9" s="20">
        <v>1368</v>
      </c>
    </row>
    <row r="10" s="3" customFormat="1" ht="24" customHeight="1" spans="1:5">
      <c r="A10" s="17" t="s">
        <v>1200</v>
      </c>
      <c r="B10" s="18">
        <v>9093</v>
      </c>
      <c r="C10" s="18">
        <v>29137</v>
      </c>
      <c r="D10" s="18">
        <v>32409</v>
      </c>
      <c r="E10" s="20">
        <v>5821</v>
      </c>
    </row>
    <row r="11" s="3" customFormat="1" ht="24" customHeight="1" spans="1:5">
      <c r="A11" s="17" t="s">
        <v>1201</v>
      </c>
      <c r="B11" s="18"/>
      <c r="C11" s="18"/>
      <c r="D11" s="18"/>
      <c r="E11" s="20"/>
    </row>
    <row r="12" s="3" customFormat="1" ht="24" customHeight="1" spans="1:5">
      <c r="A12" s="17" t="s">
        <v>1202</v>
      </c>
      <c r="B12" s="18"/>
      <c r="C12" s="18"/>
      <c r="D12" s="18"/>
      <c r="E12" s="20"/>
    </row>
    <row r="13" s="3" customFormat="1" ht="24" customHeight="1" spans="1:5">
      <c r="A13" s="17" t="s">
        <v>1203</v>
      </c>
      <c r="B13" s="18">
        <v>98</v>
      </c>
      <c r="C13" s="18">
        <v>53</v>
      </c>
      <c r="D13" s="18">
        <v>119</v>
      </c>
      <c r="E13" s="20">
        <v>32</v>
      </c>
    </row>
    <row r="14" ht="24" customHeight="1" spans="1:5">
      <c r="A14" s="22" t="s">
        <v>912</v>
      </c>
      <c r="B14" s="23">
        <f>SUM(B6:B13)</f>
        <v>23211</v>
      </c>
      <c r="C14" s="24">
        <f>SUM(C6:C13)</f>
        <v>52761</v>
      </c>
      <c r="D14" s="24">
        <f>SUM(D6:D13)</f>
        <v>63279</v>
      </c>
      <c r="E14" s="25">
        <f>SUM(E6:E13)</f>
        <v>12693</v>
      </c>
    </row>
    <row r="15" ht="24" customHeight="1" spans="1:5">
      <c r="A15" s="26" t="s">
        <v>1204</v>
      </c>
      <c r="B15" s="26"/>
      <c r="C15" s="27"/>
      <c r="D15" s="27"/>
      <c r="E15" s="27"/>
    </row>
    <row r="16" ht="24" customHeight="1"/>
    <row r="17" ht="24" customHeight="1"/>
    <row r="18" ht="24" customHeight="1"/>
    <row r="19" ht="22.5" customHeight="1"/>
  </sheetData>
  <mergeCells count="4">
    <mergeCell ref="A2:E2"/>
    <mergeCell ref="B4:E4"/>
    <mergeCell ref="A15:E15"/>
    <mergeCell ref="A4:A5"/>
  </mergeCells>
  <printOptions horizontalCentered="1"/>
  <pageMargins left="0.826388888888889" right="0.747916666666667" top="0.984027777777778" bottom="0.984027777777778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</cp:lastModifiedBy>
  <dcterms:created xsi:type="dcterms:W3CDTF">2006-09-13T11:21:00Z</dcterms:created>
  <dcterms:modified xsi:type="dcterms:W3CDTF">2018-12-11T03:26:19Z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eadingLayout">
    <vt:bool>true</vt:bool>
  </property>
</Properties>
</file>