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84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'7'!$A$1:$E$29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<sst xmlns="http://schemas.openxmlformats.org/spreadsheetml/2006/main" count="450" uniqueCount="269">
  <si>
    <t>单位代码：003001</t>
  </si>
  <si>
    <t>单位名称：宁县人民政府办公室</t>
  </si>
  <si>
    <t>部门预算公开表</t>
  </si>
  <si>
    <t>编制日期：2021年12月25日</t>
  </si>
  <si>
    <t>部门领导：黄沐</t>
  </si>
  <si>
    <t>财务负责人：杨宏伟</t>
  </si>
  <si>
    <t>制表人：安民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</si>
  <si>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</si>
  <si>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</si>
  <si>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</si>
  <si>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</si>
  <si>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</si>
  <si>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</si>
  <si>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</si>
  <si>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</si>
  <si>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</si>
  <si>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</si>
  <si>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</si>
  <si>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</si>
  <si>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</si>
  <si>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</si>
  <si>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</si>
  <si>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</si>
  <si>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</si>
  <si>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</si>
  <si>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</si>
  <si>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</si>
  <si>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</si>
  <si>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</si>
  <si>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</si>
  <si>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</si>
  <si>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</si>
  <si>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</si>
  <si>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</si>
  <si>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</si>
  <si>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</si>
  <si>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</si>
  <si>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</si>
  <si>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</si>
  <si>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</si>
  <si>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</si>
  <si>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</si>
  <si>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</si>
  <si>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</si>
  <si>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</si>
  <si>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</si>
  <si>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</si>
  <si>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</si>
  <si>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</si>
  <si>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</si>
  <si>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</si>
  <si>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</si>
  <si>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</si>
  <si>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</si>
  <si>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</si>
  <si>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</si>
  <si>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</si>
  <si>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</si>
  <si>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</si>
  <si>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</si>
  <si>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</si>
  <si>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</si>
  <si>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</si>
  <si>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</si>
  <si>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</si>
  <si>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</si>
  <si>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</si>
  <si>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</si>
  <si>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</si>
  <si>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</si>
  <si>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</si>
  <si>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</si>
  <si>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</si>
  <si>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</si>
  <si>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</si>
  <si>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</si>
  <si>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</si>
  <si>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</si>
  <si>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</si>
  <si>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</si>
  <si>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</si>
  <si>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</si>
  <si>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</si>
  <si>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</si>
  <si>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</si>
  <si>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</si>
  <si>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</si>
  <si>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</si>
  <si>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</si>
  <si>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</si>
  <si>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</si>
  <si>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</si>
  <si>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</si>
  <si>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</si>
  <si>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</si>
  <si>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</si>
  <si>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</si>
  <si>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</si>
  <si>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</si>
  <si>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</si>
  <si>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</si>
  <si>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</si>
  <si>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</si>
  <si>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</si>
  <si>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</si>
  <si>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</si>
  <si>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</si>
  <si>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</si>
  <si>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</si>
  <si>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</si>
  <si>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</si>
  <si>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</si>
  <si>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</si>
  <si>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</si>
  <si>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</si>
  <si>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</si>
  <si>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</si>
  <si>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</si>
  <si>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</si>
  <si>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</si>
  <si>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</si>
  <si>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</si>
  <si>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</si>
  <si>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</si>
  <si>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</si>
  <si>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</si>
  <si>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</si>
  <si>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</si>
  <si>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003001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</si>
  <si>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</si>
  <si>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</si>
  <si>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</si>
  <si>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</si>
  <si>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</si>
  <si>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</si>
  <si>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</si>
  <si>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</si>
  <si>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</si>
  <si>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</si>
  <si>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</si>
  <si>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</si>
  <si>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</si>
  <si>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</si>
  <si>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</si>
  <si>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</si>
  <si>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</si>
  <si>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</si>
  <si>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</si>
  <si>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</si>
  <si>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</si>
  <si>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</si>
  <si>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</si>
  <si>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</si>
  <si>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</si>
  <si>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</si>
  <si>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</si>
  <si>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</si>
  <si>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</si>
  <si>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</si>
  <si>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</si>
  <si>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</si>
  <si>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</si>
  <si>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</si>
  <si>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</si>
  <si>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</si>
  <si>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</si>
  <si>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</si>
  <si>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</si>
  <si>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</si>
  <si>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</si>
  <si>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</si>
  <si>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</si>
  <si>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</si>
  <si>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</si>
  <si>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</si>
  <si>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</si>
  <si>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</si>
  <si>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</si>
  <si>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</si>
  <si>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</si>
  <si>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</si>
  <si>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</si>
  <si>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</si>
  <si>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</si>
  <si>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</si>
  <si>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</si>
  <si>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</si>
  <si>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</si>
  <si>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</si>
  <si>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</si>
  <si>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</si>
  <si>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</si>
  <si>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</si>
  <si>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</si>
  <si>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</si>
  <si>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</si>
  <si>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</si>
  <si>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</si>
  <si>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</si>
  <si>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</si>
  <si>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单位：宁县人民政府办公室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</si>
  <si>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</si>
  <si>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</si>
  <si>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</si>
  <si>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</si>
  <si>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</si>
  <si>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</si>
  <si>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</si>
  <si>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</si>
  <si>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方等田</t>
  </si>
  <si>
    <t>联系电话</t>
  </si>
  <si>
    <t>部门（单位）职能</t>
  </si>
  <si>
    <t>依据</t>
  </si>
  <si>
    <t>职能概述</t>
  </si>
  <si>
    <t>宁县人民政府办公室负责处理县政府的日常政务、事务工作；协调县政府决定事项的实施；协调县政府领导的公务活动；审核基层向县政府的请示事项和工作意见，按程序报批；协调县政府工作部门、直属事业机构之间的关系；协调处置有关突发事件、重大事故；组织办理县人大代表、政协委员的批评、建议、提案、意见和县人大、政协机关的专项督办文件；对全县政府系统的办公室工作进行业务指导和培训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</si>
  <si>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</si>
  <si>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</si>
  <si>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</si>
  <si>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</si>
  <si>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</si>
  <si>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</si>
  <si>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</si>
  <si>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宁县应急综合事务中心，宁县电子政务信息与信息资源服务中心，宁县政务服务中心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</si>
  <si>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</si>
  <si>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</si>
  <si>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</si>
  <si>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</si>
  <si>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</si>
  <si>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</si>
  <si>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我单位根据单位职能及工作实际，建立了学习制度、机关党建工作制度、党风廉政建设制度、考勤制度、值班制度、办文、办会、办事制度、信息制度、保密工作制度、档案管理制度、文档机要工作制度、财务管理制度、公车管理制度、公务接待制度等，各项制度的建立，进一步加强了县政府办公室规范化、科学化、制度化管理，为切实提高“三服务”工作水平奠定了坚实的基础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</si>
  <si>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</si>
  <si>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</si>
  <si>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</si>
  <si>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</si>
  <si>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</si>
  <si>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</si>
  <si>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</si>
  <si>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</si>
  <si>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</si>
  <si>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</si>
  <si>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</si>
  <si>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</si>
  <si>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</si>
  <si>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</si>
  <si>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</si>
  <si>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</si>
  <si>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</si>
  <si>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</si>
  <si>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</si>
  <si>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</si>
  <si>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</si>
  <si>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</si>
  <si>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</si>
  <si>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机要、应急保障及政务中心电子政务平台系统运维项目</t>
  </si>
  <si>
    <t>一级项目名称</t>
  </si>
  <si>
    <t>二级项目名称</t>
  </si>
  <si>
    <t>项目类型</t>
  </si>
  <si>
    <t>特定目标类</t>
  </si>
  <si>
    <t>资金用途</t>
  </si>
  <si>
    <t>保障政府机要文件传输及应急通信工作顺利开展保障政务内网、政务外网及政务平台系统正常运行</t>
  </si>
  <si>
    <t>资金性质</t>
  </si>
  <si>
    <t>一般公共预算资金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</si>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</sst>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Red]0.0%;[Red]\(0.0%\)"/>
    <numFmt numFmtId="177" formatCode="&quot;\&quot;#,##0;&quot;\&quot;\-#,##0"/>
    <numFmt numFmtId="178" formatCode="_-* #,##0.00&quot;$&quot;_-;\-* #,##0.00&quot;$&quot;_-;_-* &quot;-&quot;??&quot;$&quot;_-;_-@_-"/>
    <numFmt numFmtId="179" formatCode="0.0%"/>
    <numFmt numFmtId="180" formatCode="mmm/yyyy;_-\ &quot;N/A&quot;_-;_-\ &quot;-&quot;_-"/>
    <numFmt numFmtId="181" formatCode="_-* #,##0\¥_-;\-* #,##0\¥_-;_-* &quot;-&quot;\¥_-;_-@_-"/>
    <numFmt numFmtId="182" formatCode="_-* #,##0.00_-;\-* #,##0.00_-;_-* &quot;-&quot;??_-;_-@_-"/>
    <numFmt numFmtId="183" formatCode="_-* #,##0_-;\-* #,##0_-;_-* &quot;-&quot;??_-;_-@_-"/>
    <numFmt numFmtId="184" formatCode="&quot;\&quot;#,##0;[Red]&quot;\&quot;&quot;\&quot;&quot;\&quot;&quot;\&quot;&quot;\&quot;&quot;\&quot;&quot;\&quot;\-#,##0"/>
    <numFmt numFmtId="185" formatCode="_-#0&quot;.&quot;0,_-;\(#0&quot;.&quot;0,\);_-\ \ &quot;-&quot;_-;_-@_-"/>
    <numFmt numFmtId="186" formatCode="_-#,##0.00_-;\(#,##0.00\);_-\ \ &quot;-&quot;_-;_-@_-"/>
    <numFmt numFmtId="187" formatCode="_-* #,##0.0000000000_-;\-* #,##0.0000000000_-;_-* &quot;-&quot;??_-;_-@_-"/>
    <numFmt numFmtId="188" formatCode="&quot;$&quot;#,##0_);[Red]\(&quot;$&quot;#,##0\)"/>
    <numFmt numFmtId="189" formatCode="_-#,###,_-;\(#,###,\);_-\ \ &quot;-&quot;_-;_-@_-"/>
    <numFmt numFmtId="190" formatCode="yy\.mm\.dd"/>
    <numFmt numFmtId="191" formatCode="_-* #,##0_-;\-* #,##0_-;_-* &quot;-&quot;_-;_-@_-"/>
    <numFmt numFmtId="192" formatCode="_-#0&quot;.&quot;0000_-;\(#0&quot;.&quot;0000\);_-\ \ &quot;-&quot;_-;_-@_-"/>
    <numFmt numFmtId="193" formatCode="_-#,##0%_-;\(#,##0%\);_-\ &quot;-&quot;_-"/>
    <numFmt numFmtId="194" formatCode="\$#,##0.00;\(\$#,##0.00\)"/>
    <numFmt numFmtId="195" formatCode="0.0%;\(0.0%\)"/>
    <numFmt numFmtId="196" formatCode="&quot;$&quot;\ #,##0.00_-;[Red]&quot;$&quot;\ #,##0.00\-"/>
    <numFmt numFmtId="197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8" formatCode="&quot;$&quot;\ #,##0_-;[Red]&quot;$&quot;\ #,##0\-"/>
    <numFmt numFmtId="199" formatCode="#,##0_);[Blue]\(#,##0\)"/>
    <numFmt numFmtId="200" formatCode="_-&quot;$&quot;* #,##0.00_-;\-&quot;$&quot;* #,##0.00_-;_-&quot;$&quot;* &quot;-&quot;??_-;_-@_-"/>
    <numFmt numFmtId="201" formatCode="_-* #,##0_$_-;\-* #,##0_$_-;_-* &quot;-&quot;_$_-;_-@_-"/>
    <numFmt numFmtId="202" formatCode="[Blue]0.0%;[Blue]\(0.0%\)"/>
    <numFmt numFmtId="203" formatCode="#,##0.000000"/>
    <numFmt numFmtId="204" formatCode="[Blue]#,##0_);[Blue]\(#,##0\)"/>
    <numFmt numFmtId="205" formatCode="&quot;$&quot;#,##0;\-&quot;$&quot;#,##0"/>
    <numFmt numFmtId="206" formatCode="0.0"/>
    <numFmt numFmtId="207" formatCode="&quot;$&quot;#,##0.00_);\(&quot;$&quot;#,##0.00\)"/>
    <numFmt numFmtId="208" formatCode="_-&quot;$&quot;* #,##0_-;\-&quot;$&quot;* #,##0_-;_-&quot;$&quot;* &quot;-&quot;_-;_-@_-"/>
    <numFmt numFmtId="209" formatCode="_-#,###.00,_-;\(#,###.00,\);_-\ \ &quot;-&quot;_-;_-@_-"/>
    <numFmt numFmtId="210" formatCode="\(#,##0\)\ "/>
    <numFmt numFmtId="211" formatCode="\ \ @"/>
    <numFmt numFmtId="212" formatCode="&quot;\&quot;#,##0.00;[Red]&quot;\&quot;\-#,##0.00"/>
    <numFmt numFmtId="213" formatCode="_(&quot;$&quot;* #,##0.00_);_(&quot;$&quot;* \(#,##0.00\);_(&quot;$&quot;* &quot;-&quot;??_);_(@_)"/>
    <numFmt numFmtId="214" formatCode="_-&quot;$&quot;\ * #,##0_-;_-&quot;$&quot;\ * #,##0\-;_-&quot;$&quot;\ * &quot;-&quot;_-;_-@_-"/>
    <numFmt numFmtId="215" formatCode="&quot;$&quot;#,##0_);\(&quot;$&quot;#,##0\)"/>
    <numFmt numFmtId="216" formatCode="#,##0;\(#,##0\)"/>
    <numFmt numFmtId="217" formatCode="_-* #,##0&quot;$&quot;_-;\-* #,##0&quot;$&quot;_-;_-* &quot;-&quot;&quot;$&quot;_-;_-@_-"/>
    <numFmt numFmtId="218" formatCode="#\ ??/??"/>
    <numFmt numFmtId="219" formatCode="#,##0.00\¥;\-#,##0.00\¥"/>
    <numFmt numFmtId="220" formatCode="_([$€-2]* #,##0.00_);_([$€-2]* \(#,##0.00\);_([$€-2]* &quot;-&quot;??_)"/>
    <numFmt numFmtId="221" formatCode="#,##0\ &quot; &quot;;\(#,##0\)\ ;&quot;—&quot;&quot; &quot;&quot; &quot;&quot; &quot;&quot; &quot;"/>
    <numFmt numFmtId="222" formatCode="mmm/dd/yyyy;_-\ &quot;N/A&quot;_-;_-\ &quot;-&quot;_-"/>
    <numFmt numFmtId="223" formatCode="_-#,##0_-;\(#,##0\);_-\ \ &quot;-&quot;_-;_-@_-"/>
    <numFmt numFmtId="224" formatCode="#,##0.0_);\(#,##0.0\)"/>
    <numFmt numFmtId="225" formatCode="#,##0;\-#,##0;&quot;-&quot;"/>
    <numFmt numFmtId="226" formatCode="#,##0.00\¥;[Red]\-#,##0.00\¥"/>
    <numFmt numFmtId="227" formatCode="#,##0.0"/>
    <numFmt numFmtId="228" formatCode="\$#,##0;\(\$#,##0\)"/>
    <numFmt numFmtId="229" formatCode="0%;\(0%\)"/>
    <numFmt numFmtId="230" formatCode="&quot;$&quot;#,##0.00_);[Red]\(&quot;$&quot;#,##0.00\)"/>
    <numFmt numFmtId="231" formatCode="#,##0_);\(#,##0_)"/>
    <numFmt numFmtId="232" formatCode="_-* #,##0.00_$_-;\-* #,##0.00_$_-;_-* &quot;-&quot;??_$_-;_-@_-"/>
    <numFmt numFmtId="233" formatCode="_(* #,##0.0,_);_(* \(#,##0.0,\);_(* &quot;-&quot;_);_(@_)"/>
    <numFmt numFmtId="234" formatCode="_(&quot;$&quot;* #,##0_);_(&quot;$&quot;* \(#,##0\);_(&quot;$&quot;* &quot;-&quot;_);_(@_)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;[Red]\-#,##0.00\ "/>
    <numFmt numFmtId="238" formatCode="#,##0.00_ "/>
    <numFmt numFmtId="239" formatCode="#,##0_ "/>
    <numFmt numFmtId="240" formatCode="0.00_ "/>
  </numFmts>
  <fonts count="166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9"/>
      <color indexed="8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182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4" fillId="0" borderId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195" fontId="0" fillId="0" borderId="0" applyFill="0" applyBorder="0" applyAlignment="0"/>
    <xf numFmtId="0" fontId="47" fillId="9" borderId="14" applyNumberFormat="0" applyAlignment="0" applyProtection="0">
      <alignment vertical="center"/>
    </xf>
    <xf numFmtId="0" fontId="48" fillId="0" borderId="0"/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190" fontId="0" fillId="0" borderId="15" applyFill="0" applyProtection="0">
      <alignment horizontal="right"/>
    </xf>
    <xf numFmtId="0" fontId="51" fillId="12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5" fillId="0" borderId="0"/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91" fontId="48" fillId="0" borderId="0" applyFont="0" applyFill="0" applyBorder="0" applyAlignment="0" applyProtection="0"/>
    <xf numFmtId="0" fontId="55" fillId="0" borderId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16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99" fontId="0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5" fillId="0" borderId="0">
      <alignment vertical="center"/>
    </xf>
    <xf numFmtId="204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8" fillId="18" borderId="17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18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/>
    <xf numFmtId="0" fontId="46" fillId="0" borderId="0"/>
    <xf numFmtId="187" fontId="48" fillId="0" borderId="0" applyFont="0" applyFill="0" applyBorder="0" applyAlignment="0" applyProtection="0"/>
    <xf numFmtId="0" fontId="70" fillId="0" borderId="18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62" fillId="0" borderId="19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0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/>
    <xf numFmtId="0" fontId="72" fillId="22" borderId="1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3" fillId="23" borderId="14" applyNumberFormat="0" applyAlignment="0" applyProtection="0">
      <alignment vertical="center"/>
    </xf>
    <xf numFmtId="0" fontId="46" fillId="0" borderId="0"/>
    <xf numFmtId="0" fontId="35" fillId="24" borderId="0" applyNumberFormat="0" applyBorder="0" applyAlignment="0" applyProtection="0">
      <alignment vertical="center"/>
    </xf>
    <xf numFmtId="0" fontId="74" fillId="25" borderId="21" applyNumberFormat="0" applyAlignment="0" applyProtection="0">
      <alignment vertical="center"/>
    </xf>
    <xf numFmtId="199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8" borderId="0" applyNumberFormat="0" applyBorder="0" applyAlignment="0" applyProtection="0"/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208" fontId="0" fillId="0" borderId="0" applyFont="0" applyFill="0" applyBorder="0" applyAlignment="0" applyProtection="0"/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3" applyNumberFormat="0" applyFill="0" applyAlignment="0" applyProtection="0">
      <alignment vertical="center"/>
    </xf>
    <xf numFmtId="204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79" fillId="0" borderId="24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4" fillId="32" borderId="0" applyNumberFormat="0" applyBorder="0" applyAlignment="0" applyProtection="0">
      <alignment vertical="center"/>
    </xf>
    <xf numFmtId="204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179" fontId="83" fillId="0" borderId="0" applyFont="0" applyFill="0" applyBorder="0" applyAlignment="0" applyProtection="0"/>
    <xf numFmtId="0" fontId="84" fillId="9" borderId="26" applyNumberFormat="0" applyAlignment="0" applyProtection="0">
      <alignment vertical="center"/>
    </xf>
    <xf numFmtId="0" fontId="85" fillId="3" borderId="27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48" fillId="0" borderId="0"/>
    <xf numFmtId="0" fontId="87" fillId="9" borderId="14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03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203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91" fontId="46" fillId="0" borderId="0" applyFont="0" applyFill="0" applyBorder="0" applyAlignment="0" applyProtection="0"/>
    <xf numFmtId="0" fontId="89" fillId="4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64" fillId="1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202" fontId="0" fillId="0" borderId="0" applyFill="0" applyBorder="0" applyAlignment="0"/>
    <xf numFmtId="0" fontId="0" fillId="0" borderId="0"/>
    <xf numFmtId="0" fontId="0" fillId="0" borderId="0"/>
    <xf numFmtId="212" fontId="90" fillId="0" borderId="0" applyFont="0" applyFill="0" applyBorder="0" applyAlignment="0" applyProtection="0"/>
    <xf numFmtId="184" fontId="0" fillId="0" borderId="0"/>
    <xf numFmtId="0" fontId="48" fillId="0" borderId="0"/>
    <xf numFmtId="0" fontId="48" fillId="18" borderId="17">
      <protection locked="0"/>
    </xf>
    <xf numFmtId="0" fontId="48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92" fillId="46" borderId="0" applyNumberFormat="0" applyBorder="0" applyAlignment="0" applyProtection="0">
      <alignment vertical="center"/>
    </xf>
    <xf numFmtId="0" fontId="46" fillId="0" borderId="0"/>
    <xf numFmtId="0" fontId="48" fillId="0" borderId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 applyFont="0" applyFill="0" applyBorder="0" applyAlignment="0" applyProtection="0"/>
    <xf numFmtId="0" fontId="50" fillId="7" borderId="0" applyNumberFormat="0" applyBorder="0" applyAlignment="0" applyProtection="0"/>
    <xf numFmtId="213" fontId="0" fillId="0" borderId="0" applyFont="0" applyFill="0" applyBorder="0" applyAlignment="0" applyProtection="0"/>
    <xf numFmtId="0" fontId="59" fillId="0" borderId="0">
      <alignment vertical="center"/>
    </xf>
    <xf numFmtId="178" fontId="46" fillId="0" borderId="0" applyFont="0" applyFill="0" applyBorder="0" applyAlignment="0" applyProtection="0"/>
    <xf numFmtId="10" fontId="66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0" fontId="57" fillId="48" borderId="0" applyNumberFormat="0" applyBorder="0" applyAlignment="0" applyProtection="0">
      <alignment vertical="center"/>
    </xf>
    <xf numFmtId="208" fontId="46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>
      <alignment vertical="center"/>
    </xf>
    <xf numFmtId="0" fontId="94" fillId="0" borderId="0" applyNumberFormat="0" applyFill="0" applyBorder="0" applyAlignment="0" applyProtection="0"/>
    <xf numFmtId="0" fontId="48" fillId="0" borderId="0" applyFill="0" applyBorder="0" applyAlignmen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49" fontId="95" fillId="0" borderId="0" applyProtection="0">
      <alignment horizontal="left"/>
    </xf>
    <xf numFmtId="0" fontId="96" fillId="0" borderId="0" applyNumberFormat="0" applyFill="0" applyBorder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7" fillId="0" borderId="3">
      <alignment horizontal="left" vertical="center"/>
    </xf>
    <xf numFmtId="0" fontId="59" fillId="14" borderId="0" applyNumberFormat="0" applyBorder="0" applyAlignment="0" applyProtection="0">
      <alignment vertical="center"/>
    </xf>
    <xf numFmtId="0" fontId="55" fillId="0" borderId="0"/>
    <xf numFmtId="0" fontId="50" fillId="7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82" fontId="48" fillId="0" borderId="0" applyFont="0" applyFill="0" applyBorder="0" applyAlignment="0" applyProtection="0"/>
    <xf numFmtId="0" fontId="0" fillId="0" borderId="0"/>
    <xf numFmtId="0" fontId="48" fillId="0" borderId="0">
      <alignment vertical="center"/>
    </xf>
    <xf numFmtId="0" fontId="68" fillId="0" borderId="0"/>
    <xf numFmtId="0" fontId="55" fillId="0" borderId="0"/>
    <xf numFmtId="38" fontId="99" fillId="0" borderId="0"/>
    <xf numFmtId="0" fontId="55" fillId="0" borderId="0"/>
    <xf numFmtId="0" fontId="55" fillId="0" borderId="0"/>
    <xf numFmtId="204" fontId="0" fillId="0" borderId="0" applyFill="0" applyBorder="0" applyAlignment="0"/>
    <xf numFmtId="0" fontId="68" fillId="0" borderId="0"/>
    <xf numFmtId="9" fontId="48" fillId="0" borderId="0" applyFont="0" applyFill="0" applyBorder="0" applyAlignment="0" applyProtection="0">
      <alignment vertical="center"/>
    </xf>
    <xf numFmtId="0" fontId="0" fillId="0" borderId="0"/>
    <xf numFmtId="210" fontId="0" fillId="0" borderId="0" applyFill="0" applyBorder="0" applyAlignment="0"/>
    <xf numFmtId="0" fontId="0" fillId="0" borderId="0"/>
    <xf numFmtId="0" fontId="51" fillId="12" borderId="0" applyNumberFormat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5" fillId="0" borderId="0"/>
    <xf numFmtId="0" fontId="68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101" fillId="0" borderId="1">
      <alignment horizontal="center"/>
    </xf>
    <xf numFmtId="0" fontId="55" fillId="0" borderId="0"/>
    <xf numFmtId="0" fontId="0" fillId="0" borderId="0"/>
    <xf numFmtId="184" fontId="0" fillId="0" borderId="0"/>
    <xf numFmtId="0" fontId="55" fillId="0" borderId="0"/>
    <xf numFmtId="0" fontId="55" fillId="0" borderId="0"/>
    <xf numFmtId="0" fontId="48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55" fillId="0" borderId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0" fontId="102" fillId="0" borderId="0"/>
    <xf numFmtId="0" fontId="46" fillId="0" borderId="0"/>
    <xf numFmtId="184" fontId="0" fillId="0" borderId="0"/>
    <xf numFmtId="0" fontId="0" fillId="0" borderId="0">
      <protection locked="0"/>
    </xf>
    <xf numFmtId="0" fontId="0" fillId="0" borderId="0"/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200" fontId="46" fillId="0" borderId="0" applyFont="0" applyFill="0" applyBorder="0" applyAlignment="0" applyProtection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10" fontId="83" fillId="0" borderId="0" applyFont="0" applyFill="0" applyBorder="0" applyAlignment="0" applyProtection="0"/>
    <xf numFmtId="0" fontId="55" fillId="0" borderId="0"/>
    <xf numFmtId="9" fontId="48" fillId="0" borderId="0" applyFont="0" applyFill="0" applyBorder="0" applyAlignment="0" applyProtection="0">
      <alignment vertical="center"/>
    </xf>
    <xf numFmtId="0" fontId="103" fillId="0" borderId="28">
      <alignment horizontal="center"/>
    </xf>
    <xf numFmtId="0" fontId="104" fillId="0" borderId="29" applyNumberFormat="0" applyFill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/>
    <xf numFmtId="0" fontId="106" fillId="49" borderId="0" applyNumberFormat="0" applyBorder="0" applyAlignment="0" applyProtection="0"/>
    <xf numFmtId="0" fontId="55" fillId="0" borderId="0"/>
    <xf numFmtId="0" fontId="46" fillId="0" borderId="0"/>
    <xf numFmtId="0" fontId="10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8" fillId="18" borderId="17">
      <protection locked="0"/>
    </xf>
    <xf numFmtId="0" fontId="46" fillId="0" borderId="0"/>
    <xf numFmtId="40" fontId="109" fillId="0" borderId="0" applyBorder="0">
      <alignment horizontal="right"/>
    </xf>
    <xf numFmtId="0" fontId="0" fillId="0" borderId="0"/>
    <xf numFmtId="0" fontId="0" fillId="0" borderId="0"/>
    <xf numFmtId="0" fontId="110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>
      <protection locked="0"/>
    </xf>
    <xf numFmtId="0" fontId="42" fillId="51" borderId="0" applyNumberFormat="0" applyBorder="0" applyAlignment="0" applyProtection="0"/>
    <xf numFmtId="0" fontId="68" fillId="0" borderId="0"/>
    <xf numFmtId="203" fontId="0" fillId="0" borderId="0">
      <protection locked="0"/>
    </xf>
    <xf numFmtId="176" fontId="0" fillId="0" borderId="0" applyFill="0" applyBorder="0" applyAlignment="0"/>
    <xf numFmtId="0" fontId="0" fillId="0" borderId="0">
      <protection locked="0"/>
    </xf>
    <xf numFmtId="0" fontId="82" fillId="0" borderId="0">
      <alignment vertical="top"/>
    </xf>
    <xf numFmtId="0" fontId="48" fillId="0" borderId="0"/>
    <xf numFmtId="0" fontId="68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0" fillId="0" borderId="0"/>
    <xf numFmtId="43" fontId="0" fillId="0" borderId="0" applyFont="0" applyFill="0" applyBorder="0" applyAlignment="0" applyProtection="0"/>
    <xf numFmtId="0" fontId="48" fillId="0" borderId="0"/>
    <xf numFmtId="0" fontId="107" fillId="17" borderId="0" applyNumberFormat="0" applyBorder="0" applyAlignment="0" applyProtection="0">
      <alignment vertical="center"/>
    </xf>
    <xf numFmtId="0" fontId="112" fillId="0" borderId="30" applyNumberFormat="0" applyFill="0" applyAlignment="0" applyProtection="0">
      <alignment vertical="center"/>
    </xf>
    <xf numFmtId="184" fontId="0" fillId="0" borderId="0"/>
    <xf numFmtId="203" fontId="0" fillId="0" borderId="0">
      <protection locked="0"/>
    </xf>
    <xf numFmtId="0" fontId="68" fillId="0" borderId="0"/>
    <xf numFmtId="49" fontId="48" fillId="0" borderId="0" applyFont="0" applyFill="0" applyBorder="0" applyAlignment="0" applyProtection="0"/>
    <xf numFmtId="0" fontId="45" fillId="52" borderId="0" applyNumberFormat="0" applyBorder="0" applyAlignment="0" applyProtection="0"/>
    <xf numFmtId="0" fontId="59" fillId="0" borderId="0">
      <alignment vertical="center"/>
    </xf>
    <xf numFmtId="0" fontId="0" fillId="0" borderId="0"/>
    <xf numFmtId="186" fontId="95" fillId="0" borderId="0" applyFill="0" applyBorder="0" applyProtection="0">
      <alignment horizontal="right"/>
    </xf>
    <xf numFmtId="0" fontId="68" fillId="0" borderId="0"/>
    <xf numFmtId="0" fontId="48" fillId="6" borderId="0" applyNumberFormat="0" applyBorder="0" applyAlignment="0" applyProtection="0">
      <alignment vertical="center"/>
    </xf>
    <xf numFmtId="0" fontId="113" fillId="53" borderId="31" applyNumberFormat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177" fontId="66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46" fillId="0" borderId="0">
      <protection locked="0"/>
    </xf>
    <xf numFmtId="0" fontId="48" fillId="0" borderId="0">
      <alignment vertical="center"/>
    </xf>
    <xf numFmtId="0" fontId="0" fillId="0" borderId="0"/>
    <xf numFmtId="39" fontId="66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8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42" fillId="17" borderId="0" applyNumberFormat="0" applyBorder="0" applyAlignment="0" applyProtection="0">
      <alignment vertical="center"/>
    </xf>
    <xf numFmtId="0" fontId="115" fillId="18" borderId="17">
      <protection locked="0"/>
    </xf>
    <xf numFmtId="0" fontId="116" fillId="0" borderId="0"/>
    <xf numFmtId="203" fontId="0" fillId="0" borderId="0">
      <protection locked="0"/>
    </xf>
    <xf numFmtId="0" fontId="111" fillId="0" borderId="0"/>
    <xf numFmtId="0" fontId="59" fillId="0" borderId="0">
      <alignment vertical="center"/>
    </xf>
    <xf numFmtId="0" fontId="117" fillId="0" borderId="32" applyNumberFormat="0" applyFill="0" applyAlignment="0" applyProtection="0">
      <alignment vertical="center"/>
    </xf>
    <xf numFmtId="49" fontId="48" fillId="0" borderId="0" applyFont="0" applyFill="0" applyBorder="0" applyAlignment="0" applyProtection="0"/>
    <xf numFmtId="0" fontId="0" fillId="0" borderId="0"/>
    <xf numFmtId="0" fontId="0" fillId="0" borderId="0"/>
    <xf numFmtId="0" fontId="45" fillId="54" borderId="0" applyNumberFormat="0" applyBorder="0" applyAlignment="0" applyProtection="0"/>
    <xf numFmtId="0" fontId="5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1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118" fillId="0" borderId="2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203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0" borderId="0"/>
    <xf numFmtId="0" fontId="68" fillId="0" borderId="0"/>
    <xf numFmtId="0" fontId="68" fillId="0" borderId="0"/>
    <xf numFmtId="0" fontId="48" fillId="18" borderId="17">
      <protection locked="0"/>
    </xf>
    <xf numFmtId="0" fontId="0" fillId="0" borderId="0"/>
    <xf numFmtId="0" fontId="46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8" fillId="0" borderId="0"/>
    <xf numFmtId="210" fontId="0" fillId="0" borderId="0" applyFill="0" applyBorder="0" applyAlignment="0"/>
    <xf numFmtId="0" fontId="46" fillId="0" borderId="0"/>
    <xf numFmtId="0" fontId="48" fillId="0" borderId="0"/>
    <xf numFmtId="0" fontId="88" fillId="12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45" fillId="56" borderId="0" applyNumberFormat="0" applyBorder="0" applyAlignment="0" applyProtection="0"/>
    <xf numFmtId="0" fontId="111" fillId="0" borderId="0"/>
    <xf numFmtId="0" fontId="48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35" fillId="48" borderId="0" applyNumberFormat="0" applyBorder="0" applyAlignment="0" applyProtection="0">
      <alignment vertical="center"/>
    </xf>
    <xf numFmtId="0" fontId="111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9" fontId="95" fillId="0" borderId="0" applyFont="0" applyFill="0" applyBorder="0" applyAlignment="0" applyProtection="0"/>
    <xf numFmtId="0" fontId="46" fillId="0" borderId="0"/>
    <xf numFmtId="0" fontId="0" fillId="0" borderId="0"/>
    <xf numFmtId="214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46" fillId="0" borderId="0"/>
    <xf numFmtId="213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8" fillId="0" borderId="0">
      <alignment vertical="center"/>
    </xf>
    <xf numFmtId="0" fontId="0" fillId="0" borderId="0">
      <protection locked="0"/>
    </xf>
    <xf numFmtId="194" fontId="95" fillId="0" borderId="0"/>
    <xf numFmtId="203" fontId="0" fillId="0" borderId="0">
      <protection locked="0"/>
    </xf>
    <xf numFmtId="0" fontId="0" fillId="0" borderId="0">
      <protection locked="0"/>
    </xf>
    <xf numFmtId="209" fontId="95" fillId="0" borderId="0" applyFill="0" applyBorder="0" applyProtection="0">
      <alignment horizontal="right"/>
    </xf>
    <xf numFmtId="0" fontId="92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7" fontId="4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188" fontId="86" fillId="0" borderId="0" applyFont="0" applyFill="0" applyBorder="0" applyAlignment="0" applyProtection="0"/>
    <xf numFmtId="210" fontId="0" fillId="0" borderId="0" applyFont="0" applyFill="0" applyBorder="0" applyAlignment="0" applyProtection="0"/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7" fillId="17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43" fontId="59" fillId="0" borderId="0" applyFon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18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0" fillId="0" borderId="0"/>
    <xf numFmtId="0" fontId="0" fillId="0" borderId="0"/>
    <xf numFmtId="0" fontId="46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219" fontId="48" fillId="62" borderId="0"/>
    <xf numFmtId="0" fontId="46" fillId="0" borderId="0"/>
    <xf numFmtId="0" fontId="0" fillId="0" borderId="0"/>
    <xf numFmtId="0" fontId="120" fillId="58" borderId="0" applyNumberFormat="0"/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59" fillId="0" borderId="0">
      <alignment vertical="center"/>
    </xf>
    <xf numFmtId="0" fontId="0" fillId="0" borderId="0"/>
    <xf numFmtId="0" fontId="46" fillId="0" borderId="0"/>
    <xf numFmtId="0" fontId="10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7" fillId="14" borderId="0" applyNumberFormat="0" applyBorder="0" applyAlignment="0" applyProtection="0">
      <alignment vertical="center"/>
    </xf>
    <xf numFmtId="0" fontId="68" fillId="0" borderId="0"/>
    <xf numFmtId="0" fontId="121" fillId="63" borderId="0" applyNumberFormat="0" applyBorder="0" applyAlignment="0" applyProtection="0"/>
    <xf numFmtId="0" fontId="46" fillId="0" borderId="0"/>
    <xf numFmtId="0" fontId="0" fillId="0" borderId="0"/>
    <xf numFmtId="0" fontId="55" fillId="0" borderId="0"/>
    <xf numFmtId="0" fontId="0" fillId="0" borderId="0"/>
    <xf numFmtId="0" fontId="46" fillId="0" borderId="0"/>
    <xf numFmtId="0" fontId="0" fillId="0" borderId="0"/>
    <xf numFmtId="0" fontId="50" fillId="64" borderId="0" applyNumberFormat="0" applyBorder="0" applyAlignment="0" applyProtection="0"/>
    <xf numFmtId="0" fontId="59" fillId="6" borderId="0" applyNumberFormat="0" applyBorder="0" applyAlignment="0" applyProtection="0">
      <alignment vertical="center"/>
    </xf>
    <xf numFmtId="0" fontId="0" fillId="0" borderId="0"/>
    <xf numFmtId="179" fontId="4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8" fillId="17" borderId="0" applyNumberFormat="0" applyBorder="0" applyAlignment="0" applyProtection="0">
      <alignment vertical="center"/>
    </xf>
    <xf numFmtId="0" fontId="68" fillId="0" borderId="0"/>
    <xf numFmtId="0" fontId="82" fillId="0" borderId="0">
      <alignment vertical="top"/>
    </xf>
    <xf numFmtId="205" fontId="122" fillId="0" borderId="0"/>
    <xf numFmtId="0" fontId="46" fillId="0" borderId="0"/>
    <xf numFmtId="0" fontId="0" fillId="0" borderId="0"/>
    <xf numFmtId="0" fontId="50" fillId="65" borderId="0" applyNumberFormat="0" applyBorder="0" applyAlignment="0" applyProtection="0"/>
    <xf numFmtId="0" fontId="55" fillId="0" borderId="0"/>
    <xf numFmtId="0" fontId="48" fillId="0" borderId="0">
      <alignment vertical="center"/>
    </xf>
    <xf numFmtId="0" fontId="46" fillId="0" borderId="0"/>
    <xf numFmtId="0" fontId="0" fillId="0" borderId="0"/>
    <xf numFmtId="0" fontId="68" fillId="0" borderId="0"/>
    <xf numFmtId="0" fontId="46" fillId="0" borderId="0"/>
    <xf numFmtId="0" fontId="48" fillId="0" borderId="0">
      <alignment vertical="center"/>
      <protection locked="0"/>
    </xf>
    <xf numFmtId="0" fontId="46" fillId="0" borderId="0"/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105" fillId="9" borderId="1"/>
    <xf numFmtId="0" fontId="0" fillId="0" borderId="0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121" fillId="66" borderId="0" applyNumberFormat="0" applyBorder="0" applyAlignment="0" applyProtection="0"/>
    <xf numFmtId="182" fontId="0" fillId="0" borderId="0" applyFont="0" applyFill="0" applyBorder="0" applyAlignment="0" applyProtection="0"/>
    <xf numFmtId="0" fontId="57" fillId="67" borderId="0" applyNumberFormat="0" applyBorder="0" applyAlignment="0" applyProtection="0">
      <alignment vertical="center"/>
    </xf>
    <xf numFmtId="0" fontId="0" fillId="0" borderId="0"/>
    <xf numFmtId="223" fontId="95" fillId="0" borderId="0" applyFill="0" applyBorder="0" applyProtection="0">
      <alignment horizontal="right"/>
    </xf>
    <xf numFmtId="186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22" fontId="123" fillId="0" borderId="0" applyFill="0" applyBorder="0" applyProtection="0">
      <alignment horizontal="center"/>
    </xf>
    <xf numFmtId="189" fontId="95" fillId="0" borderId="0" applyFill="0" applyBorder="0" applyProtection="0">
      <alignment horizontal="right"/>
    </xf>
    <xf numFmtId="0" fontId="0" fillId="0" borderId="0"/>
    <xf numFmtId="3" fontId="86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0" fontId="57" fillId="60" borderId="0" applyNumberFormat="0" applyBorder="0" applyAlignment="0" applyProtection="0">
      <alignment vertical="center"/>
    </xf>
    <xf numFmtId="180" fontId="123" fillId="0" borderId="0" applyFill="0" applyBorder="0" applyProtection="0">
      <alignment horizontal="center"/>
    </xf>
    <xf numFmtId="193" fontId="124" fillId="0" borderId="0" applyFill="0" applyBorder="0" applyProtection="0">
      <alignment horizontal="right"/>
    </xf>
    <xf numFmtId="185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92" fontId="95" fillId="0" borderId="0" applyFill="0" applyBorder="0" applyProtection="0">
      <alignment horizontal="right"/>
    </xf>
    <xf numFmtId="0" fontId="44" fillId="0" borderId="0"/>
    <xf numFmtId="0" fontId="48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115" fillId="18" borderId="17">
      <protection locked="0"/>
    </xf>
    <xf numFmtId="0" fontId="59" fillId="5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181" fontId="48" fillId="0" borderId="0" applyFont="0" applyFill="0" applyBorder="0" applyAlignment="0" applyProtection="0"/>
    <xf numFmtId="0" fontId="48" fillId="0" borderId="0">
      <alignment vertical="center"/>
    </xf>
    <xf numFmtId="0" fontId="35" fillId="6" borderId="0" applyNumberFormat="0" applyBorder="0" applyAlignment="0" applyProtection="0">
      <alignment vertical="center"/>
    </xf>
    <xf numFmtId="219" fontId="48" fillId="62" borderId="0"/>
    <xf numFmtId="0" fontId="59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198" fontId="0" fillId="0" borderId="0"/>
    <xf numFmtId="0" fontId="59" fillId="24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48" fillId="0" borderId="0">
      <alignment vertical="center"/>
    </xf>
    <xf numFmtId="0" fontId="50" fillId="64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5" fillId="18" borderId="17">
      <protection locked="0"/>
    </xf>
    <xf numFmtId="0" fontId="108" fillId="6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48" fillId="59" borderId="0" applyNumberFormat="0" applyBorder="0" applyAlignment="0" applyProtection="0"/>
    <xf numFmtId="0" fontId="59" fillId="0" borderId="0">
      <alignment vertical="center"/>
    </xf>
    <xf numFmtId="0" fontId="108" fillId="14" borderId="0" applyNumberFormat="0" applyBorder="0" applyAlignment="0" applyProtection="0">
      <alignment vertical="center"/>
    </xf>
    <xf numFmtId="0" fontId="108" fillId="48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207" fontId="83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219" fontId="48" fillId="69" borderId="0"/>
    <xf numFmtId="0" fontId="64" fillId="17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48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52" borderId="0" applyNumberFormat="0" applyBorder="0" applyAlignment="0" applyProtection="0"/>
    <xf numFmtId="184" fontId="0" fillId="0" borderId="0"/>
    <xf numFmtId="0" fontId="50" fillId="71" borderId="0" applyNumberFormat="0" applyBorder="0" applyAlignment="0" applyProtection="0"/>
    <xf numFmtId="0" fontId="48" fillId="72" borderId="0" applyNumberFormat="0" applyBorder="0" applyAlignment="0" applyProtection="0"/>
    <xf numFmtId="0" fontId="45" fillId="51" borderId="0" applyNumberFormat="0" applyBorder="0" applyAlignment="0" applyProtection="0"/>
    <xf numFmtId="196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5" fillId="7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210" fontId="0" fillId="0" borderId="0" applyFill="0" applyBorder="0" applyAlignment="0"/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25" fontId="82" fillId="0" borderId="0" applyFill="0" applyBorder="0" applyAlignment="0"/>
    <xf numFmtId="183" fontId="46" fillId="0" borderId="0" applyFill="0" applyBorder="0" applyAlignment="0"/>
    <xf numFmtId="210" fontId="0" fillId="0" borderId="0" applyFill="0" applyBorder="0" applyAlignment="0"/>
    <xf numFmtId="199" fontId="0" fillId="0" borderId="0" applyFill="0" applyBorder="0" applyAlignment="0"/>
    <xf numFmtId="210" fontId="0" fillId="0" borderId="0" applyFill="0" applyBorder="0" applyAlignment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4" applyNumberFormat="0" applyAlignment="0" applyProtection="0">
      <alignment vertical="center"/>
    </xf>
    <xf numFmtId="0" fontId="128" fillId="53" borderId="31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29" fillId="0" borderId="34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131" fillId="0" borderId="35"/>
    <xf numFmtId="0" fontId="46" fillId="0" borderId="0" applyFill="0" applyBorder="0">
      <alignment horizontal="right"/>
    </xf>
    <xf numFmtId="184" fontId="0" fillId="0" borderId="0"/>
    <xf numFmtId="184" fontId="0" fillId="0" borderId="0"/>
    <xf numFmtId="0" fontId="132" fillId="0" borderId="30" applyNumberFormat="0" applyFill="0" applyAlignment="0" applyProtection="0">
      <alignment vertical="center"/>
    </xf>
    <xf numFmtId="184" fontId="0" fillId="0" borderId="0"/>
    <xf numFmtId="41" fontId="0" fillId="0" borderId="0" applyFont="0" applyFill="0" applyBorder="0" applyAlignment="0" applyProtection="0"/>
    <xf numFmtId="0" fontId="0" fillId="0" borderId="0"/>
    <xf numFmtId="204" fontId="0" fillId="0" borderId="0" applyFont="0" applyFill="0" applyBorder="0" applyAlignment="0" applyProtection="0"/>
    <xf numFmtId="0" fontId="55" fillId="0" borderId="0"/>
    <xf numFmtId="216" fontId="95" fillId="0" borderId="0"/>
    <xf numFmtId="204" fontId="0" fillId="0" borderId="0" applyFill="0" applyBorder="0" applyAlignment="0"/>
    <xf numFmtId="224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201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204" fontId="0" fillId="0" borderId="0" applyFill="0" applyBorder="0" applyAlignment="0"/>
    <xf numFmtId="227" fontId="95" fillId="0" borderId="0"/>
    <xf numFmtId="0" fontId="51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9" fontId="48" fillId="0" borderId="0" applyFont="0" applyFill="0" applyBorder="0" applyAlignment="0" applyProtection="0">
      <alignment vertical="center"/>
    </xf>
    <xf numFmtId="0" fontId="135" fillId="0" borderId="0" applyNumberFormat="0" applyAlignment="0"/>
    <xf numFmtId="215" fontId="83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2" fillId="0" borderId="0" applyFill="0" applyBorder="0" applyAlignment="0"/>
    <xf numFmtId="0" fontId="116" fillId="0" borderId="0"/>
    <xf numFmtId="0" fontId="64" fillId="6" borderId="0" applyNumberFormat="0" applyBorder="0" applyAlignment="0" applyProtection="0">
      <alignment vertical="center"/>
    </xf>
    <xf numFmtId="15" fontId="86" fillId="0" borderId="0"/>
    <xf numFmtId="228" fontId="95" fillId="0" borderId="0"/>
    <xf numFmtId="199" fontId="0" fillId="0" borderId="0" applyFill="0" applyBorder="0" applyAlignment="0"/>
    <xf numFmtId="210" fontId="0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0" fontId="48" fillId="0" borderId="0" applyFont="0" applyFill="0" applyBorder="0" applyAlignment="0" applyProtection="0"/>
    <xf numFmtId="0" fontId="108" fillId="76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2" fontId="133" fillId="0" borderId="0" applyProtection="0"/>
    <xf numFmtId="221" fontId="116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137" fillId="0" borderId="0">
      <alignment horizontal="left"/>
    </xf>
    <xf numFmtId="0" fontId="97" fillId="0" borderId="36" applyNumberFormat="0" applyAlignment="0" applyProtection="0">
      <alignment horizontal="left" vertical="center"/>
    </xf>
    <xf numFmtId="0" fontId="138" fillId="0" borderId="0" applyProtection="0"/>
    <xf numFmtId="0" fontId="51" fillId="12" borderId="0" applyNumberFormat="0" applyBorder="0" applyAlignment="0" applyProtection="0">
      <alignment vertical="center"/>
    </xf>
    <xf numFmtId="0" fontId="97" fillId="0" borderId="0" applyProtection="0"/>
    <xf numFmtId="38" fontId="139" fillId="0" borderId="0"/>
    <xf numFmtId="0" fontId="5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0" fontId="57" fillId="57" borderId="0" applyNumberFormat="0" applyBorder="0" applyAlignment="0" applyProtection="0">
      <alignment vertical="center"/>
    </xf>
    <xf numFmtId="0" fontId="0" fillId="0" borderId="0"/>
    <xf numFmtId="224" fontId="140" fillId="62" borderId="0"/>
    <xf numFmtId="0" fontId="48" fillId="46" borderId="14" applyNumberFormat="0" applyAlignment="0" applyProtection="0"/>
    <xf numFmtId="0" fontId="0" fillId="0" borderId="0"/>
    <xf numFmtId="0" fontId="64" fillId="6" borderId="0" applyNumberFormat="0" applyBorder="0" applyAlignment="0" applyProtection="0">
      <alignment vertical="center"/>
    </xf>
    <xf numFmtId="0" fontId="59" fillId="77" borderId="37" applyNumberFormat="0" applyFont="0" applyAlignment="0" applyProtection="0">
      <alignment vertical="center"/>
    </xf>
    <xf numFmtId="0" fontId="48" fillId="55" borderId="0" applyNumberFormat="0" applyFont="0" applyBorder="0" applyAlignment="0" applyProtection="0">
      <alignment horizontal="right"/>
    </xf>
    <xf numFmtId="38" fontId="141" fillId="0" borderId="0"/>
    <xf numFmtId="0" fontId="64" fillId="17" borderId="0" applyNumberFormat="0" applyBorder="0" applyAlignment="0" applyProtection="0">
      <alignment vertical="center"/>
    </xf>
    <xf numFmtId="38" fontId="130" fillId="0" borderId="0"/>
    <xf numFmtId="0" fontId="64" fillId="6" borderId="0" applyNumberFormat="0" applyBorder="0" applyAlignment="0" applyProtection="0">
      <alignment vertical="center"/>
    </xf>
    <xf numFmtId="0" fontId="48" fillId="3" borderId="26" applyNumberFormat="0" applyAlignment="0" applyProtection="0"/>
    <xf numFmtId="0" fontId="95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0" fontId="133" fillId="0" borderId="38" applyProtection="0"/>
    <xf numFmtId="210" fontId="0" fillId="0" borderId="0" applyFill="0" applyBorder="0" applyAlignment="0"/>
    <xf numFmtId="224" fontId="142" fillId="69" borderId="0"/>
    <xf numFmtId="0" fontId="100" fillId="17" borderId="0" applyNumberFormat="0" applyBorder="0" applyAlignment="0" applyProtection="0">
      <alignment vertical="center"/>
    </xf>
    <xf numFmtId="0" fontId="48" fillId="0" borderId="0">
      <alignment vertical="center"/>
    </xf>
    <xf numFmtId="219" fontId="48" fillId="69" borderId="0"/>
    <xf numFmtId="38" fontId="86" fillId="0" borderId="0" applyFont="0" applyFill="0" applyBorder="0" applyAlignment="0" applyProtection="0"/>
    <xf numFmtId="214" fontId="0" fillId="0" borderId="0" applyFont="0" applyFill="0" applyBorder="0" applyAlignment="0" applyProtection="0"/>
    <xf numFmtId="230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7" applyNumberFormat="0" applyFont="0" applyAlignment="0" applyProtection="0">
      <alignment vertical="center"/>
    </xf>
    <xf numFmtId="0" fontId="144" fillId="9" borderId="26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2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121" fillId="78" borderId="0" applyNumberFormat="0" applyBorder="0" applyAlignment="0" applyProtection="0"/>
    <xf numFmtId="204" fontId="0" fillId="0" borderId="0" applyFill="0" applyBorder="0" applyAlignment="0"/>
    <xf numFmtId="210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5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6" fontId="48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5" fillId="0" borderId="39"/>
    <xf numFmtId="0" fontId="131" fillId="0" borderId="0"/>
    <xf numFmtId="0" fontId="140" fillId="0" borderId="0"/>
    <xf numFmtId="0" fontId="48" fillId="18" borderId="17">
      <protection locked="0"/>
    </xf>
    <xf numFmtId="0" fontId="48" fillId="0" borderId="0">
      <alignment vertical="center"/>
    </xf>
    <xf numFmtId="0" fontId="115" fillId="18" borderId="17">
      <protection locked="0"/>
    </xf>
    <xf numFmtId="0" fontId="115" fillId="18" borderId="17">
      <protection locked="0"/>
    </xf>
    <xf numFmtId="0" fontId="48" fillId="18" borderId="17">
      <protection locked="0"/>
    </xf>
    <xf numFmtId="0" fontId="48" fillId="18" borderId="17">
      <protection locked="0"/>
    </xf>
    <xf numFmtId="0" fontId="48" fillId="18" borderId="17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11" fontId="82" fillId="0" borderId="0" applyFill="0" applyBorder="0" applyAlignment="0"/>
    <xf numFmtId="231" fontId="0" fillId="0" borderId="0" applyFill="0" applyBorder="0" applyAlignment="0"/>
    <xf numFmtId="232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59" fillId="0" borderId="0">
      <alignment vertical="center"/>
    </xf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182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9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51" fillId="0" borderId="32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24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153" fillId="0" borderId="0"/>
    <xf numFmtId="0" fontId="0" fillId="0" borderId="33" applyNumberFormat="0" applyFill="0" applyProtection="0">
      <alignment horizontal="right"/>
    </xf>
    <xf numFmtId="0" fontId="117" fillId="0" borderId="32" applyNumberFormat="0" applyFill="0" applyAlignment="0" applyProtection="0">
      <alignment vertical="center"/>
    </xf>
    <xf numFmtId="0" fontId="118" fillId="0" borderId="29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79" fillId="0" borderId="24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54" fillId="0" borderId="33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15" applyNumberFormat="0" applyFill="0" applyProtection="0">
      <alignment horizontal="center"/>
    </xf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110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8" fillId="0" borderId="0"/>
    <xf numFmtId="0" fontId="48" fillId="0" borderId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28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9" fillId="0" borderId="0"/>
    <xf numFmtId="0" fontId="48" fillId="0" borderId="0">
      <alignment vertical="center"/>
    </xf>
    <xf numFmtId="0" fontId="48" fillId="0" borderId="0">
      <alignment vertical="center"/>
    </xf>
    <xf numFmtId="0" fontId="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91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160" fillId="23" borderId="14" applyNumberFormat="0" applyAlignment="0" applyProtection="0">
      <alignment vertical="center"/>
    </xf>
    <xf numFmtId="0" fontId="0" fillId="0" borderId="0"/>
    <xf numFmtId="0" fontId="91" fillId="6" borderId="0" applyNumberFormat="0" applyBorder="0" applyAlignment="0" applyProtection="0">
      <alignment vertical="center"/>
    </xf>
    <xf numFmtId="0" fontId="59" fillId="0" borderId="0">
      <alignment vertical="center"/>
    </xf>
    <xf numFmtId="0" fontId="73" fillId="23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1" fillId="0" borderId="0" applyNumberFormat="0" applyFill="0" applyBorder="0" applyAlignment="0" applyProtection="0">
      <alignment vertical="top"/>
      <protection locked="0"/>
    </xf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77" borderId="37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28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8" fillId="53" borderId="31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15" applyNumberFormat="0" applyFill="0" applyProtection="0">
      <alignment horizontal="left"/>
    </xf>
    <xf numFmtId="0" fontId="164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4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26" applyNumberFormat="0" applyAlignment="0" applyProtection="0">
      <alignment vertical="center"/>
    </xf>
    <xf numFmtId="1" fontId="0" fillId="0" borderId="15" applyFill="0" applyProtection="0">
      <alignment horizontal="center"/>
    </xf>
    <xf numFmtId="197" fontId="111" fillId="0" borderId="0" applyFont="0" applyFill="0" applyBorder="0" applyAlignment="0" applyProtection="0"/>
    <xf numFmtId="0" fontId="48" fillId="0" borderId="25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06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5" fontId="127" fillId="0" borderId="0" applyFont="0" applyFill="0" applyBorder="0" applyAlignment="0" applyProtection="0"/>
    <xf numFmtId="236" fontId="127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right" vertical="center" wrapText="1"/>
    </xf>
    <xf numFmtId="237" fontId="19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692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19" fillId="0" borderId="6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</xf>
    <xf numFmtId="239" fontId="19" fillId="0" borderId="6" xfId="0" applyNumberFormat="1" applyFont="1" applyFill="1" applyBorder="1" applyAlignment="1" applyProtection="1">
      <alignment horizontal="center" vertical="center"/>
    </xf>
    <xf numFmtId="49" fontId="19" fillId="0" borderId="6" xfId="0" applyNumberFormat="1" applyFont="1" applyFill="1" applyBorder="1" applyAlignment="1" applyProtection="1">
      <alignment horizontal="left" vertical="center" wrapText="1"/>
    </xf>
    <xf numFmtId="49" fontId="19" fillId="0" borderId="6" xfId="0" applyNumberFormat="1" applyFont="1" applyFill="1" applyBorder="1" applyAlignment="1" applyProtection="1">
      <alignment horizontal="center" vertical="center"/>
    </xf>
    <xf numFmtId="238" fontId="19" fillId="0" borderId="6" xfId="0" applyNumberFormat="1" applyFont="1" applyFill="1" applyBorder="1" applyAlignment="1" applyProtection="1">
      <alignment horizontal="right" vertical="center"/>
    </xf>
    <xf numFmtId="239" fontId="23" fillId="0" borderId="6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240" fontId="28" fillId="0" borderId="1" xfId="0" applyNumberFormat="1" applyFont="1" applyFill="1" applyBorder="1" applyAlignment="1">
      <alignment horizontal="right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240" fontId="0" fillId="0" borderId="1" xfId="0" applyNumberFormat="1" applyFont="1" applyFill="1" applyBorder="1" applyAlignment="1">
      <alignment horizontal="right" vertical="center"/>
    </xf>
    <xf numFmtId="238" fontId="19" fillId="0" borderId="1" xfId="0" applyNumberFormat="1" applyFont="1" applyFill="1" applyBorder="1" applyAlignment="1" applyProtection="1">
      <alignment horizontal="right" vertical="center" wrapText="1"/>
    </xf>
    <xf numFmtId="238" fontId="23" fillId="0" borderId="1" xfId="0" applyNumberFormat="1" applyFont="1" applyFill="1" applyBorder="1" applyAlignment="1" applyProtection="1">
      <alignment horizontal="right" vertical="center" wrapText="1"/>
    </xf>
    <xf numFmtId="237" fontId="23" fillId="0" borderId="1" xfId="0" applyNumberFormat="1" applyFont="1" applyFill="1" applyBorder="1" applyAlignment="1" applyProtection="1">
      <alignment horizontal="right" vertical="center"/>
    </xf>
    <xf numFmtId="237" fontId="19" fillId="0" borderId="1" xfId="0" applyNumberFormat="1" applyFont="1" applyFill="1" applyBorder="1" applyAlignment="1" applyProtection="1">
      <alignment horizontal="right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1" fillId="0" borderId="0" xfId="0" applyFont="1" applyBorder="1" applyAlignment="1" applyProtection="1">
      <alignment horizontal="right" vertical="center"/>
    </xf>
    <xf numFmtId="0" fontId="19" fillId="0" borderId="6" xfId="0" applyFont="1" applyFill="1" applyBorder="1" applyAlignment="1" applyProtection="1">
      <alignment horizontal="left" vertical="center"/>
    </xf>
    <xf numFmtId="237" fontId="19" fillId="0" borderId="6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6" xfId="0" applyFont="1" applyFill="1" applyBorder="1" applyAlignment="1" applyProtection="1">
      <alignment horizontal="left" vertical="center"/>
    </xf>
    <xf numFmtId="237" fontId="23" fillId="0" borderId="6" xfId="0" applyNumberFormat="1" applyFont="1" applyFill="1" applyBorder="1" applyAlignment="1" applyProtection="1">
      <alignment horizontal="right" vertical="center" wrapText="1"/>
    </xf>
    <xf numFmtId="237" fontId="23" fillId="0" borderId="1" xfId="692" applyNumberFormat="1" applyFont="1" applyFill="1" applyBorder="1" applyAlignment="1" applyProtection="1">
      <alignment vertical="center"/>
    </xf>
    <xf numFmtId="0" fontId="23" fillId="0" borderId="6" xfId="0" applyFont="1" applyFill="1" applyBorder="1" applyAlignment="1" applyProtection="1">
      <alignment horizontal="right" vertical="center"/>
    </xf>
    <xf numFmtId="0" fontId="23" fillId="0" borderId="6" xfId="0" applyFont="1" applyBorder="1" applyAlignment="1" applyProtection="1">
      <alignment horizontal="right" vertical="center"/>
    </xf>
    <xf numFmtId="237" fontId="23" fillId="0" borderId="6" xfId="0" applyNumberFormat="1" applyFont="1" applyBorder="1" applyAlignment="1" applyProtection="1">
      <alignment horizontal="right" vertical="center" wrapText="1"/>
    </xf>
    <xf numFmtId="0" fontId="23" fillId="0" borderId="6" xfId="0" applyFont="1" applyBorder="1" applyAlignment="1" applyProtection="1">
      <alignment horizontal="left" vertical="center"/>
    </xf>
    <xf numFmtId="237" fontId="0" fillId="0" borderId="1" xfId="0" applyNumberFormat="1" applyBorder="1"/>
    <xf numFmtId="0" fontId="22" fillId="0" borderId="0" xfId="913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0" borderId="1" xfId="692" applyFont="1" applyFill="1" applyBorder="1" applyAlignment="1" applyProtection="1">
      <alignment vertical="center"/>
    </xf>
    <xf numFmtId="237" fontId="32" fillId="0" borderId="1" xfId="0" applyNumberFormat="1" applyFont="1" applyFill="1" applyBorder="1" applyAlignment="1">
      <alignment horizontal="right" vertical="center"/>
    </xf>
    <xf numFmtId="0" fontId="23" fillId="0" borderId="1" xfId="692" applyFont="1" applyBorder="1" applyAlignment="1" applyProtection="1">
      <alignment vertical="center"/>
    </xf>
    <xf numFmtId="237" fontId="23" fillId="0" borderId="1" xfId="0" applyNumberFormat="1" applyFont="1" applyBorder="1" applyAlignment="1" applyProtection="1">
      <alignment horizontal="right" vertical="center"/>
    </xf>
    <xf numFmtId="0" fontId="19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0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2" fillId="0" borderId="0" xfId="692" applyFont="1" applyBorder="1" applyAlignment="1" applyProtection="1">
      <alignment horizontal="center" vertical="center"/>
    </xf>
    <xf numFmtId="0" fontId="23" fillId="0" borderId="0" xfId="692" applyFont="1" applyBorder="1" applyAlignment="1" applyProtection="1"/>
    <xf numFmtId="0" fontId="23" fillId="0" borderId="0" xfId="692" applyFont="1" applyBorder="1" applyAlignment="1" applyProtection="1">
      <alignment horizontal="right" vertical="center"/>
    </xf>
    <xf numFmtId="0" fontId="19" fillId="0" borderId="1" xfId="692" applyFont="1" applyBorder="1" applyAlignment="1" applyProtection="1">
      <alignment horizontal="center" vertical="center"/>
    </xf>
    <xf numFmtId="237" fontId="23" fillId="0" borderId="1" xfId="692" applyNumberFormat="1" applyFont="1" applyFill="1" applyBorder="1" applyAlignment="1" applyProtection="1">
      <alignment horizontal="right" vertical="center"/>
    </xf>
    <xf numFmtId="237" fontId="23" fillId="0" borderId="1" xfId="692" applyNumberFormat="1" applyFont="1" applyFill="1" applyBorder="1" applyAlignment="1" applyProtection="1">
      <alignment horizontal="right" vertical="center" wrapText="1"/>
    </xf>
    <xf numFmtId="0" fontId="20" fillId="0" borderId="0" xfId="692" applyFont="1" applyFill="1" applyBorder="1" applyAlignment="1" applyProtection="1"/>
    <xf numFmtId="237" fontId="23" fillId="0" borderId="1" xfId="692" applyNumberFormat="1" applyFont="1" applyBorder="1" applyAlignment="1" applyProtection="1">
      <alignment horizontal="right" vertical="center"/>
    </xf>
    <xf numFmtId="237" fontId="23" fillId="0" borderId="1" xfId="692" applyNumberFormat="1" applyFont="1" applyBorder="1" applyAlignment="1" applyProtection="1">
      <alignment vertical="center"/>
    </xf>
    <xf numFmtId="237" fontId="23" fillId="0" borderId="1" xfId="692" applyNumberFormat="1" applyFont="1" applyBorder="1" applyAlignment="1" applyProtection="1">
      <alignment horizontal="right" vertical="center" wrapText="1"/>
    </xf>
    <xf numFmtId="237" fontId="19" fillId="0" borderId="1" xfId="692" applyNumberFormat="1" applyFont="1" applyFill="1" applyBorder="1" applyAlignment="1" applyProtection="1">
      <alignment horizontal="right" vertical="center" wrapText="1"/>
    </xf>
    <xf numFmtId="237" fontId="19" fillId="0" borderId="1" xfId="692" applyNumberFormat="1" applyFont="1" applyFill="1" applyBorder="1" applyAlignment="1" applyProtection="1">
      <alignment horizontal="center" vertical="center"/>
    </xf>
    <xf numFmtId="238" fontId="23" fillId="0" borderId="1" xfId="692" applyNumberFormat="1" applyFont="1" applyFill="1" applyBorder="1" applyAlignment="1" applyProtection="1">
      <alignment horizontal="right" vertical="center" wrapText="1"/>
    </xf>
    <xf numFmtId="237" fontId="23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5" fillId="0" borderId="11" xfId="0" applyFont="1" applyBorder="1" applyAlignment="1" applyProtection="1"/>
    <xf numFmtId="0" fontId="21" fillId="0" borderId="12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  <xf numFmtId="0" fontId="23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22" sqref="B22"/>
    </sheetView>
  </sheetViews>
  <sheetFormatPr defaultColWidth="9" defaultRowHeight="12.75" customHeight="1"/>
  <cols>
    <col min="1" max="9" width="17.1388888888889" style="43" customWidth="1"/>
    <col min="10" max="10" width="9" style="43" customWidth="1"/>
  </cols>
  <sheetData>
    <row r="2" ht="14.25" customHeight="1" spans="1:10">
      <c r="A2" s="136"/>
      <c r="B2"/>
      <c r="C2"/>
      <c r="D2"/>
      <c r="E2"/>
      <c r="F2"/>
      <c r="G2"/>
      <c r="H2"/>
      <c r="I2"/>
      <c r="J2"/>
    </row>
    <row r="3" ht="18.75" customHeight="1" spans="1:10">
      <c r="A3" s="137" t="s">
        <v>0</v>
      </c>
      <c r="B3" s="137"/>
      <c r="C3" s="137"/>
      <c r="D3" s="137"/>
      <c r="E3" s="137"/>
      <c r="F3" s="137"/>
      <c r="G3" s="137"/>
      <c r="H3" s="137"/>
      <c r="I3" s="137"/>
      <c r="J3"/>
    </row>
    <row r="4" ht="24" customHeight="1" spans="1:10">
      <c r="A4" s="137" t="s">
        <v>1</v>
      </c>
      <c r="B4" s="137"/>
      <c r="C4" s="137"/>
      <c r="D4" s="137"/>
      <c r="E4" s="137"/>
      <c r="F4" s="137"/>
      <c r="G4" s="137"/>
      <c r="H4" s="137"/>
      <c r="I4" s="137"/>
      <c r="J4"/>
    </row>
    <row r="5" ht="14.25" customHeight="1" spans="1:10">
      <c r="A5" s="137"/>
      <c r="B5" s="137"/>
      <c r="C5" s="137"/>
      <c r="D5" s="137"/>
      <c r="E5" s="137"/>
      <c r="F5" s="137"/>
      <c r="G5" s="137"/>
      <c r="H5" s="137"/>
      <c r="I5" s="137"/>
      <c r="J5"/>
    </row>
    <row r="6" ht="14.25" customHeight="1" spans="1:10">
      <c r="A6" s="137"/>
      <c r="B6" s="137"/>
      <c r="C6" s="137"/>
      <c r="D6" s="137"/>
      <c r="E6" s="137"/>
      <c r="F6" s="137"/>
      <c r="G6" s="137"/>
      <c r="H6" s="137"/>
      <c r="I6" s="137"/>
      <c r="J6"/>
    </row>
    <row r="7" ht="14.25" customHeight="1" spans="1:10">
      <c r="A7" s="137"/>
      <c r="B7" s="137"/>
      <c r="C7" s="137"/>
      <c r="D7" s="137"/>
      <c r="E7" s="137"/>
      <c r="F7" s="137"/>
      <c r="G7" s="137"/>
      <c r="H7" s="137"/>
      <c r="I7" s="137"/>
      <c r="J7"/>
    </row>
    <row r="8" ht="14.25" customHeight="1" spans="1:10">
      <c r="A8" s="137"/>
      <c r="B8" s="137"/>
      <c r="C8" s="137"/>
      <c r="D8" s="137"/>
      <c r="E8" s="137"/>
      <c r="F8" s="137"/>
      <c r="G8" s="137"/>
      <c r="H8" s="137"/>
      <c r="I8" s="137"/>
      <c r="J8"/>
    </row>
    <row r="9" ht="33" customHeight="1" spans="1:10">
      <c r="A9" s="138" t="s">
        <v>2</v>
      </c>
      <c r="B9" s="138"/>
      <c r="C9" s="138"/>
      <c r="D9" s="138"/>
      <c r="E9" s="138"/>
      <c r="F9" s="138"/>
      <c r="G9" s="138"/>
      <c r="H9" s="138"/>
      <c r="I9" s="138"/>
      <c r="J9"/>
    </row>
    <row r="10" ht="14.25" customHeight="1" spans="1:10">
      <c r="A10" s="137"/>
      <c r="B10" s="137"/>
      <c r="C10" s="137"/>
      <c r="D10" s="137"/>
      <c r="E10" s="137"/>
      <c r="F10" s="137"/>
      <c r="G10" s="137"/>
      <c r="H10" s="137"/>
      <c r="I10" s="137"/>
      <c r="J10"/>
    </row>
    <row r="11" ht="14.25" customHeight="1" spans="1:10">
      <c r="A11" s="137"/>
      <c r="B11" s="137"/>
      <c r="C11" s="137"/>
      <c r="D11" s="137"/>
      <c r="E11" s="137"/>
      <c r="F11" s="137"/>
      <c r="G11" s="137"/>
      <c r="H11" s="137"/>
      <c r="I11" s="137"/>
      <c r="J11"/>
    </row>
    <row r="12" ht="14.25" customHeight="1" spans="1:10">
      <c r="A12" s="137"/>
      <c r="B12" s="137"/>
      <c r="C12" s="137"/>
      <c r="D12" s="137"/>
      <c r="E12" s="137"/>
      <c r="F12" s="137"/>
      <c r="G12" s="137"/>
      <c r="H12" s="137"/>
      <c r="I12" s="137"/>
      <c r="J12"/>
    </row>
    <row r="13" ht="14.25" customHeight="1" spans="1:10">
      <c r="A13" s="137"/>
      <c r="B13" s="137"/>
      <c r="C13" s="137"/>
      <c r="D13" s="137"/>
      <c r="E13" s="137"/>
      <c r="F13" s="137"/>
      <c r="G13" s="137"/>
      <c r="H13" s="137"/>
      <c r="I13" s="137"/>
      <c r="J13"/>
    </row>
    <row r="14" ht="14.25" customHeight="1" spans="1:10">
      <c r="A14" s="137"/>
      <c r="B14" s="137"/>
      <c r="C14" s="137"/>
      <c r="D14" s="137"/>
      <c r="E14" s="137"/>
      <c r="F14" s="137"/>
      <c r="G14" s="137"/>
      <c r="H14" s="137"/>
      <c r="I14" s="137"/>
      <c r="J14"/>
    </row>
    <row r="15" ht="14.25" customHeight="1" spans="1:10">
      <c r="A15" s="137"/>
      <c r="B15" s="137"/>
      <c r="C15" s="137"/>
      <c r="D15" s="137"/>
      <c r="E15" s="137"/>
      <c r="F15" s="137"/>
      <c r="G15" s="137"/>
      <c r="H15" s="137"/>
      <c r="I15" s="137"/>
      <c r="J15"/>
    </row>
    <row r="16" ht="14.25" customHeight="1" spans="1:10">
      <c r="A16" s="137"/>
      <c r="B16" s="137"/>
      <c r="C16" s="137"/>
      <c r="D16" s="137"/>
      <c r="E16" s="137"/>
      <c r="F16" s="137"/>
      <c r="G16" s="137"/>
      <c r="H16" s="137"/>
      <c r="I16" s="137"/>
      <c r="J16"/>
    </row>
    <row r="17" ht="14.25" customHeight="1" spans="1:10">
      <c r="A17" s="137"/>
      <c r="B17" s="137"/>
      <c r="C17" s="137"/>
      <c r="D17" s="137"/>
      <c r="E17" s="137"/>
      <c r="F17" s="137"/>
      <c r="G17" s="137"/>
      <c r="H17" s="137"/>
      <c r="I17" s="137"/>
      <c r="J17"/>
    </row>
    <row r="18" ht="14.25" customHeight="1" spans="1:10">
      <c r="A18" s="137"/>
      <c r="B18" s="137"/>
      <c r="C18" s="137"/>
      <c r="D18" s="137"/>
      <c r="E18" s="137"/>
      <c r="F18" s="137"/>
      <c r="G18" s="137"/>
      <c r="H18" s="137"/>
      <c r="I18" s="137"/>
      <c r="J18"/>
    </row>
    <row r="19" ht="14.25" customHeight="1" spans="1:10">
      <c r="A19" s="139" t="s">
        <v>3</v>
      </c>
      <c r="B19" s="137"/>
      <c r="C19" s="137"/>
      <c r="D19" s="137"/>
      <c r="E19" s="137"/>
      <c r="F19" s="137"/>
      <c r="G19" s="137"/>
      <c r="H19" s="137"/>
      <c r="I19" s="137"/>
      <c r="J19"/>
    </row>
    <row r="20" ht="14.25" customHeight="1" spans="1:10">
      <c r="A20" s="137"/>
      <c r="B20" s="137"/>
      <c r="C20" s="137"/>
      <c r="D20" s="137"/>
      <c r="E20" s="137"/>
      <c r="F20" s="137"/>
      <c r="G20" s="137"/>
      <c r="H20" s="137"/>
      <c r="I20" s="137"/>
      <c r="J20"/>
    </row>
    <row r="21" ht="14.25" customHeight="1" spans="1:10">
      <c r="A21" s="137"/>
      <c r="B21" s="137"/>
      <c r="C21" s="137"/>
      <c r="D21" s="137"/>
      <c r="E21" s="137"/>
      <c r="F21" s="137"/>
      <c r="G21" s="137"/>
      <c r="H21"/>
      <c r="I21" s="137"/>
      <c r="J21"/>
    </row>
    <row r="22" ht="14.25" customHeight="1" spans="1:10">
      <c r="A22" s="137"/>
      <c r="B22" s="137" t="s">
        <v>4</v>
      </c>
      <c r="C22"/>
      <c r="D22"/>
      <c r="E22" s="137" t="s">
        <v>5</v>
      </c>
      <c r="F22"/>
      <c r="G22" s="137" t="s">
        <v>6</v>
      </c>
      <c r="H22"/>
      <c r="I22" s="137"/>
      <c r="J22"/>
    </row>
    <row r="23" ht="15.75" customHeight="1" spans="1:10">
      <c r="A23"/>
      <c r="B23" s="14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7037037037" style="43" customWidth="1"/>
    <col min="2" max="2" width="36.8611111111111" style="43" customWidth="1"/>
    <col min="3" max="3" width="20.287037037037" style="43" customWidth="1"/>
    <col min="4" max="4" width="18.8611111111111" style="43" customWidth="1"/>
    <col min="5" max="5" width="17.287037037037" style="43" customWidth="1"/>
    <col min="6" max="6" width="17.5740740740741" style="43" customWidth="1"/>
    <col min="7" max="7" width="17.1388888888889" style="43" customWidth="1"/>
    <col min="8" max="8" width="9.13888888888889" style="43"/>
  </cols>
  <sheetData>
    <row r="1" ht="24.75" customHeight="1" spans="1:2">
      <c r="A1" s="68"/>
      <c r="B1" s="68"/>
    </row>
    <row r="2" ht="24.75" customHeight="1" spans="1:7">
      <c r="A2" s="45" t="s">
        <v>180</v>
      </c>
      <c r="B2" s="45"/>
      <c r="C2" s="45"/>
      <c r="D2" s="45"/>
      <c r="E2" s="45"/>
      <c r="F2" s="45"/>
      <c r="G2" s="45"/>
    </row>
    <row r="3" ht="24.75" customHeight="1" spans="1:7">
      <c r="A3" s="46" t="s">
        <v>1</v>
      </c>
      <c r="G3" s="47" t="s">
        <v>28</v>
      </c>
    </row>
    <row r="4" ht="24.75" customHeight="1" spans="1:7">
      <c r="A4" s="69" t="s">
        <v>123</v>
      </c>
      <c r="B4" s="69" t="s">
        <v>124</v>
      </c>
      <c r="C4" s="70" t="s">
        <v>181</v>
      </c>
      <c r="D4" s="70"/>
      <c r="E4" s="70"/>
      <c r="F4" s="70"/>
      <c r="G4" s="70"/>
    </row>
    <row r="5" ht="24.75" customHeight="1" spans="1:7">
      <c r="A5" s="69"/>
      <c r="B5" s="69"/>
      <c r="C5" s="70" t="s">
        <v>99</v>
      </c>
      <c r="D5" s="70" t="s">
        <v>182</v>
      </c>
      <c r="E5" s="70" t="s">
        <v>183</v>
      </c>
      <c r="F5" s="70" t="s">
        <v>184</v>
      </c>
      <c r="G5" s="71"/>
    </row>
    <row r="6" ht="24.75" customHeight="1" spans="1:7">
      <c r="A6" s="69"/>
      <c r="B6" s="69"/>
      <c r="C6" s="70"/>
      <c r="D6" s="70"/>
      <c r="E6" s="70"/>
      <c r="F6" s="70" t="s">
        <v>185</v>
      </c>
      <c r="G6" s="70" t="s">
        <v>186</v>
      </c>
    </row>
    <row r="7" ht="24.75" customHeight="1" spans="1:7">
      <c r="A7" s="141" t="s">
        <v>128</v>
      </c>
      <c r="B7" s="69" t="s">
        <v>129</v>
      </c>
      <c r="C7" s="70">
        <f>SUM(D7:G7)</f>
        <v>62600</v>
      </c>
      <c r="D7" s="70"/>
      <c r="E7" s="70">
        <v>12600</v>
      </c>
      <c r="F7" s="70"/>
      <c r="G7" s="70">
        <v>50000</v>
      </c>
    </row>
    <row r="8" ht="24.75" customHeight="1" spans="1:7">
      <c r="A8" s="72"/>
      <c r="B8" s="72"/>
      <c r="C8" s="67"/>
      <c r="D8" s="67"/>
      <c r="E8" s="67"/>
      <c r="F8" s="67"/>
      <c r="G8" s="67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topLeftCell="A3" workbookViewId="0">
      <selection activeCell="D12" sqref="D12"/>
    </sheetView>
  </sheetViews>
  <sheetFormatPr defaultColWidth="9" defaultRowHeight="12.75" customHeight="1" outlineLevelCol="5"/>
  <cols>
    <col min="1" max="1" width="6.57407407407407" style="43" customWidth="1"/>
    <col min="2" max="2" width="13.712962962963" style="43" customWidth="1"/>
    <col min="3" max="3" width="33.8611111111111" style="43" customWidth="1"/>
    <col min="4" max="4" width="31.8611111111111" style="43" customWidth="1"/>
    <col min="5" max="6" width="6.86111111111111" style="43" customWidth="1"/>
  </cols>
  <sheetData>
    <row r="1" ht="18" customHeight="1" spans="1:3">
      <c r="A1" s="53"/>
      <c r="B1" s="53"/>
      <c r="C1" s="54"/>
    </row>
    <row r="2" ht="24.75" customHeight="1" spans="1:4">
      <c r="A2" s="45" t="s">
        <v>187</v>
      </c>
      <c r="B2" s="45"/>
      <c r="C2" s="45"/>
      <c r="D2" s="45"/>
    </row>
    <row r="3" ht="24.75" customHeight="1" spans="1:4">
      <c r="A3" s="46" t="s">
        <v>1</v>
      </c>
      <c r="D3" s="47" t="s">
        <v>28</v>
      </c>
    </row>
    <row r="4" ht="24.75" customHeight="1" spans="1:4">
      <c r="A4" s="55" t="s">
        <v>188</v>
      </c>
      <c r="B4" s="56" t="s">
        <v>189</v>
      </c>
      <c r="C4" s="55" t="s">
        <v>190</v>
      </c>
      <c r="D4" s="55" t="s">
        <v>95</v>
      </c>
    </row>
    <row r="5" ht="24.75" customHeight="1" spans="1:4">
      <c r="A5" s="55" t="s">
        <v>97</v>
      </c>
      <c r="B5" s="55" t="s">
        <v>97</v>
      </c>
      <c r="C5" s="55" t="s">
        <v>97</v>
      </c>
      <c r="D5" s="55">
        <v>3</v>
      </c>
    </row>
    <row r="6" s="42" customFormat="1" ht="25.5" customHeight="1" spans="1:6">
      <c r="A6" s="57">
        <f>ROW()-6</f>
        <v>0</v>
      </c>
      <c r="B6" s="58"/>
      <c r="C6" s="59" t="s">
        <v>99</v>
      </c>
      <c r="D6" s="60">
        <f>SUM(D7)</f>
        <v>1505794</v>
      </c>
      <c r="E6" s="52"/>
      <c r="F6" s="52"/>
    </row>
    <row r="7" ht="25.5" customHeight="1" spans="1:4">
      <c r="A7" s="61">
        <v>1</v>
      </c>
      <c r="B7" s="62" t="s">
        <v>145</v>
      </c>
      <c r="C7" s="63" t="s">
        <v>146</v>
      </c>
      <c r="D7" s="60">
        <f>SUM(D8:D22)</f>
        <v>1505794</v>
      </c>
    </row>
    <row r="8" ht="25.5" customHeight="1" spans="1:4">
      <c r="A8" s="61">
        <v>2</v>
      </c>
      <c r="B8" s="64" t="s">
        <v>147</v>
      </c>
      <c r="C8" s="65" t="s">
        <v>148</v>
      </c>
      <c r="D8" s="66">
        <v>287000</v>
      </c>
    </row>
    <row r="9" ht="25.5" customHeight="1" spans="1:4">
      <c r="A9" s="61">
        <v>3</v>
      </c>
      <c r="B9" s="64" t="s">
        <v>149</v>
      </c>
      <c r="C9" s="65" t="s">
        <v>150</v>
      </c>
      <c r="D9" s="66">
        <v>216400</v>
      </c>
    </row>
    <row r="10" ht="25.5" customHeight="1" spans="1:4">
      <c r="A10" s="61">
        <v>4</v>
      </c>
      <c r="B10" s="64" t="s">
        <v>151</v>
      </c>
      <c r="C10" s="65" t="s">
        <v>152</v>
      </c>
      <c r="D10" s="66">
        <v>58000</v>
      </c>
    </row>
    <row r="11" ht="25.5" customHeight="1" spans="1:4">
      <c r="A11" s="61">
        <v>5</v>
      </c>
      <c r="B11" s="64" t="s">
        <v>153</v>
      </c>
      <c r="C11" s="65" t="s">
        <v>154</v>
      </c>
      <c r="D11" s="67">
        <v>20000</v>
      </c>
    </row>
    <row r="12" ht="25.5" customHeight="1" spans="1:4">
      <c r="A12" s="61">
        <v>6</v>
      </c>
      <c r="B12" s="64" t="s">
        <v>155</v>
      </c>
      <c r="C12" s="65" t="s">
        <v>156</v>
      </c>
      <c r="D12" s="67">
        <v>186000</v>
      </c>
    </row>
    <row r="13" ht="25.5" customHeight="1" spans="1:4">
      <c r="A13" s="61">
        <v>7</v>
      </c>
      <c r="B13" s="64" t="s">
        <v>157</v>
      </c>
      <c r="C13" s="65" t="s">
        <v>158</v>
      </c>
      <c r="D13" s="66">
        <v>30000</v>
      </c>
    </row>
    <row r="14" ht="25.5" customHeight="1" spans="1:4">
      <c r="A14" s="61">
        <v>8</v>
      </c>
      <c r="B14" s="64" t="s">
        <v>159</v>
      </c>
      <c r="C14" s="65" t="s">
        <v>160</v>
      </c>
      <c r="D14" s="66">
        <v>149600</v>
      </c>
    </row>
    <row r="15" ht="25.5" customHeight="1" spans="1:4">
      <c r="A15" s="61">
        <v>9</v>
      </c>
      <c r="B15" s="64" t="s">
        <v>161</v>
      </c>
      <c r="C15" s="65" t="s">
        <v>162</v>
      </c>
      <c r="D15" s="66">
        <v>96000</v>
      </c>
    </row>
    <row r="16" ht="25.5" customHeight="1" spans="1:4">
      <c r="A16" s="61">
        <v>10</v>
      </c>
      <c r="B16" s="64" t="s">
        <v>163</v>
      </c>
      <c r="C16" s="65" t="s">
        <v>164</v>
      </c>
      <c r="D16" s="66">
        <v>12600</v>
      </c>
    </row>
    <row r="17" ht="25.5" customHeight="1" spans="1:4">
      <c r="A17" s="61">
        <v>11</v>
      </c>
      <c r="B17" s="64" t="s">
        <v>165</v>
      </c>
      <c r="C17" s="65" t="s">
        <v>166</v>
      </c>
      <c r="D17" s="66">
        <v>30000</v>
      </c>
    </row>
    <row r="18" ht="25.5" customHeight="1" spans="1:4">
      <c r="A18" s="61">
        <v>12</v>
      </c>
      <c r="B18" s="64" t="s">
        <v>167</v>
      </c>
      <c r="C18" s="65" t="s">
        <v>168</v>
      </c>
      <c r="D18" s="66">
        <v>60000</v>
      </c>
    </row>
    <row r="19" ht="25.5" customHeight="1" spans="1:4">
      <c r="A19" s="61">
        <v>13</v>
      </c>
      <c r="B19" s="64" t="s">
        <v>169</v>
      </c>
      <c r="C19" s="65" t="s">
        <v>170</v>
      </c>
      <c r="D19" s="66">
        <v>50699</v>
      </c>
    </row>
    <row r="20" ht="25.5" customHeight="1" spans="1:4">
      <c r="A20" s="61">
        <v>14</v>
      </c>
      <c r="B20" s="64" t="s">
        <v>171</v>
      </c>
      <c r="C20" s="65" t="s">
        <v>172</v>
      </c>
      <c r="D20" s="66">
        <v>55295</v>
      </c>
    </row>
    <row r="21" ht="25.5" customHeight="1" spans="1:4">
      <c r="A21" s="61">
        <v>15</v>
      </c>
      <c r="B21" s="64" t="s">
        <v>173</v>
      </c>
      <c r="C21" s="65" t="s">
        <v>174</v>
      </c>
      <c r="D21" s="67">
        <v>50000</v>
      </c>
    </row>
    <row r="22" ht="25.5" customHeight="1" spans="1:4">
      <c r="A22" s="61">
        <v>16</v>
      </c>
      <c r="B22" s="64" t="s">
        <v>175</v>
      </c>
      <c r="C22" s="65" t="s">
        <v>176</v>
      </c>
      <c r="D22" s="67">
        <v>204200</v>
      </c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0" sqref="C10"/>
    </sheetView>
  </sheetViews>
  <sheetFormatPr defaultColWidth="9" defaultRowHeight="12.75" customHeight="1"/>
  <cols>
    <col min="1" max="1" width="19.4259259259259" style="43" customWidth="1"/>
    <col min="2" max="2" width="47.287037037037" style="43" customWidth="1"/>
    <col min="3" max="3" width="33.5740740740741" style="43" customWidth="1"/>
    <col min="4" max="4" width="2.86111111111111" style="43" customWidth="1"/>
    <col min="5" max="16" width="9.13888888888889" style="43"/>
  </cols>
  <sheetData>
    <row r="1" ht="15" customHeight="1" spans="1:16">
      <c r="A1" s="44"/>
      <c r="B1" s="4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5" t="s">
        <v>191</v>
      </c>
      <c r="B2" s="45"/>
      <c r="C2" s="4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46" t="s">
        <v>1</v>
      </c>
      <c r="B3"/>
      <c r="C3" s="47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8" t="s">
        <v>192</v>
      </c>
      <c r="B4" s="48"/>
      <c r="C4" s="4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8" t="s">
        <v>193</v>
      </c>
      <c r="B5" s="48" t="s">
        <v>194</v>
      </c>
      <c r="C5" s="49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8" t="s">
        <v>99</v>
      </c>
      <c r="B6" s="48"/>
      <c r="C6" s="49"/>
    </row>
    <row r="7" s="42" customFormat="1" ht="26.25" customHeight="1" spans="1:4">
      <c r="A7" s="50"/>
      <c r="B7" s="50"/>
      <c r="C7" s="51">
        <v>0</v>
      </c>
      <c r="D7" s="52"/>
    </row>
    <row r="8" ht="26.25" customHeight="1" spans="1:16">
      <c r="A8" s="50"/>
      <c r="B8" s="50"/>
      <c r="C8" s="5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0"/>
      <c r="B9" s="50"/>
      <c r="C9" s="5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0"/>
      <c r="B10" s="50"/>
      <c r="C10" s="51"/>
    </row>
    <row r="11" ht="26.25" customHeight="1" spans="1:3">
      <c r="A11" s="50"/>
      <c r="B11" s="50"/>
      <c r="C11" s="51"/>
    </row>
    <row r="12" ht="26.25" customHeight="1" spans="1:3">
      <c r="A12" s="50"/>
      <c r="B12" s="50"/>
      <c r="C12" s="5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5" sqref="C5"/>
    </sheetView>
  </sheetViews>
  <sheetFormatPr defaultColWidth="10" defaultRowHeight="14.4" outlineLevelRow="4" outlineLevelCol="4"/>
  <cols>
    <col min="1" max="1" width="19.3240740740741" style="1" customWidth="1"/>
    <col min="2" max="2" width="18.2407407407407" style="1" customWidth="1"/>
    <col min="3" max="3" width="20.1944444444444" style="1" customWidth="1"/>
    <col min="4" max="4" width="24.212962962963" style="1" customWidth="1"/>
    <col min="5" max="5" width="29.3148148148148" style="1" customWidth="1"/>
    <col min="6" max="16384" width="10" style="1"/>
  </cols>
  <sheetData>
    <row r="1" s="1" customFormat="1" ht="14.3" customHeight="1" spans="1:5">
      <c r="A1" s="34"/>
      <c r="B1" s="34"/>
      <c r="C1" s="34"/>
      <c r="D1" s="34"/>
      <c r="E1" s="34"/>
    </row>
    <row r="2" s="1" customFormat="1" ht="39.85" customHeight="1" spans="1:5">
      <c r="A2" s="35" t="s">
        <v>195</v>
      </c>
      <c r="B2" s="35"/>
      <c r="C2" s="35"/>
      <c r="D2" s="35"/>
      <c r="E2" s="35"/>
    </row>
    <row r="3" s="1" customFormat="1" ht="22.75" customHeight="1" spans="1:5">
      <c r="A3" s="36"/>
      <c r="B3" s="36"/>
      <c r="C3" s="36"/>
      <c r="D3" s="36"/>
      <c r="E3" s="37" t="s">
        <v>28</v>
      </c>
    </row>
    <row r="4" s="1" customFormat="1" ht="22.75" customHeight="1" spans="1:5">
      <c r="A4" s="38" t="s">
        <v>124</v>
      </c>
      <c r="B4" s="38" t="s">
        <v>99</v>
      </c>
      <c r="C4" s="38" t="s">
        <v>196</v>
      </c>
      <c r="D4" s="38" t="s">
        <v>197</v>
      </c>
      <c r="E4" s="38" t="s">
        <v>198</v>
      </c>
    </row>
    <row r="5" s="1" customFormat="1" ht="22.75" customHeight="1" spans="1:5">
      <c r="A5" s="39" t="s">
        <v>129</v>
      </c>
      <c r="B5" s="40">
        <v>311500</v>
      </c>
      <c r="C5" s="41">
        <v>311500</v>
      </c>
      <c r="D5" s="40"/>
      <c r="E5" s="40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9" sqref="B9"/>
    </sheetView>
  </sheetViews>
  <sheetFormatPr defaultColWidth="9" defaultRowHeight="14.4" outlineLevelCol="1"/>
  <cols>
    <col min="1" max="1" width="34.1296296296296" style="1" customWidth="1"/>
    <col min="2" max="2" width="46" style="1" customWidth="1"/>
    <col min="3" max="16384" width="9" style="1"/>
  </cols>
  <sheetData>
    <row r="1" s="1" customFormat="1" ht="20.4" spans="1:2">
      <c r="A1" s="25" t="s">
        <v>199</v>
      </c>
      <c r="B1" s="25"/>
    </row>
    <row r="2" s="1" customFormat="1" spans="1:2">
      <c r="A2" s="26" t="s">
        <v>200</v>
      </c>
      <c r="B2" s="27" t="s">
        <v>201</v>
      </c>
    </row>
    <row r="3" s="1" customFormat="1" ht="15" customHeight="1" spans="1:2">
      <c r="A3" s="28" t="s">
        <v>31</v>
      </c>
      <c r="B3" s="29" t="s">
        <v>32</v>
      </c>
    </row>
    <row r="4" s="1" customFormat="1" spans="1:2">
      <c r="A4" s="28"/>
      <c r="B4" s="29"/>
    </row>
    <row r="5" s="1" customFormat="1" spans="1:2">
      <c r="A5" s="20" t="s">
        <v>97</v>
      </c>
      <c r="B5" s="29">
        <v>1</v>
      </c>
    </row>
    <row r="6" s="1" customFormat="1" spans="1:2">
      <c r="A6" s="30" t="s">
        <v>202</v>
      </c>
      <c r="B6" s="31"/>
    </row>
    <row r="7" s="1" customFormat="1" spans="1:2">
      <c r="A7" s="32" t="s">
        <v>203</v>
      </c>
      <c r="B7" s="31"/>
    </row>
    <row r="8" s="1" customFormat="1" spans="1:2">
      <c r="A8" s="32"/>
      <c r="B8" s="31"/>
    </row>
    <row r="9" s="1" customFormat="1" spans="1:2">
      <c r="A9" s="32"/>
      <c r="B9" s="31"/>
    </row>
    <row r="10" s="1" customFormat="1" spans="1:2">
      <c r="A10" s="32"/>
      <c r="B10" s="31"/>
    </row>
    <row r="11" s="1" customFormat="1" spans="1:2">
      <c r="A11" s="32"/>
      <c r="B11" s="31"/>
    </row>
    <row r="12" s="1" customFormat="1" spans="1:2">
      <c r="A12" s="32"/>
      <c r="B12" s="31"/>
    </row>
    <row r="13" s="1" customFormat="1" spans="1:2">
      <c r="A13" s="32"/>
      <c r="B13" s="31"/>
    </row>
    <row r="14" s="1" customFormat="1" spans="1:2">
      <c r="A14" s="32"/>
      <c r="B14" s="31"/>
    </row>
    <row r="15" s="1" customFormat="1" spans="1:2">
      <c r="A15" s="32"/>
      <c r="B15" s="31"/>
    </row>
    <row r="16" s="1" customFormat="1" spans="1:1">
      <c r="A16" s="33" t="s">
        <v>204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D6" sqref="D6:P6"/>
    </sheetView>
  </sheetViews>
  <sheetFormatPr defaultColWidth="9" defaultRowHeight="14.4"/>
  <cols>
    <col min="1" max="3" width="9" style="1"/>
    <col min="4" max="16" width="5.75" style="1" customWidth="1"/>
    <col min="17" max="16384" width="9" style="1"/>
  </cols>
  <sheetData>
    <row r="1" s="1" customFormat="1" ht="17.4" spans="1:16">
      <c r="A1" s="2" t="s">
        <v>205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spans="1:1">
      <c r="A2" s="3" t="s">
        <v>206</v>
      </c>
    </row>
    <row r="3" s="1" customFormat="1" ht="33" customHeight="1" spans="1:16">
      <c r="A3" s="4" t="s">
        <v>207</v>
      </c>
      <c r="B3" s="16" t="s">
        <v>129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="1" customFormat="1" ht="36" customHeight="1" spans="1:16">
      <c r="A4" s="4" t="s">
        <v>208</v>
      </c>
      <c r="B4" s="18" t="s">
        <v>209</v>
      </c>
      <c r="C4" s="10"/>
      <c r="D4" s="10"/>
      <c r="E4" s="10"/>
      <c r="F4" s="4" t="s">
        <v>210</v>
      </c>
      <c r="G4" s="4"/>
      <c r="H4" s="4"/>
      <c r="I4" s="4"/>
      <c r="J4" s="10">
        <v>13034106911</v>
      </c>
      <c r="K4" s="10"/>
      <c r="L4" s="10"/>
      <c r="M4" s="10"/>
      <c r="N4" s="10"/>
      <c r="O4" s="10"/>
      <c r="P4" s="10"/>
    </row>
    <row r="5" s="1" customFormat="1" ht="36" customHeight="1" spans="1:16">
      <c r="A5" s="4" t="s">
        <v>211</v>
      </c>
      <c r="B5" s="4" t="s">
        <v>212</v>
      </c>
      <c r="C5" s="4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" customFormat="1" ht="54" customHeight="1" spans="1:16">
      <c r="A6" s="4"/>
      <c r="B6" s="4" t="s">
        <v>213</v>
      </c>
      <c r="C6" s="4"/>
      <c r="D6" s="16" t="s">
        <v>214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="1" customFormat="1" ht="36" customHeight="1" spans="1:16">
      <c r="A7" s="4"/>
      <c r="B7" s="4" t="s">
        <v>215</v>
      </c>
      <c r="C7" s="4"/>
      <c r="D7" s="19" t="s">
        <v>216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="1" customFormat="1" ht="36" customHeight="1" spans="1:16">
      <c r="A8" s="4"/>
      <c r="B8" s="4" t="s">
        <v>217</v>
      </c>
      <c r="C8" s="4"/>
      <c r="D8" s="16" t="s">
        <v>218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="1" customFormat="1" ht="36" customHeight="1" spans="1:16">
      <c r="A9" s="4" t="s">
        <v>219</v>
      </c>
      <c r="B9" s="4" t="s">
        <v>220</v>
      </c>
      <c r="C9" s="4"/>
      <c r="D9" s="19" t="s">
        <v>218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="1" customFormat="1" ht="36" customHeight="1" spans="1:16">
      <c r="A10" s="4"/>
      <c r="B10" s="20" t="s">
        <v>221</v>
      </c>
      <c r="C10" s="20"/>
      <c r="D10" s="16" t="s">
        <v>222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="1" customFormat="1" ht="36" customHeight="1" spans="1:16">
      <c r="A11" s="4"/>
      <c r="B11" s="20" t="s">
        <v>223</v>
      </c>
      <c r="C11" s="20"/>
      <c r="D11" s="4" t="s">
        <v>224</v>
      </c>
      <c r="E11" s="4"/>
      <c r="F11" s="4"/>
      <c r="G11" s="4"/>
      <c r="H11" s="4" t="s">
        <v>225</v>
      </c>
      <c r="I11" s="4"/>
      <c r="J11" s="4"/>
      <c r="K11" s="4"/>
      <c r="L11" s="4" t="s">
        <v>226</v>
      </c>
      <c r="M11" s="4"/>
      <c r="N11" s="4"/>
      <c r="O11" s="4"/>
      <c r="P11" s="4" t="s">
        <v>227</v>
      </c>
    </row>
    <row r="12" s="1" customFormat="1" ht="36" customHeight="1" spans="1:16">
      <c r="A12" s="4"/>
      <c r="B12" s="21">
        <v>47</v>
      </c>
      <c r="C12" s="21"/>
      <c r="D12" s="13">
        <v>42</v>
      </c>
      <c r="E12" s="13"/>
      <c r="F12" s="13"/>
      <c r="G12" s="13"/>
      <c r="H12" s="13">
        <v>23</v>
      </c>
      <c r="I12" s="13"/>
      <c r="J12" s="13"/>
      <c r="K12" s="13"/>
      <c r="L12" s="13">
        <v>16</v>
      </c>
      <c r="M12" s="13"/>
      <c r="N12" s="13"/>
      <c r="O12" s="13"/>
      <c r="P12" s="13">
        <v>3</v>
      </c>
    </row>
    <row r="13" s="1" customFormat="1" ht="48" customHeight="1" spans="1:16">
      <c r="A13" s="4" t="s">
        <v>228</v>
      </c>
      <c r="B13" s="22" t="s">
        <v>229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="1" customFormat="1" ht="36" customHeight="1" spans="1:16">
      <c r="A14" s="4" t="s">
        <v>230</v>
      </c>
      <c r="B14" s="4" t="s">
        <v>231</v>
      </c>
      <c r="C14" s="4" t="s">
        <v>232</v>
      </c>
      <c r="D14" s="4"/>
      <c r="E14" s="4"/>
      <c r="F14" s="4"/>
      <c r="G14" s="4" t="s">
        <v>233</v>
      </c>
      <c r="H14" s="4"/>
      <c r="I14" s="4"/>
      <c r="J14" s="4"/>
      <c r="K14" s="4" t="s">
        <v>234</v>
      </c>
      <c r="L14" s="4"/>
      <c r="M14" s="4"/>
      <c r="N14" s="4"/>
      <c r="O14" s="4" t="s">
        <v>235</v>
      </c>
      <c r="P14" s="4"/>
    </row>
    <row r="15" s="1" customFormat="1" ht="36" customHeight="1" spans="1:16">
      <c r="A15" s="4"/>
      <c r="B15" s="10">
        <v>496.04</v>
      </c>
      <c r="C15" s="10">
        <f>G15-B15</f>
        <v>960.41</v>
      </c>
      <c r="D15" s="10"/>
      <c r="E15" s="10"/>
      <c r="F15" s="10"/>
      <c r="G15" s="10">
        <v>1456.45</v>
      </c>
      <c r="H15" s="10"/>
      <c r="I15" s="10"/>
      <c r="J15" s="10"/>
      <c r="K15" s="24">
        <v>1</v>
      </c>
      <c r="L15" s="10"/>
      <c r="M15" s="10"/>
      <c r="N15" s="10"/>
      <c r="O15" s="10">
        <v>0</v>
      </c>
      <c r="P15" s="10"/>
    </row>
    <row r="16" s="1" customFormat="1" ht="36" customHeight="1" spans="1:16">
      <c r="A16" s="4" t="s">
        <v>236</v>
      </c>
      <c r="B16" s="4" t="s">
        <v>237</v>
      </c>
      <c r="C16" s="4"/>
      <c r="D16" s="4"/>
      <c r="E16" s="4"/>
      <c r="F16" s="4"/>
      <c r="G16" s="4"/>
      <c r="H16" s="4"/>
      <c r="I16" s="4" t="s">
        <v>238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239</v>
      </c>
      <c r="C17" s="4"/>
      <c r="D17" s="4"/>
      <c r="E17" s="10"/>
      <c r="F17" s="10"/>
      <c r="G17" s="10"/>
      <c r="H17" s="10"/>
      <c r="I17" s="4" t="s">
        <v>137</v>
      </c>
      <c r="J17" s="4"/>
      <c r="K17" s="4"/>
      <c r="L17" s="4"/>
      <c r="M17" s="4"/>
      <c r="N17" s="10">
        <v>264.75</v>
      </c>
      <c r="O17" s="10"/>
      <c r="P17" s="10"/>
    </row>
    <row r="18" s="1" customFormat="1" ht="36" customHeight="1" spans="1:16">
      <c r="A18" s="4"/>
      <c r="B18" s="4" t="s">
        <v>240</v>
      </c>
      <c r="C18" s="4"/>
      <c r="D18" s="4"/>
      <c r="E18" s="10">
        <v>446.47</v>
      </c>
      <c r="F18" s="10"/>
      <c r="G18" s="10"/>
      <c r="H18" s="10"/>
      <c r="I18" s="4" t="s">
        <v>138</v>
      </c>
      <c r="J18" s="4"/>
      <c r="K18" s="4"/>
      <c r="L18" s="4"/>
      <c r="M18" s="4"/>
      <c r="N18" s="10">
        <v>150.57</v>
      </c>
      <c r="O18" s="10"/>
      <c r="P18" s="10"/>
    </row>
    <row r="19" s="1" customFormat="1" ht="36" customHeight="1" spans="1:16">
      <c r="A19" s="4"/>
      <c r="B19" s="4" t="s">
        <v>241</v>
      </c>
      <c r="C19" s="4"/>
      <c r="D19" s="4"/>
      <c r="E19" s="10"/>
      <c r="F19" s="10"/>
      <c r="G19" s="10"/>
      <c r="H19" s="10"/>
      <c r="I19" s="4" t="s">
        <v>242</v>
      </c>
      <c r="J19" s="4"/>
      <c r="K19" s="4"/>
      <c r="L19" s="4"/>
      <c r="M19" s="4"/>
      <c r="N19" s="10">
        <v>31.15</v>
      </c>
      <c r="O19" s="10"/>
      <c r="P19" s="10"/>
    </row>
    <row r="20" s="1" customFormat="1" ht="36" customHeight="1" spans="1:16">
      <c r="A20" s="4"/>
      <c r="B20" s="4" t="s">
        <v>243</v>
      </c>
      <c r="C20" s="4"/>
      <c r="D20" s="4"/>
      <c r="E20" s="10"/>
      <c r="F20" s="10"/>
      <c r="G20" s="10"/>
      <c r="H20" s="10"/>
      <c r="I20" s="4" t="s">
        <v>244</v>
      </c>
      <c r="J20" s="4"/>
      <c r="K20" s="4"/>
      <c r="L20" s="4"/>
      <c r="M20" s="4"/>
      <c r="N20" s="10">
        <v>446.47</v>
      </c>
      <c r="O20" s="10"/>
      <c r="P20" s="10"/>
    </row>
    <row r="21" s="1" customFormat="1" ht="36" customHeight="1" spans="1:16">
      <c r="A21" s="4" t="s">
        <v>245</v>
      </c>
      <c r="B21" s="16" t="s">
        <v>218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="1" customFormat="1" ht="36" customHeight="1" spans="1:16">
      <c r="A22" s="4" t="s">
        <v>246</v>
      </c>
      <c r="B22" s="4" t="s">
        <v>247</v>
      </c>
      <c r="C22" s="4"/>
      <c r="D22" s="4" t="s">
        <v>248</v>
      </c>
      <c r="E22" s="4"/>
      <c r="F22" s="4"/>
      <c r="G22" s="4"/>
      <c r="H22" s="4"/>
      <c r="I22" s="4"/>
      <c r="J22" s="4"/>
      <c r="K22" s="4"/>
      <c r="L22" s="4"/>
      <c r="M22" s="4" t="s">
        <v>249</v>
      </c>
      <c r="N22" s="4"/>
      <c r="O22" s="4"/>
      <c r="P22" s="4"/>
    </row>
    <row r="23" s="1" customFormat="1" ht="25" customHeight="1" spans="1:1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="1" customFormat="1" ht="25" customHeight="1" spans="1:1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="1" customFormat="1" ht="25" customHeight="1" spans="1:1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5"/>
      <c r="N25" s="15"/>
      <c r="O25" s="15"/>
      <c r="P25" s="1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4" sqref="H4:K4"/>
    </sheetView>
  </sheetViews>
  <sheetFormatPr defaultColWidth="9" defaultRowHeight="14.4"/>
  <cols>
    <col min="1" max="16384" width="9" style="1"/>
  </cols>
  <sheetData>
    <row r="1" s="1" customFormat="1" ht="17.4" spans="1:11">
      <c r="A1" s="2" t="s">
        <v>250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">
      <c r="A2" s="3" t="s">
        <v>206</v>
      </c>
    </row>
    <row r="3" s="1" customFormat="1" ht="46" customHeight="1" spans="1:11">
      <c r="A3" s="4" t="s">
        <v>251</v>
      </c>
      <c r="B3" s="5" t="s">
        <v>129</v>
      </c>
      <c r="C3" s="6"/>
      <c r="D3" s="6"/>
      <c r="E3" s="6"/>
      <c r="F3" s="4" t="s">
        <v>252</v>
      </c>
      <c r="G3" s="4"/>
      <c r="H3" s="7" t="s">
        <v>253</v>
      </c>
      <c r="I3" s="8"/>
      <c r="J3" s="8"/>
      <c r="K3" s="8"/>
    </row>
    <row r="4" s="1" customFormat="1" ht="46" customHeight="1" spans="1:11">
      <c r="A4" s="4" t="s">
        <v>254</v>
      </c>
      <c r="B4" s="7" t="s">
        <v>253</v>
      </c>
      <c r="C4" s="8"/>
      <c r="D4" s="8"/>
      <c r="E4" s="8"/>
      <c r="F4" s="4" t="s">
        <v>255</v>
      </c>
      <c r="G4" s="4"/>
      <c r="H4" s="8"/>
      <c r="I4" s="8"/>
      <c r="J4" s="8"/>
      <c r="K4" s="8"/>
    </row>
    <row r="5" s="1" customFormat="1" ht="46" customHeight="1" spans="1:11">
      <c r="A5" s="4" t="s">
        <v>256</v>
      </c>
      <c r="B5" s="5" t="s">
        <v>257</v>
      </c>
      <c r="C5" s="6"/>
      <c r="D5" s="6"/>
      <c r="E5" s="6"/>
      <c r="F5" s="4" t="s">
        <v>258</v>
      </c>
      <c r="G5" s="4"/>
      <c r="H5" s="7" t="s">
        <v>259</v>
      </c>
      <c r="I5" s="8"/>
      <c r="J5" s="8"/>
      <c r="K5" s="8"/>
    </row>
    <row r="6" s="1" customFormat="1" ht="46" customHeight="1" spans="1:11">
      <c r="A6" s="4" t="s">
        <v>260</v>
      </c>
      <c r="B6" s="5" t="s">
        <v>261</v>
      </c>
      <c r="C6" s="6"/>
      <c r="D6" s="6"/>
      <c r="E6" s="6"/>
      <c r="F6" s="4" t="s">
        <v>262</v>
      </c>
      <c r="G6" s="4"/>
      <c r="H6" s="8"/>
      <c r="I6" s="8"/>
      <c r="J6" s="8"/>
      <c r="K6" s="8"/>
    </row>
    <row r="7" s="1" customFormat="1" ht="46" customHeight="1" spans="1:11">
      <c r="A7" s="4" t="s">
        <v>263</v>
      </c>
      <c r="B7" s="9" t="s">
        <v>264</v>
      </c>
      <c r="C7" s="10">
        <v>31.15</v>
      </c>
      <c r="D7" s="10"/>
      <c r="E7" s="9" t="s">
        <v>265</v>
      </c>
      <c r="F7" s="9"/>
      <c r="G7" s="10"/>
      <c r="H7" s="10"/>
      <c r="I7" s="9" t="s">
        <v>266</v>
      </c>
      <c r="J7" s="9"/>
      <c r="K7" s="10"/>
    </row>
    <row r="8" s="1" customFormat="1" ht="46" customHeight="1" spans="1:11">
      <c r="A8" s="4" t="s">
        <v>267</v>
      </c>
      <c r="B8" s="11" t="s">
        <v>259</v>
      </c>
      <c r="C8" s="12"/>
      <c r="D8" s="12"/>
      <c r="E8" s="12"/>
      <c r="F8" s="12"/>
      <c r="G8" s="12"/>
      <c r="H8" s="12"/>
      <c r="I8" s="12"/>
      <c r="J8" s="12"/>
      <c r="K8" s="14"/>
    </row>
    <row r="9" s="1" customFormat="1" ht="46" customHeight="1" spans="1:11">
      <c r="A9" s="4" t="s">
        <v>246</v>
      </c>
      <c r="B9" s="4" t="s">
        <v>247</v>
      </c>
      <c r="C9" s="4"/>
      <c r="D9" s="4" t="s">
        <v>248</v>
      </c>
      <c r="E9" s="4"/>
      <c r="F9" s="4"/>
      <c r="G9" s="4"/>
      <c r="H9" s="4"/>
      <c r="I9" s="4"/>
      <c r="J9" s="4" t="s">
        <v>268</v>
      </c>
      <c r="K9" s="4"/>
    </row>
    <row r="10" s="1" customFormat="1" ht="46" customHeight="1" spans="1:1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46" customHeight="1" spans="1:1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1" customFormat="1" ht="46" customHeight="1" spans="1:1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="1" customFormat="1" ht="46" customHeight="1" spans="1:1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="1" customFormat="1" ht="46" customHeight="1" spans="1:11">
      <c r="A14" s="13"/>
      <c r="B14" s="13"/>
      <c r="C14" s="13"/>
      <c r="D14" s="13"/>
      <c r="E14" s="13"/>
      <c r="F14" s="13"/>
      <c r="G14" s="13"/>
      <c r="H14" s="13"/>
      <c r="I14" s="13"/>
      <c r="J14" s="15"/>
      <c r="K14" s="15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43"/>
    <col min="2" max="2" width="65.287037037037" style="43" customWidth="1"/>
    <col min="3" max="3" width="45.712962962963" style="43" customWidth="1"/>
    <col min="4" max="4" width="9.13888888888889" style="43"/>
  </cols>
  <sheetData>
    <row r="1" ht="24.75" customHeight="1" spans="1:4">
      <c r="A1"/>
      <c r="B1"/>
      <c r="C1"/>
      <c r="D1"/>
    </row>
    <row r="2" ht="24.75" customHeight="1" spans="1:4">
      <c r="A2"/>
      <c r="B2" s="45" t="s">
        <v>8</v>
      </c>
      <c r="C2" s="45"/>
      <c r="D2"/>
    </row>
    <row r="3" ht="24.75" customHeight="1" spans="1:4">
      <c r="A3"/>
      <c r="B3" s="126"/>
      <c r="C3"/>
      <c r="D3"/>
    </row>
    <row r="4" ht="24.75" customHeight="1" spans="1:4">
      <c r="A4"/>
      <c r="B4" s="127" t="s">
        <v>9</v>
      </c>
      <c r="C4" s="128" t="s">
        <v>10</v>
      </c>
      <c r="D4"/>
    </row>
    <row r="5" ht="24.75" customHeight="1" spans="1:4">
      <c r="A5"/>
      <c r="B5" s="129" t="s">
        <v>11</v>
      </c>
      <c r="C5" s="130"/>
      <c r="D5"/>
    </row>
    <row r="6" ht="24.75" customHeight="1" spans="1:4">
      <c r="A6"/>
      <c r="B6" s="129" t="s">
        <v>12</v>
      </c>
      <c r="C6" s="130" t="s">
        <v>13</v>
      </c>
      <c r="D6"/>
    </row>
    <row r="7" ht="24.75" customHeight="1" spans="1:4">
      <c r="A7"/>
      <c r="B7" s="129" t="s">
        <v>14</v>
      </c>
      <c r="C7" s="130" t="s">
        <v>15</v>
      </c>
      <c r="D7"/>
    </row>
    <row r="8" ht="24.75" customHeight="1" spans="1:4">
      <c r="A8"/>
      <c r="B8" s="129" t="s">
        <v>16</v>
      </c>
      <c r="C8" s="130"/>
      <c r="D8"/>
    </row>
    <row r="9" ht="24.75" customHeight="1" spans="1:4">
      <c r="A9"/>
      <c r="B9" s="129" t="s">
        <v>17</v>
      </c>
      <c r="C9" s="130" t="s">
        <v>18</v>
      </c>
      <c r="D9"/>
    </row>
    <row r="10" ht="24.75" customHeight="1" spans="1:4">
      <c r="A10"/>
      <c r="B10" s="129" t="s">
        <v>19</v>
      </c>
      <c r="C10" s="130" t="s">
        <v>20</v>
      </c>
      <c r="D10"/>
    </row>
    <row r="11" ht="24.75" customHeight="1" spans="1:4">
      <c r="A11"/>
      <c r="B11" s="131" t="s">
        <v>21</v>
      </c>
      <c r="C11" s="130" t="s">
        <v>22</v>
      </c>
      <c r="D11"/>
    </row>
    <row r="12" ht="24.75" customHeight="1" spans="1:4">
      <c r="A12"/>
      <c r="B12" s="132" t="s">
        <v>23</v>
      </c>
      <c r="C12" s="133" t="s">
        <v>24</v>
      </c>
      <c r="D12"/>
    </row>
    <row r="13" ht="24.75" customHeight="1" spans="1:4">
      <c r="A13"/>
      <c r="B13" s="132" t="s">
        <v>25</v>
      </c>
      <c r="C13" s="134"/>
      <c r="D13"/>
    </row>
    <row r="14" ht="24.75" customHeight="1" spans="1:4">
      <c r="A14"/>
      <c r="B14" s="135" t="s">
        <v>26</v>
      </c>
      <c r="C14" s="13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33" workbookViewId="0">
      <selection activeCell="A3" sqref="A3"/>
    </sheetView>
  </sheetViews>
  <sheetFormatPr defaultColWidth="9" defaultRowHeight="12.75" customHeight="1" outlineLevelCol="4"/>
  <cols>
    <col min="1" max="1" width="34.8611111111111" style="109" customWidth="1"/>
    <col min="2" max="2" width="27.287037037037" style="109" customWidth="1"/>
    <col min="3" max="3" width="34.5740740740741" style="109" customWidth="1"/>
    <col min="4" max="4" width="27.4259259259259" style="109" customWidth="1"/>
    <col min="5" max="5" width="31.287037037037" style="109" customWidth="1"/>
    <col min="6" max="16384" width="9.13888888888889" style="110"/>
  </cols>
  <sheetData>
    <row r="1" ht="24.75" customHeight="1" spans="1:1">
      <c r="A1" s="111"/>
    </row>
    <row r="2" ht="24.75" customHeight="1" spans="1:4">
      <c r="A2" s="112" t="s">
        <v>27</v>
      </c>
      <c r="B2" s="112"/>
      <c r="C2" s="112"/>
      <c r="D2" s="112"/>
    </row>
    <row r="3" ht="24.75" customHeight="1" spans="1:4">
      <c r="A3" s="46" t="s">
        <v>1</v>
      </c>
      <c r="B3" s="113"/>
      <c r="C3" s="113"/>
      <c r="D3" s="114" t="s">
        <v>28</v>
      </c>
    </row>
    <row r="4" ht="24.75" customHeight="1" spans="1:4">
      <c r="A4" s="115" t="s">
        <v>29</v>
      </c>
      <c r="B4" s="115"/>
      <c r="C4" s="115" t="s">
        <v>30</v>
      </c>
      <c r="D4" s="115"/>
    </row>
    <row r="5" ht="24.75" customHeight="1" spans="1:4">
      <c r="A5" s="115" t="s">
        <v>31</v>
      </c>
      <c r="B5" s="115" t="s">
        <v>32</v>
      </c>
      <c r="C5" s="115" t="s">
        <v>31</v>
      </c>
      <c r="D5" s="115" t="s">
        <v>32</v>
      </c>
    </row>
    <row r="6" s="108" customFormat="1" ht="22" customHeight="1" spans="1:5">
      <c r="A6" s="103" t="s">
        <v>33</v>
      </c>
      <c r="B6" s="116">
        <f>B7+B8</f>
        <v>4464746</v>
      </c>
      <c r="C6" s="94" t="s">
        <v>34</v>
      </c>
      <c r="D6" s="117">
        <v>4363262</v>
      </c>
      <c r="E6" s="118"/>
    </row>
    <row r="7" s="108" customFormat="1" ht="22" customHeight="1" spans="1:5">
      <c r="A7" s="103" t="s">
        <v>35</v>
      </c>
      <c r="B7" s="117">
        <v>4464746</v>
      </c>
      <c r="C7" s="94" t="s">
        <v>36</v>
      </c>
      <c r="D7" s="117"/>
      <c r="E7" s="118"/>
    </row>
    <row r="8" s="108" customFormat="1" ht="22" customHeight="1" spans="1:5">
      <c r="A8" s="103" t="s">
        <v>37</v>
      </c>
      <c r="B8" s="117"/>
      <c r="C8" s="94" t="s">
        <v>38</v>
      </c>
      <c r="D8" s="117"/>
      <c r="E8" s="118"/>
    </row>
    <row r="9" s="108" customFormat="1" ht="22" customHeight="1" spans="1:5">
      <c r="A9" s="103" t="s">
        <v>39</v>
      </c>
      <c r="B9" s="117">
        <f>B10+B11</f>
        <v>0</v>
      </c>
      <c r="C9" s="94" t="s">
        <v>40</v>
      </c>
      <c r="D9" s="117"/>
      <c r="E9" s="118"/>
    </row>
    <row r="10" s="108" customFormat="1" ht="22" customHeight="1" spans="1:5">
      <c r="A10" s="103" t="s">
        <v>41</v>
      </c>
      <c r="B10" s="117"/>
      <c r="C10" s="94" t="s">
        <v>42</v>
      </c>
      <c r="D10" s="117"/>
      <c r="E10" s="118"/>
    </row>
    <row r="11" s="108" customFormat="1" ht="22" customHeight="1" spans="1:5">
      <c r="A11" s="103" t="s">
        <v>43</v>
      </c>
      <c r="B11" s="117"/>
      <c r="C11" s="94" t="s">
        <v>44</v>
      </c>
      <c r="D11" s="117"/>
      <c r="E11" s="118"/>
    </row>
    <row r="12" s="108" customFormat="1" ht="22" customHeight="1" spans="1:5">
      <c r="A12" s="103" t="s">
        <v>45</v>
      </c>
      <c r="B12" s="117">
        <f>B13+B14+B15</f>
        <v>0</v>
      </c>
      <c r="C12" s="94" t="s">
        <v>46</v>
      </c>
      <c r="D12" s="117"/>
      <c r="E12" s="118"/>
    </row>
    <row r="13" s="108" customFormat="1" ht="22" customHeight="1" spans="1:5">
      <c r="A13" s="103" t="s">
        <v>47</v>
      </c>
      <c r="B13" s="117">
        <v>0</v>
      </c>
      <c r="C13" s="94" t="s">
        <v>48</v>
      </c>
      <c r="D13" s="117">
        <v>101484</v>
      </c>
      <c r="E13" s="118"/>
    </row>
    <row r="14" s="108" customFormat="1" ht="22" customHeight="1" spans="1:5">
      <c r="A14" s="103" t="s">
        <v>49</v>
      </c>
      <c r="B14" s="117">
        <v>0</v>
      </c>
      <c r="C14" s="94" t="s">
        <v>50</v>
      </c>
      <c r="D14" s="117"/>
      <c r="E14" s="118"/>
    </row>
    <row r="15" s="108" customFormat="1" ht="22" customHeight="1" spans="1:5">
      <c r="A15" s="103" t="s">
        <v>51</v>
      </c>
      <c r="B15" s="116">
        <v>0</v>
      </c>
      <c r="C15" s="94" t="s">
        <v>52</v>
      </c>
      <c r="D15" s="117"/>
      <c r="E15" s="118"/>
    </row>
    <row r="16" s="108" customFormat="1" ht="22" customHeight="1" spans="1:5">
      <c r="A16" s="103" t="s">
        <v>53</v>
      </c>
      <c r="B16" s="116">
        <v>0</v>
      </c>
      <c r="C16" s="94" t="s">
        <v>54</v>
      </c>
      <c r="D16" s="117"/>
      <c r="E16" s="118"/>
    </row>
    <row r="17" s="108" customFormat="1" ht="22" customHeight="1" spans="1:5">
      <c r="A17" s="103" t="s">
        <v>55</v>
      </c>
      <c r="B17" s="116">
        <v>0</v>
      </c>
      <c r="C17" s="94" t="s">
        <v>56</v>
      </c>
      <c r="D17" s="117"/>
      <c r="E17" s="118"/>
    </row>
    <row r="18" s="108" customFormat="1" ht="22" customHeight="1" spans="1:5">
      <c r="A18" s="103" t="s">
        <v>57</v>
      </c>
      <c r="B18" s="116">
        <v>0</v>
      </c>
      <c r="C18" s="94" t="s">
        <v>58</v>
      </c>
      <c r="D18" s="117"/>
      <c r="E18" s="118"/>
    </row>
    <row r="19" s="108" customFormat="1" ht="22" customHeight="1" spans="1:5">
      <c r="A19" s="103" t="s">
        <v>59</v>
      </c>
      <c r="B19" s="116">
        <v>0</v>
      </c>
      <c r="C19" s="94" t="s">
        <v>60</v>
      </c>
      <c r="D19" s="117"/>
      <c r="E19" s="118"/>
    </row>
    <row r="20" s="108" customFormat="1" ht="22" customHeight="1" spans="1:5">
      <c r="A20" s="103"/>
      <c r="B20" s="116"/>
      <c r="C20" s="94" t="s">
        <v>61</v>
      </c>
      <c r="D20" s="117"/>
      <c r="E20" s="118"/>
    </row>
    <row r="21" s="108" customFormat="1" ht="22" customHeight="1" spans="1:5">
      <c r="A21" s="103"/>
      <c r="B21" s="116"/>
      <c r="C21" s="94" t="s">
        <v>62</v>
      </c>
      <c r="D21" s="117"/>
      <c r="E21" s="118"/>
    </row>
    <row r="22" s="108" customFormat="1" ht="22" customHeight="1" spans="1:5">
      <c r="A22" s="103"/>
      <c r="B22" s="116"/>
      <c r="C22" s="94" t="s">
        <v>63</v>
      </c>
      <c r="D22" s="117"/>
      <c r="E22" s="118"/>
    </row>
    <row r="23" s="108" customFormat="1" ht="22" customHeight="1" spans="1:5">
      <c r="A23" s="103"/>
      <c r="B23" s="116"/>
      <c r="C23" s="94" t="s">
        <v>64</v>
      </c>
      <c r="D23" s="117"/>
      <c r="E23" s="118"/>
    </row>
    <row r="24" s="108" customFormat="1" ht="22" customHeight="1" spans="1:5">
      <c r="A24" s="103"/>
      <c r="B24" s="116"/>
      <c r="C24" s="94" t="s">
        <v>65</v>
      </c>
      <c r="D24" s="117"/>
      <c r="E24" s="118"/>
    </row>
    <row r="25" s="108" customFormat="1" ht="22" customHeight="1" spans="1:5">
      <c r="A25" s="103"/>
      <c r="B25" s="116"/>
      <c r="C25" s="94" t="s">
        <v>66</v>
      </c>
      <c r="D25" s="117"/>
      <c r="E25" s="118"/>
    </row>
    <row r="26" s="108" customFormat="1" ht="22" customHeight="1" spans="1:5">
      <c r="A26" s="103"/>
      <c r="B26" s="116"/>
      <c r="C26" s="94" t="s">
        <v>67</v>
      </c>
      <c r="D26" s="117">
        <v>0</v>
      </c>
      <c r="E26" s="118"/>
    </row>
    <row r="27" s="108" customFormat="1" ht="22" customHeight="1" spans="1:5">
      <c r="A27" s="103"/>
      <c r="B27" s="116"/>
      <c r="C27" s="94" t="s">
        <v>68</v>
      </c>
      <c r="D27" s="117">
        <v>0</v>
      </c>
      <c r="E27" s="118"/>
    </row>
    <row r="28" s="108" customFormat="1" ht="22" customHeight="1" spans="1:5">
      <c r="A28" s="103"/>
      <c r="B28" s="116"/>
      <c r="C28" s="94" t="s">
        <v>69</v>
      </c>
      <c r="D28" s="117">
        <v>0</v>
      </c>
      <c r="E28" s="118"/>
    </row>
    <row r="29" s="108" customFormat="1" ht="22" customHeight="1" spans="1:5">
      <c r="A29" s="103"/>
      <c r="B29" s="116"/>
      <c r="C29" s="94" t="s">
        <v>70</v>
      </c>
      <c r="D29" s="117">
        <v>0</v>
      </c>
      <c r="E29" s="118"/>
    </row>
    <row r="30" s="108" customFormat="1" ht="22" customHeight="1" spans="1:5">
      <c r="A30" s="103"/>
      <c r="B30" s="116"/>
      <c r="C30" s="94" t="s">
        <v>71</v>
      </c>
      <c r="D30" s="117">
        <v>0</v>
      </c>
      <c r="E30" s="118"/>
    </row>
    <row r="31" s="108" customFormat="1" ht="22" customHeight="1" spans="1:5">
      <c r="A31" s="103"/>
      <c r="B31" s="116"/>
      <c r="C31" s="94" t="s">
        <v>72</v>
      </c>
      <c r="D31" s="117">
        <v>0</v>
      </c>
      <c r="E31" s="118"/>
    </row>
    <row r="32" s="108" customFormat="1" ht="22" customHeight="1" spans="1:5">
      <c r="A32" s="103"/>
      <c r="B32" s="116"/>
      <c r="C32" s="94" t="s">
        <v>73</v>
      </c>
      <c r="D32" s="117">
        <v>0</v>
      </c>
      <c r="E32" s="118"/>
    </row>
    <row r="33" s="108" customFormat="1" ht="22" customHeight="1" spans="1:5">
      <c r="A33" s="103"/>
      <c r="B33" s="116"/>
      <c r="C33" s="94" t="s">
        <v>74</v>
      </c>
      <c r="D33" s="117">
        <v>0</v>
      </c>
      <c r="E33" s="118"/>
    </row>
    <row r="34" s="108" customFormat="1" ht="22" customHeight="1" spans="1:5">
      <c r="A34" s="103"/>
      <c r="B34" s="116"/>
      <c r="C34" s="94" t="s">
        <v>75</v>
      </c>
      <c r="D34" s="117">
        <v>0</v>
      </c>
      <c r="E34" s="118"/>
    </row>
    <row r="35" ht="22" customHeight="1" spans="1:4">
      <c r="A35" s="105"/>
      <c r="B35" s="119"/>
      <c r="C35" s="120"/>
      <c r="D35" s="121"/>
    </row>
    <row r="36" s="108" customFormat="1" ht="22" customHeight="1" spans="1:5">
      <c r="A36" s="107" t="s">
        <v>76</v>
      </c>
      <c r="B36" s="122">
        <f>B6+B9+B12+B16+B17+B18+B19</f>
        <v>4464746</v>
      </c>
      <c r="C36" s="123" t="s">
        <v>77</v>
      </c>
      <c r="D36" s="122">
        <f>SUM(D6:D34)</f>
        <v>4464746</v>
      </c>
      <c r="E36" s="118"/>
    </row>
    <row r="37" s="108" customFormat="1" ht="22" customHeight="1" spans="1:5">
      <c r="A37" s="103" t="s">
        <v>78</v>
      </c>
      <c r="B37" s="124">
        <f>B38+B41+B44+B45</f>
        <v>0</v>
      </c>
      <c r="C37" s="94" t="s">
        <v>79</v>
      </c>
      <c r="D37" s="122">
        <v>0</v>
      </c>
      <c r="E37" s="118"/>
    </row>
    <row r="38" s="108" customFormat="1" ht="22" customHeight="1" spans="1:5">
      <c r="A38" s="103" t="s">
        <v>80</v>
      </c>
      <c r="B38" s="117">
        <f>B39+B40</f>
        <v>0</v>
      </c>
      <c r="C38" s="94"/>
      <c r="D38" s="117"/>
      <c r="E38" s="118"/>
    </row>
    <row r="39" s="108" customFormat="1" ht="22" customHeight="1" spans="1:5">
      <c r="A39" s="103" t="s">
        <v>81</v>
      </c>
      <c r="B39" s="117">
        <v>0</v>
      </c>
      <c r="C39" s="125"/>
      <c r="D39" s="117"/>
      <c r="E39" s="118"/>
    </row>
    <row r="40" s="108" customFormat="1" ht="22" customHeight="1" spans="1:5">
      <c r="A40" s="103" t="s">
        <v>82</v>
      </c>
      <c r="B40" s="117">
        <v>0</v>
      </c>
      <c r="C40" s="125"/>
      <c r="D40" s="117"/>
      <c r="E40" s="118"/>
    </row>
    <row r="41" s="108" customFormat="1" ht="22" customHeight="1" spans="1:5">
      <c r="A41" s="103" t="s">
        <v>83</v>
      </c>
      <c r="B41" s="117">
        <f>B43+B42</f>
        <v>0</v>
      </c>
      <c r="C41" s="125"/>
      <c r="D41" s="117"/>
      <c r="E41" s="118"/>
    </row>
    <row r="42" s="108" customFormat="1" ht="22" customHeight="1" spans="1:5">
      <c r="A42" s="103" t="s">
        <v>84</v>
      </c>
      <c r="B42" s="117">
        <v>0</v>
      </c>
      <c r="C42" s="125"/>
      <c r="D42" s="117"/>
      <c r="E42" s="118"/>
    </row>
    <row r="43" s="108" customFormat="1" ht="22" customHeight="1" spans="1:5">
      <c r="A43" s="103" t="s">
        <v>85</v>
      </c>
      <c r="B43" s="117">
        <v>0</v>
      </c>
      <c r="C43" s="125"/>
      <c r="D43" s="117"/>
      <c r="E43" s="118"/>
    </row>
    <row r="44" s="108" customFormat="1" ht="22" customHeight="1" spans="1:5">
      <c r="A44" s="103" t="s">
        <v>86</v>
      </c>
      <c r="B44" s="117">
        <v>0</v>
      </c>
      <c r="C44" s="125"/>
      <c r="D44" s="117"/>
      <c r="E44" s="118"/>
    </row>
    <row r="45" s="108" customFormat="1" ht="22" customHeight="1" spans="1:5">
      <c r="A45" s="103" t="s">
        <v>87</v>
      </c>
      <c r="B45" s="117">
        <v>0</v>
      </c>
      <c r="C45" s="125"/>
      <c r="D45" s="117"/>
      <c r="E45" s="118"/>
    </row>
    <row r="46" s="108" customFormat="1" ht="22" customHeight="1" spans="1:5">
      <c r="A46" s="107" t="s">
        <v>88</v>
      </c>
      <c r="B46" s="122">
        <f>B36+B37</f>
        <v>4464746</v>
      </c>
      <c r="C46" s="123" t="s">
        <v>89</v>
      </c>
      <c r="D46" s="122">
        <f>D36+D37</f>
        <v>4464746</v>
      </c>
      <c r="E46" s="11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388888888889" style="43" customWidth="1"/>
    <col min="2" max="2" width="40.712962962963" style="43" customWidth="1"/>
    <col min="3" max="3" width="31.287037037037" style="43" customWidth="1"/>
  </cols>
  <sheetData>
    <row r="1" ht="24.75" customHeight="1" spans="1:1">
      <c r="A1" s="53"/>
    </row>
    <row r="2" ht="24.75" customHeight="1" spans="1:2">
      <c r="A2" s="45" t="s">
        <v>90</v>
      </c>
      <c r="B2" s="45"/>
    </row>
    <row r="3" ht="24.75" customHeight="1" spans="1:2">
      <c r="A3" s="46" t="s">
        <v>1</v>
      </c>
      <c r="B3" s="47" t="s">
        <v>28</v>
      </c>
    </row>
    <row r="4" ht="24" customHeight="1" spans="1:2">
      <c r="A4" s="74" t="s">
        <v>31</v>
      </c>
      <c r="B4" s="74" t="s">
        <v>32</v>
      </c>
    </row>
    <row r="5" s="42" customFormat="1" ht="25" customHeight="1" spans="1:3">
      <c r="A5" s="103" t="s">
        <v>33</v>
      </c>
      <c r="B5" s="80">
        <f>B6+B7</f>
        <v>4464746</v>
      </c>
      <c r="C5" s="52"/>
    </row>
    <row r="6" s="42" customFormat="1" ht="25" customHeight="1" spans="1:3">
      <c r="A6" s="103" t="s">
        <v>35</v>
      </c>
      <c r="B6" s="104">
        <v>4464746</v>
      </c>
      <c r="C6" s="52"/>
    </row>
    <row r="7" s="42" customFormat="1" ht="25" customHeight="1" spans="1:3">
      <c r="A7" s="103" t="s">
        <v>37</v>
      </c>
      <c r="B7" s="104"/>
      <c r="C7" s="52"/>
    </row>
    <row r="8" s="42" customFormat="1" ht="25" customHeight="1" spans="1:3">
      <c r="A8" s="103" t="s">
        <v>39</v>
      </c>
      <c r="B8" s="104">
        <f>B9+B10</f>
        <v>0</v>
      </c>
      <c r="C8" s="52"/>
    </row>
    <row r="9" s="42" customFormat="1" ht="25" customHeight="1" spans="1:3">
      <c r="A9" s="103" t="s">
        <v>41</v>
      </c>
      <c r="B9" s="104"/>
      <c r="C9" s="52"/>
    </row>
    <row r="10" s="42" customFormat="1" ht="25" customHeight="1" spans="1:3">
      <c r="A10" s="103" t="s">
        <v>43</v>
      </c>
      <c r="B10" s="104"/>
      <c r="C10" s="52"/>
    </row>
    <row r="11" s="42" customFormat="1" ht="25" customHeight="1" spans="1:3">
      <c r="A11" s="103" t="s">
        <v>45</v>
      </c>
      <c r="B11" s="104">
        <f>SUM(B12:B14)</f>
        <v>0</v>
      </c>
      <c r="C11" s="52"/>
    </row>
    <row r="12" s="42" customFormat="1" ht="25" customHeight="1" spans="1:3">
      <c r="A12" s="103" t="s">
        <v>47</v>
      </c>
      <c r="B12" s="104"/>
      <c r="C12" s="52"/>
    </row>
    <row r="13" s="42" customFormat="1" ht="25" customHeight="1" spans="1:3">
      <c r="A13" s="103" t="s">
        <v>49</v>
      </c>
      <c r="B13" s="104"/>
      <c r="C13" s="52"/>
    </row>
    <row r="14" s="42" customFormat="1" ht="25" customHeight="1" spans="1:3">
      <c r="A14" s="103" t="s">
        <v>51</v>
      </c>
      <c r="B14" s="104"/>
      <c r="C14" s="52"/>
    </row>
    <row r="15" s="42" customFormat="1" ht="25" customHeight="1" spans="1:3">
      <c r="A15" s="103" t="s">
        <v>53</v>
      </c>
      <c r="B15" s="104"/>
      <c r="C15" s="52"/>
    </row>
    <row r="16" s="42" customFormat="1" ht="25" customHeight="1" spans="1:3">
      <c r="A16" s="103" t="s">
        <v>55</v>
      </c>
      <c r="B16" s="104"/>
      <c r="C16" s="52"/>
    </row>
    <row r="17" s="42" customFormat="1" ht="25" customHeight="1" spans="1:3">
      <c r="A17" s="103" t="s">
        <v>57</v>
      </c>
      <c r="B17" s="104"/>
      <c r="C17" s="52"/>
    </row>
    <row r="18" s="42" customFormat="1" ht="25" customHeight="1" spans="1:3">
      <c r="A18" s="103" t="s">
        <v>59</v>
      </c>
      <c r="B18" s="104"/>
      <c r="C18" s="52"/>
    </row>
    <row r="19" s="42" customFormat="1" ht="25" customHeight="1" spans="1:3">
      <c r="A19" s="103" t="s">
        <v>78</v>
      </c>
      <c r="B19" s="80">
        <f>B20+B23+B26+B27</f>
        <v>0</v>
      </c>
      <c r="C19" s="52"/>
    </row>
    <row r="20" s="42" customFormat="1" ht="25" customHeight="1" spans="1:3">
      <c r="A20" s="103" t="s">
        <v>80</v>
      </c>
      <c r="B20" s="80">
        <f>B21+B22</f>
        <v>0</v>
      </c>
      <c r="C20" s="52"/>
    </row>
    <row r="21" s="42" customFormat="1" ht="25" customHeight="1" spans="1:3">
      <c r="A21" s="103" t="s">
        <v>81</v>
      </c>
      <c r="B21" s="80"/>
      <c r="C21" s="52"/>
    </row>
    <row r="22" s="42" customFormat="1" ht="25" customHeight="1" spans="1:3">
      <c r="A22" s="103" t="s">
        <v>82</v>
      </c>
      <c r="B22" s="80"/>
      <c r="C22" s="52"/>
    </row>
    <row r="23" s="42" customFormat="1" ht="25" customHeight="1" spans="1:3">
      <c r="A23" s="103" t="s">
        <v>83</v>
      </c>
      <c r="B23" s="80">
        <f>B24+B25</f>
        <v>0</v>
      </c>
      <c r="C23" s="52"/>
    </row>
    <row r="24" s="42" customFormat="1" ht="25" customHeight="1" spans="1:3">
      <c r="A24" s="103" t="s">
        <v>84</v>
      </c>
      <c r="B24" s="80"/>
      <c r="C24" s="52"/>
    </row>
    <row r="25" s="42" customFormat="1" ht="25" customHeight="1" spans="1:3">
      <c r="A25" s="103" t="s">
        <v>85</v>
      </c>
      <c r="B25" s="80"/>
      <c r="C25" s="52"/>
    </row>
    <row r="26" s="42" customFormat="1" ht="25" customHeight="1" spans="1:3">
      <c r="A26" s="103" t="s">
        <v>86</v>
      </c>
      <c r="B26" s="80"/>
      <c r="C26" s="52"/>
    </row>
    <row r="27" s="42" customFormat="1" ht="25" customHeight="1" spans="1:3">
      <c r="A27" s="103" t="s">
        <v>87</v>
      </c>
      <c r="B27" s="80"/>
      <c r="C27" s="52"/>
    </row>
    <row r="28" ht="25" customHeight="1" spans="1:2">
      <c r="A28" s="105"/>
      <c r="B28" s="106"/>
    </row>
    <row r="29" s="42" customFormat="1" ht="25" customHeight="1" spans="1:3">
      <c r="A29" s="107" t="s">
        <v>88</v>
      </c>
      <c r="B29" s="81">
        <f>B5+B8+B11+B15+B16+B17+B18+B19</f>
        <v>4464746</v>
      </c>
      <c r="C29" s="52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4.4259259259259" style="43" customWidth="1"/>
    <col min="2" max="2" width="35.287037037037" style="43" customWidth="1"/>
    <col min="3" max="3" width="21.4259259259259" style="43" customWidth="1"/>
    <col min="4" max="5" width="19.712962962963" style="43" customWidth="1"/>
    <col min="6" max="7" width="6.86111111111111" style="43" customWidth="1"/>
  </cols>
  <sheetData>
    <row r="1" ht="17.25" customHeight="1" spans="1:2">
      <c r="A1" s="53"/>
      <c r="B1" s="53"/>
    </row>
    <row r="2" ht="24.75" customHeight="1" spans="1:5">
      <c r="A2" s="100" t="s">
        <v>91</v>
      </c>
      <c r="B2" s="100"/>
      <c r="C2" s="100"/>
      <c r="D2" s="100"/>
      <c r="E2" s="100"/>
    </row>
    <row r="3" ht="24.75" customHeight="1" spans="1:5">
      <c r="A3" s="46" t="s">
        <v>1</v>
      </c>
      <c r="B3" s="101"/>
      <c r="C3" s="101"/>
      <c r="E3" s="102" t="s">
        <v>28</v>
      </c>
    </row>
    <row r="4" ht="24.75" customHeight="1" spans="1:5">
      <c r="A4" s="74" t="s">
        <v>92</v>
      </c>
      <c r="B4" s="74" t="s">
        <v>93</v>
      </c>
      <c r="C4" s="74" t="s">
        <v>94</v>
      </c>
      <c r="D4" s="74" t="s">
        <v>95</v>
      </c>
      <c r="E4" s="74" t="s">
        <v>96</v>
      </c>
    </row>
    <row r="5" ht="24.75" customHeight="1" spans="1:5">
      <c r="A5" s="74"/>
      <c r="B5" s="74"/>
      <c r="C5" s="74"/>
      <c r="D5" s="74"/>
      <c r="E5" s="74"/>
    </row>
    <row r="6" ht="18" customHeight="1" spans="1:5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</row>
    <row r="7" s="42" customFormat="1" ht="24" customHeight="1" spans="1:7">
      <c r="A7" s="62"/>
      <c r="B7" s="62" t="s">
        <v>99</v>
      </c>
      <c r="C7" s="78">
        <f>SUM(D7:E7)</f>
        <v>4464746</v>
      </c>
      <c r="D7" s="78">
        <f>SUM(D8,D11)</f>
        <v>4153246</v>
      </c>
      <c r="E7" s="78">
        <f>SUM(E8,E11)</f>
        <v>311500</v>
      </c>
      <c r="F7" s="52"/>
      <c r="G7" s="52"/>
    </row>
    <row r="8" ht="24" customHeight="1" spans="1:5">
      <c r="A8" s="62" t="s">
        <v>100</v>
      </c>
      <c r="B8" s="62" t="s">
        <v>101</v>
      </c>
      <c r="C8" s="78">
        <f t="shared" ref="C8:C13" si="0">SUM(D8:E8)</f>
        <v>4363262</v>
      </c>
      <c r="D8" s="78">
        <f>SUM(D9)</f>
        <v>4051762</v>
      </c>
      <c r="E8" s="78">
        <f>SUM(E9)</f>
        <v>311500</v>
      </c>
    </row>
    <row r="9" ht="24" customHeight="1" spans="1:5">
      <c r="A9" s="62" t="s">
        <v>102</v>
      </c>
      <c r="B9" s="64" t="s">
        <v>103</v>
      </c>
      <c r="C9" s="78">
        <f t="shared" si="0"/>
        <v>4363262</v>
      </c>
      <c r="D9" s="78">
        <f>SUM(D10)</f>
        <v>4051762</v>
      </c>
      <c r="E9" s="78">
        <f>SUM(E10)</f>
        <v>311500</v>
      </c>
    </row>
    <row r="10" ht="24" customHeight="1" spans="1:5">
      <c r="A10" s="64" t="s">
        <v>104</v>
      </c>
      <c r="B10" s="64" t="s">
        <v>105</v>
      </c>
      <c r="C10" s="78">
        <f t="shared" si="0"/>
        <v>4363262</v>
      </c>
      <c r="D10" s="79">
        <f>4363262-311500</f>
        <v>4051762</v>
      </c>
      <c r="E10" s="79">
        <v>311500</v>
      </c>
    </row>
    <row r="11" ht="24" customHeight="1" spans="1:5">
      <c r="A11" s="64" t="s">
        <v>106</v>
      </c>
      <c r="B11" s="62" t="s">
        <v>107</v>
      </c>
      <c r="C11" s="78">
        <f t="shared" si="0"/>
        <v>101484</v>
      </c>
      <c r="D11" s="79">
        <f>SUM(D12)</f>
        <v>101484</v>
      </c>
      <c r="E11" s="79"/>
    </row>
    <row r="12" ht="24" customHeight="1" spans="1:5">
      <c r="A12" s="64" t="s">
        <v>108</v>
      </c>
      <c r="B12" s="64" t="s">
        <v>109</v>
      </c>
      <c r="C12" s="78">
        <f t="shared" si="0"/>
        <v>101484</v>
      </c>
      <c r="D12" s="79">
        <f>SUM(D13)</f>
        <v>101484</v>
      </c>
      <c r="E12" s="79"/>
    </row>
    <row r="13" ht="24" customHeight="1" spans="1:5">
      <c r="A13" s="64" t="s">
        <v>110</v>
      </c>
      <c r="B13" s="64" t="s">
        <v>111</v>
      </c>
      <c r="C13" s="78">
        <f t="shared" si="0"/>
        <v>101484</v>
      </c>
      <c r="D13" s="79">
        <v>101484</v>
      </c>
      <c r="E13" s="79"/>
    </row>
    <row r="14" ht="24" customHeight="1" spans="1:5">
      <c r="A14" s="64"/>
      <c r="B14" s="64"/>
      <c r="C14" s="78"/>
      <c r="D14" s="78"/>
      <c r="E14" s="78"/>
    </row>
    <row r="15" ht="24" customHeight="1" spans="1:5">
      <c r="A15" s="62"/>
      <c r="B15" s="62"/>
      <c r="C15" s="78"/>
      <c r="D15" s="78"/>
      <c r="E15" s="78"/>
    </row>
    <row r="16" ht="24" customHeight="1" spans="1:5">
      <c r="A16" s="64"/>
      <c r="B16" s="64"/>
      <c r="C16" s="78"/>
      <c r="D16" s="79"/>
      <c r="E16" s="79"/>
    </row>
    <row r="17" ht="24" customHeight="1" spans="1:5">
      <c r="A17" s="64"/>
      <c r="B17" s="64"/>
      <c r="C17" s="78"/>
      <c r="D17" s="79"/>
      <c r="E17" s="79"/>
    </row>
    <row r="18" ht="24" customHeight="1" spans="1:5">
      <c r="A18" s="64"/>
      <c r="B18" s="64"/>
      <c r="C18" s="78"/>
      <c r="D18" s="79"/>
      <c r="E18" s="79"/>
    </row>
    <row r="19" ht="24" customHeight="1" spans="1:5">
      <c r="A19" s="62"/>
      <c r="B19" s="62"/>
      <c r="C19" s="78"/>
      <c r="D19" s="78"/>
      <c r="E19" s="78"/>
    </row>
    <row r="20" ht="24" customHeight="1" spans="1:5">
      <c r="A20" s="64"/>
      <c r="B20" s="64"/>
      <c r="C20" s="78"/>
      <c r="D20" s="79"/>
      <c r="E20" s="79"/>
    </row>
    <row r="21" ht="24" customHeight="1" spans="1:5">
      <c r="A21" s="64"/>
      <c r="B21" s="64"/>
      <c r="C21" s="78"/>
      <c r="D21" s="79"/>
      <c r="E21" s="79"/>
    </row>
    <row r="22" ht="24" customHeight="1" spans="1:5">
      <c r="A22" s="62"/>
      <c r="B22" s="62"/>
      <c r="C22" s="78"/>
      <c r="D22" s="78"/>
      <c r="E22" s="78"/>
    </row>
    <row r="23" ht="24" customHeight="1" spans="1:5">
      <c r="A23" s="62"/>
      <c r="B23" s="62"/>
      <c r="C23" s="78"/>
      <c r="D23" s="78"/>
      <c r="E23" s="78"/>
    </row>
    <row r="24" ht="24" customHeight="1" spans="1:5">
      <c r="A24" s="64"/>
      <c r="B24" s="64"/>
      <c r="C24" s="78"/>
      <c r="D24" s="79"/>
      <c r="E24" s="79"/>
    </row>
    <row r="25" ht="24" customHeight="1" spans="1:5">
      <c r="A25" s="64"/>
      <c r="B25" s="64"/>
      <c r="C25" s="78"/>
      <c r="D25" s="79"/>
      <c r="E25" s="79"/>
    </row>
    <row r="26" ht="24" customHeight="1" spans="1:5">
      <c r="A26" s="62"/>
      <c r="B26" s="62"/>
      <c r="C26" s="78"/>
      <c r="D26" s="78"/>
      <c r="E26" s="78"/>
    </row>
    <row r="27" ht="24" customHeight="1" spans="1:5">
      <c r="A27" s="62"/>
      <c r="B27" s="62"/>
      <c r="C27" s="78"/>
      <c r="D27" s="78"/>
      <c r="E27" s="78"/>
    </row>
    <row r="28" ht="24" customHeight="1" spans="1:5">
      <c r="A28" s="64"/>
      <c r="B28" s="64"/>
      <c r="C28" s="78"/>
      <c r="D28" s="79"/>
      <c r="E28" s="79"/>
    </row>
    <row r="29" ht="24" customHeight="1" spans="1:5">
      <c r="A29" s="62"/>
      <c r="B29" s="62"/>
      <c r="C29" s="78"/>
      <c r="D29" s="78"/>
      <c r="E29" s="78"/>
    </row>
    <row r="30" ht="24" customHeight="1" spans="1:5">
      <c r="A30" s="62"/>
      <c r="B30" s="62"/>
      <c r="C30" s="78"/>
      <c r="D30" s="78"/>
      <c r="E30" s="78"/>
    </row>
    <row r="31" ht="24" customHeight="1" spans="1:5">
      <c r="A31" s="64"/>
      <c r="B31" s="64"/>
      <c r="C31" s="78"/>
      <c r="D31" s="79"/>
      <c r="E31" s="7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7037037037" style="43" customWidth="1"/>
    <col min="2" max="2" width="24.5740740740741" style="43" customWidth="1"/>
    <col min="3" max="3" width="35.8611111111111" style="43" customWidth="1"/>
    <col min="4" max="4" width="28" style="43" customWidth="1"/>
    <col min="5" max="99" width="9" style="43" customWidth="1"/>
  </cols>
  <sheetData>
    <row r="1" ht="25.5" customHeight="1" spans="1:98">
      <c r="A1" s="53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83" t="s">
        <v>112</v>
      </c>
      <c r="B2" s="83"/>
      <c r="C2" s="83"/>
      <c r="D2" s="83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</row>
    <row r="3" ht="16.5" customHeight="1" spans="1:98">
      <c r="A3" s="46" t="s">
        <v>1</v>
      </c>
      <c r="B3" s="85"/>
      <c r="C3" s="86"/>
      <c r="D3" s="47" t="s">
        <v>28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</row>
    <row r="4" ht="27" customHeight="1" spans="1:98">
      <c r="A4" s="55" t="s">
        <v>113</v>
      </c>
      <c r="B4" s="55"/>
      <c r="C4" s="55" t="s">
        <v>114</v>
      </c>
      <c r="D4" s="55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27" customHeight="1" spans="1:98">
      <c r="A5" s="55" t="s">
        <v>31</v>
      </c>
      <c r="B5" s="55" t="s">
        <v>32</v>
      </c>
      <c r="C5" s="55" t="s">
        <v>31</v>
      </c>
      <c r="D5" s="55" t="s">
        <v>99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s="42" customFormat="1" ht="33" customHeight="1" spans="1:99">
      <c r="A6" s="88" t="s">
        <v>115</v>
      </c>
      <c r="B6" s="89">
        <f>B7+B8+B9</f>
        <v>4464746</v>
      </c>
      <c r="C6" s="88" t="s">
        <v>116</v>
      </c>
      <c r="D6" s="89">
        <f>SUM(D7:D35)</f>
        <v>4464746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52"/>
    </row>
    <row r="7" s="42" customFormat="1" ht="33" customHeight="1" spans="1:99">
      <c r="A7" s="92" t="s">
        <v>117</v>
      </c>
      <c r="B7" s="93">
        <v>4464746</v>
      </c>
      <c r="C7" s="94" t="s">
        <v>34</v>
      </c>
      <c r="D7" s="93">
        <v>4363262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52"/>
    </row>
    <row r="8" s="42" customFormat="1" ht="33" customHeight="1" spans="1:99">
      <c r="A8" s="92" t="s">
        <v>118</v>
      </c>
      <c r="B8" s="93">
        <v>0</v>
      </c>
      <c r="C8" s="94" t="s">
        <v>36</v>
      </c>
      <c r="D8" s="93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52"/>
    </row>
    <row r="9" s="42" customFormat="1" ht="33" customHeight="1" spans="1:99">
      <c r="A9" s="92" t="s">
        <v>119</v>
      </c>
      <c r="B9" s="93">
        <v>0</v>
      </c>
      <c r="C9" s="94" t="s">
        <v>38</v>
      </c>
      <c r="D9" s="93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52"/>
    </row>
    <row r="10" s="42" customFormat="1" ht="33" customHeight="1" spans="1:99">
      <c r="A10" s="92"/>
      <c r="B10" s="93"/>
      <c r="C10" s="94" t="s">
        <v>40</v>
      </c>
      <c r="D10" s="93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52"/>
    </row>
    <row r="11" s="42" customFormat="1" ht="33" customHeight="1" spans="1:99">
      <c r="A11" s="92"/>
      <c r="B11" s="93"/>
      <c r="C11" s="94" t="s">
        <v>42</v>
      </c>
      <c r="D11" s="93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52"/>
    </row>
    <row r="12" s="42" customFormat="1" ht="33" customHeight="1" spans="1:99">
      <c r="A12" s="92"/>
      <c r="B12" s="93"/>
      <c r="C12" s="94" t="s">
        <v>44</v>
      </c>
      <c r="D12" s="93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52"/>
    </row>
    <row r="13" s="42" customFormat="1" ht="33" customHeight="1" spans="1:99">
      <c r="A13" s="95"/>
      <c r="B13" s="93"/>
      <c r="C13" s="94" t="s">
        <v>46</v>
      </c>
      <c r="D13" s="93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52"/>
    </row>
    <row r="14" s="42" customFormat="1" ht="33" customHeight="1" spans="1:99">
      <c r="A14" s="95"/>
      <c r="B14" s="93"/>
      <c r="C14" s="94" t="s">
        <v>48</v>
      </c>
      <c r="D14" s="93">
        <v>101484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52"/>
    </row>
    <row r="15" s="42" customFormat="1" ht="33" customHeight="1" spans="1:99">
      <c r="A15" s="95"/>
      <c r="B15" s="93"/>
      <c r="C15" s="94" t="s">
        <v>50</v>
      </c>
      <c r="D15" s="93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52"/>
    </row>
    <row r="16" s="42" customFormat="1" ht="33" customHeight="1" spans="1:99">
      <c r="A16" s="95"/>
      <c r="B16" s="93"/>
      <c r="C16" s="94" t="s">
        <v>52</v>
      </c>
      <c r="D16" s="93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52"/>
    </row>
    <row r="17" s="42" customFormat="1" ht="33" customHeight="1" spans="1:99">
      <c r="A17" s="95"/>
      <c r="B17" s="93"/>
      <c r="C17" s="94" t="s">
        <v>54</v>
      </c>
      <c r="D17" s="9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52"/>
    </row>
    <row r="18" s="42" customFormat="1" ht="33" customHeight="1" spans="1:99">
      <c r="A18" s="95"/>
      <c r="B18" s="93"/>
      <c r="C18" s="94" t="s">
        <v>56</v>
      </c>
      <c r="D18" s="93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52"/>
    </row>
    <row r="19" s="42" customFormat="1" ht="33" customHeight="1" spans="1:99">
      <c r="A19" s="95"/>
      <c r="B19" s="93"/>
      <c r="C19" s="94" t="s">
        <v>58</v>
      </c>
      <c r="D19" s="93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52"/>
    </row>
    <row r="20" s="42" customFormat="1" ht="33" customHeight="1" spans="1:99">
      <c r="A20" s="95"/>
      <c r="B20" s="93"/>
      <c r="C20" s="94" t="s">
        <v>60</v>
      </c>
      <c r="D20" s="93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52"/>
    </row>
    <row r="21" s="42" customFormat="1" ht="33" customHeight="1" spans="1:99">
      <c r="A21" s="95"/>
      <c r="B21" s="93"/>
      <c r="C21" s="94" t="s">
        <v>61</v>
      </c>
      <c r="D21" s="93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52"/>
    </row>
    <row r="22" s="42" customFormat="1" ht="33" customHeight="1" spans="1:99">
      <c r="A22" s="95"/>
      <c r="B22" s="93"/>
      <c r="C22" s="94" t="s">
        <v>62</v>
      </c>
      <c r="D22" s="93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52"/>
    </row>
    <row r="23" s="42" customFormat="1" ht="33" customHeight="1" spans="1:99">
      <c r="A23" s="95"/>
      <c r="B23" s="93"/>
      <c r="C23" s="94" t="s">
        <v>63</v>
      </c>
      <c r="D23" s="93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52"/>
    </row>
    <row r="24" s="42" customFormat="1" ht="33" customHeight="1" spans="1:99">
      <c r="A24" s="95"/>
      <c r="B24" s="93"/>
      <c r="C24" s="94" t="s">
        <v>64</v>
      </c>
      <c r="D24" s="93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52"/>
    </row>
    <row r="25" s="42" customFormat="1" ht="33" customHeight="1" spans="1:99">
      <c r="A25" s="95"/>
      <c r="B25" s="93"/>
      <c r="C25" s="94" t="s">
        <v>65</v>
      </c>
      <c r="D25" s="93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52"/>
    </row>
    <row r="26" s="42" customFormat="1" ht="33" customHeight="1" spans="1:99">
      <c r="A26" s="95"/>
      <c r="B26" s="93"/>
      <c r="C26" s="94" t="s">
        <v>66</v>
      </c>
      <c r="D26" s="93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52"/>
    </row>
    <row r="27" s="42" customFormat="1" ht="33" customHeight="1" spans="1:99">
      <c r="A27" s="95"/>
      <c r="B27" s="93"/>
      <c r="C27" s="94" t="s">
        <v>67</v>
      </c>
      <c r="D27" s="93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52"/>
    </row>
    <row r="28" s="42" customFormat="1" ht="33" customHeight="1" spans="1:99">
      <c r="A28" s="95"/>
      <c r="B28" s="93"/>
      <c r="C28" s="94" t="s">
        <v>68</v>
      </c>
      <c r="D28" s="9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52"/>
    </row>
    <row r="29" s="42" customFormat="1" ht="33" customHeight="1" spans="1:99">
      <c r="A29" s="95"/>
      <c r="B29" s="93"/>
      <c r="C29" s="94" t="s">
        <v>69</v>
      </c>
      <c r="D29" s="9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52"/>
    </row>
    <row r="30" s="42" customFormat="1" ht="33" customHeight="1" spans="1:99">
      <c r="A30" s="95"/>
      <c r="B30" s="93"/>
      <c r="C30" s="94" t="s">
        <v>70</v>
      </c>
      <c r="D30" s="9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52"/>
    </row>
    <row r="31" s="42" customFormat="1" ht="33" customHeight="1" spans="1:99">
      <c r="A31" s="95"/>
      <c r="B31" s="93"/>
      <c r="C31" s="94" t="s">
        <v>71</v>
      </c>
      <c r="D31" s="93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52"/>
    </row>
    <row r="32" s="42" customFormat="1" ht="33" customHeight="1" spans="1:99">
      <c r="A32" s="95"/>
      <c r="B32" s="93"/>
      <c r="C32" s="94" t="s">
        <v>72</v>
      </c>
      <c r="D32" s="93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52"/>
    </row>
    <row r="33" s="42" customFormat="1" ht="33" customHeight="1" spans="1:99">
      <c r="A33" s="95"/>
      <c r="B33" s="93"/>
      <c r="C33" s="94" t="s">
        <v>73</v>
      </c>
      <c r="D33" s="9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52"/>
    </row>
    <row r="34" s="42" customFormat="1" ht="33" customHeight="1" spans="1:99">
      <c r="A34" s="95"/>
      <c r="B34" s="93"/>
      <c r="C34" s="94" t="s">
        <v>74</v>
      </c>
      <c r="D34" s="93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52"/>
    </row>
    <row r="35" s="42" customFormat="1" ht="33" customHeight="1" spans="1:99">
      <c r="A35" s="95"/>
      <c r="B35" s="93"/>
      <c r="C35" s="94" t="s">
        <v>75</v>
      </c>
      <c r="D35" s="93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52"/>
    </row>
    <row r="36" ht="33" customHeight="1" spans="1:98">
      <c r="A36" s="96"/>
      <c r="B36" s="97"/>
      <c r="C36" s="98"/>
      <c r="D36" s="99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</row>
    <row r="37" ht="33" customHeight="1" spans="1:98">
      <c r="A37" s="55" t="s">
        <v>120</v>
      </c>
      <c r="B37" s="89">
        <f>B6</f>
        <v>4464746</v>
      </c>
      <c r="C37" s="55" t="s">
        <v>121</v>
      </c>
      <c r="D37" s="89">
        <f>D6</f>
        <v>4464746</v>
      </c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6.8611111111111" style="43" customWidth="1"/>
    <col min="2" max="2" width="33.4259259259259" style="43" customWidth="1"/>
    <col min="3" max="3" width="21" style="43" customWidth="1"/>
    <col min="4" max="4" width="15.712962962963" style="43" customWidth="1"/>
    <col min="5" max="5" width="16.8611111111111" style="43" customWidth="1"/>
    <col min="6" max="12" width="14.287037037037" style="43" customWidth="1"/>
    <col min="13" max="14" width="6.86111111111111" style="43" customWidth="1"/>
  </cols>
  <sheetData>
    <row r="1" ht="24.75" customHeight="1" spans="1:2">
      <c r="A1" s="53"/>
      <c r="B1" s="53"/>
    </row>
    <row r="2" ht="24.75" customHeight="1" spans="1:12">
      <c r="A2" s="45" t="s">
        <v>122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4.75" customHeight="1" spans="1:12">
      <c r="A3" s="46" t="s">
        <v>1</v>
      </c>
      <c r="L3" s="47" t="s">
        <v>28</v>
      </c>
    </row>
    <row r="4" ht="24.75" customHeight="1" spans="1:12">
      <c r="A4" s="74" t="s">
        <v>123</v>
      </c>
      <c r="B4" s="74" t="s">
        <v>124</v>
      </c>
      <c r="C4" s="74" t="s">
        <v>99</v>
      </c>
      <c r="D4" s="74" t="s">
        <v>125</v>
      </c>
      <c r="E4" s="74"/>
      <c r="F4" s="74"/>
      <c r="G4" s="74" t="s">
        <v>126</v>
      </c>
      <c r="H4" s="74"/>
      <c r="I4" s="74"/>
      <c r="J4" s="74" t="s">
        <v>127</v>
      </c>
      <c r="K4" s="74"/>
      <c r="L4" s="74"/>
    </row>
    <row r="5" ht="24.75" customHeight="1" spans="1:12">
      <c r="A5" s="74"/>
      <c r="B5" s="74"/>
      <c r="C5" s="74"/>
      <c r="D5" s="74" t="s">
        <v>99</v>
      </c>
      <c r="E5" s="74" t="s">
        <v>95</v>
      </c>
      <c r="F5" s="74" t="s">
        <v>96</v>
      </c>
      <c r="G5" s="74" t="s">
        <v>99</v>
      </c>
      <c r="H5" s="74" t="s">
        <v>95</v>
      </c>
      <c r="I5" s="74" t="s">
        <v>96</v>
      </c>
      <c r="J5" s="74" t="s">
        <v>99</v>
      </c>
      <c r="K5" s="74" t="s">
        <v>95</v>
      </c>
      <c r="L5" s="74" t="s">
        <v>96</v>
      </c>
    </row>
    <row r="6" ht="24.75" customHeight="1" spans="1:12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  <c r="F6" s="69">
        <v>4</v>
      </c>
      <c r="G6" s="69">
        <v>2</v>
      </c>
      <c r="H6" s="69">
        <v>3</v>
      </c>
      <c r="I6" s="69">
        <v>4</v>
      </c>
      <c r="J6" s="69">
        <v>2</v>
      </c>
      <c r="K6" s="69">
        <v>3</v>
      </c>
      <c r="L6" s="69">
        <v>4</v>
      </c>
    </row>
    <row r="7" s="42" customFormat="1" ht="24.75" customHeight="1" spans="1:14">
      <c r="A7" s="82" t="s">
        <v>99</v>
      </c>
      <c r="B7" s="62"/>
      <c r="C7" s="41">
        <f>SUM(C8:C12)</f>
        <v>4464746</v>
      </c>
      <c r="D7" s="41">
        <f t="shared" ref="D7:L7" si="0">SUM(D8:D12)</f>
        <v>4464746</v>
      </c>
      <c r="E7" s="41">
        <f t="shared" si="0"/>
        <v>4153246</v>
      </c>
      <c r="F7" s="41">
        <f t="shared" si="0"/>
        <v>311500</v>
      </c>
      <c r="G7" s="41">
        <f t="shared" si="0"/>
        <v>0</v>
      </c>
      <c r="H7" s="41">
        <f t="shared" si="0"/>
        <v>0</v>
      </c>
      <c r="I7" s="41">
        <f t="shared" si="0"/>
        <v>0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52"/>
      <c r="N7" s="52"/>
    </row>
    <row r="8" ht="24.75" customHeight="1" spans="1:12">
      <c r="A8" s="62" t="s">
        <v>128</v>
      </c>
      <c r="B8" s="62" t="s">
        <v>129</v>
      </c>
      <c r="C8" s="41">
        <f>D8+G8+J8</f>
        <v>4464746</v>
      </c>
      <c r="D8" s="41">
        <f>SUM(E8:F8)</f>
        <v>4464746</v>
      </c>
      <c r="E8" s="41">
        <v>4153246</v>
      </c>
      <c r="F8" s="41">
        <v>311500</v>
      </c>
      <c r="G8" s="41">
        <f t="shared" ref="G8:G12" si="1">SUM(H8:I8)</f>
        <v>0</v>
      </c>
      <c r="H8" s="41">
        <v>0</v>
      </c>
      <c r="I8" s="41">
        <v>0</v>
      </c>
      <c r="J8" s="41">
        <f t="shared" ref="J8:J12" si="2">SUM(K8:L8)</f>
        <v>0</v>
      </c>
      <c r="K8" s="41">
        <v>0</v>
      </c>
      <c r="L8" s="41">
        <v>0</v>
      </c>
    </row>
    <row r="9" ht="24.75" customHeight="1" spans="1:12">
      <c r="A9" s="62"/>
      <c r="B9" s="62"/>
      <c r="C9" s="41">
        <f>D9+G9+J9</f>
        <v>0</v>
      </c>
      <c r="D9" s="41">
        <f>SUM(E9:F9)</f>
        <v>0</v>
      </c>
      <c r="E9" s="41"/>
      <c r="F9" s="41"/>
      <c r="G9" s="41">
        <f t="shared" si="1"/>
        <v>0</v>
      </c>
      <c r="H9" s="41"/>
      <c r="I9" s="41"/>
      <c r="J9" s="41">
        <f t="shared" si="2"/>
        <v>0</v>
      </c>
      <c r="K9" s="41"/>
      <c r="L9" s="41"/>
    </row>
    <row r="10" ht="24.75" customHeight="1" spans="1:12">
      <c r="A10" s="62"/>
      <c r="B10" s="62"/>
      <c r="C10" s="41">
        <f>D10+G10+J10</f>
        <v>0</v>
      </c>
      <c r="D10" s="41">
        <f>SUM(E10:F10)</f>
        <v>0</v>
      </c>
      <c r="E10" s="41"/>
      <c r="F10" s="41"/>
      <c r="G10" s="41">
        <f t="shared" si="1"/>
        <v>0</v>
      </c>
      <c r="H10" s="41"/>
      <c r="I10" s="41"/>
      <c r="J10" s="41">
        <f t="shared" si="2"/>
        <v>0</v>
      </c>
      <c r="K10" s="41"/>
      <c r="L10" s="41"/>
    </row>
    <row r="11" ht="24.75" customHeight="1" spans="1:12">
      <c r="A11" s="62"/>
      <c r="B11" s="62"/>
      <c r="C11" s="41">
        <f>D11+G11+J11</f>
        <v>0</v>
      </c>
      <c r="D11" s="41">
        <f>SUM(E11:F11)</f>
        <v>0</v>
      </c>
      <c r="E11" s="41"/>
      <c r="F11" s="41"/>
      <c r="G11" s="41">
        <f t="shared" si="1"/>
        <v>0</v>
      </c>
      <c r="H11" s="41"/>
      <c r="I11" s="41"/>
      <c r="J11" s="41">
        <f t="shared" si="2"/>
        <v>0</v>
      </c>
      <c r="K11" s="41"/>
      <c r="L11" s="41"/>
    </row>
    <row r="12" ht="24.75" customHeight="1" spans="1:12">
      <c r="A12" s="64"/>
      <c r="B12" s="64"/>
      <c r="C12" s="41">
        <f>D12+G12+J12</f>
        <v>0</v>
      </c>
      <c r="D12" s="41">
        <f>SUM(E12:F12)</f>
        <v>0</v>
      </c>
      <c r="E12" s="67"/>
      <c r="F12" s="67"/>
      <c r="G12" s="67">
        <f t="shared" si="1"/>
        <v>0</v>
      </c>
      <c r="H12" s="67">
        <v>0</v>
      </c>
      <c r="I12" s="67">
        <v>0</v>
      </c>
      <c r="J12" s="67">
        <f t="shared" si="2"/>
        <v>0</v>
      </c>
      <c r="K12" s="67">
        <v>0</v>
      </c>
      <c r="L12" s="67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12" sqref="C12"/>
    </sheetView>
  </sheetViews>
  <sheetFormatPr defaultColWidth="9" defaultRowHeight="12.75" customHeight="1" outlineLevelCol="6"/>
  <cols>
    <col min="1" max="1" width="13.287037037037" style="43" customWidth="1"/>
    <col min="2" max="2" width="35.8611111111111" style="43" customWidth="1"/>
    <col min="3" max="3" width="25.287037037037" style="43" customWidth="1"/>
    <col min="4" max="4" width="28.4259259259259" style="43" customWidth="1"/>
    <col min="5" max="5" width="22.4259259259259" style="43" customWidth="1"/>
    <col min="6" max="7" width="6.86111111111111" style="43" customWidth="1"/>
  </cols>
  <sheetData>
    <row r="1" ht="24.75" customHeight="1" spans="1:2">
      <c r="A1" s="53"/>
      <c r="B1" s="54"/>
    </row>
    <row r="2" ht="24.75" customHeight="1" spans="1:5">
      <c r="A2" s="45" t="s">
        <v>130</v>
      </c>
      <c r="B2" s="45"/>
      <c r="C2" s="45"/>
      <c r="D2" s="45"/>
      <c r="E2" s="45"/>
    </row>
    <row r="3" ht="24.75" customHeight="1" spans="1:5">
      <c r="A3" s="46" t="s">
        <v>1</v>
      </c>
      <c r="E3" s="47" t="s">
        <v>28</v>
      </c>
    </row>
    <row r="4" ht="24.75" customHeight="1" spans="1:5">
      <c r="A4" s="74" t="s">
        <v>131</v>
      </c>
      <c r="B4" s="74"/>
      <c r="C4" s="74" t="s">
        <v>125</v>
      </c>
      <c r="D4" s="74"/>
      <c r="E4" s="74"/>
    </row>
    <row r="5" ht="24.75" customHeight="1" spans="1:5">
      <c r="A5" s="74" t="s">
        <v>132</v>
      </c>
      <c r="B5" s="74" t="s">
        <v>133</v>
      </c>
      <c r="C5" s="74" t="s">
        <v>99</v>
      </c>
      <c r="D5" s="74" t="s">
        <v>95</v>
      </c>
      <c r="E5" s="74" t="s">
        <v>96</v>
      </c>
    </row>
    <row r="6" ht="18.75" customHeight="1" spans="1:5">
      <c r="A6" s="69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2" customFormat="1" ht="24.75" customHeight="1" spans="1:7">
      <c r="A7" s="62"/>
      <c r="B7" s="62" t="s">
        <v>99</v>
      </c>
      <c r="C7" s="78">
        <f>SUM(D7:E7)</f>
        <v>4464746</v>
      </c>
      <c r="D7" s="78">
        <f>SUM(D8,D11)</f>
        <v>4153246</v>
      </c>
      <c r="E7" s="78">
        <f>SUM(E8,E11)</f>
        <v>311500</v>
      </c>
      <c r="F7" s="52"/>
      <c r="G7" s="52"/>
    </row>
    <row r="8" ht="24.75" customHeight="1" spans="1:5">
      <c r="A8" s="62" t="s">
        <v>100</v>
      </c>
      <c r="B8" s="62" t="s">
        <v>101</v>
      </c>
      <c r="C8" s="78">
        <f t="shared" ref="C8:C13" si="0">SUM(D8:E8)</f>
        <v>4363262</v>
      </c>
      <c r="D8" s="78">
        <f t="shared" ref="D8:D12" si="1">SUM(D9)</f>
        <v>4051762</v>
      </c>
      <c r="E8" s="78">
        <f>SUM(E9)</f>
        <v>311500</v>
      </c>
    </row>
    <row r="9" ht="24.75" customHeight="1" spans="1:5">
      <c r="A9" s="62" t="s">
        <v>102</v>
      </c>
      <c r="B9" s="64" t="s">
        <v>103</v>
      </c>
      <c r="C9" s="78">
        <f t="shared" si="0"/>
        <v>4363262</v>
      </c>
      <c r="D9" s="78">
        <f t="shared" si="1"/>
        <v>4051762</v>
      </c>
      <c r="E9" s="78">
        <f>SUM(E10)</f>
        <v>311500</v>
      </c>
    </row>
    <row r="10" ht="24.75" customHeight="1" spans="1:5">
      <c r="A10" s="64" t="s">
        <v>104</v>
      </c>
      <c r="B10" s="64" t="s">
        <v>105</v>
      </c>
      <c r="C10" s="78">
        <f t="shared" si="0"/>
        <v>4363262</v>
      </c>
      <c r="D10" s="79">
        <v>4051762</v>
      </c>
      <c r="E10" s="80">
        <v>311500</v>
      </c>
    </row>
    <row r="11" ht="24.75" customHeight="1" spans="1:5">
      <c r="A11" s="64" t="s">
        <v>106</v>
      </c>
      <c r="B11" s="62" t="s">
        <v>107</v>
      </c>
      <c r="C11" s="78">
        <f t="shared" si="0"/>
        <v>101484</v>
      </c>
      <c r="D11" s="79">
        <f t="shared" si="1"/>
        <v>101484</v>
      </c>
      <c r="E11" s="80"/>
    </row>
    <row r="12" ht="24.75" customHeight="1" spans="1:5">
      <c r="A12" s="64" t="s">
        <v>108</v>
      </c>
      <c r="B12" s="64" t="s">
        <v>109</v>
      </c>
      <c r="C12" s="78">
        <f t="shared" si="0"/>
        <v>101484</v>
      </c>
      <c r="D12" s="79">
        <f t="shared" si="1"/>
        <v>101484</v>
      </c>
      <c r="E12" s="80"/>
    </row>
    <row r="13" ht="24.75" customHeight="1" spans="1:5">
      <c r="A13" s="64" t="s">
        <v>110</v>
      </c>
      <c r="B13" s="64" t="s">
        <v>111</v>
      </c>
      <c r="C13" s="78">
        <f t="shared" si="0"/>
        <v>101484</v>
      </c>
      <c r="D13" s="79">
        <v>101484</v>
      </c>
      <c r="E13" s="80"/>
    </row>
    <row r="14" ht="24.75" customHeight="1" spans="1:5">
      <c r="A14" s="62"/>
      <c r="B14" s="62"/>
      <c r="C14" s="81"/>
      <c r="D14" s="81"/>
      <c r="E14" s="81"/>
    </row>
    <row r="15" ht="24.75" customHeight="1" spans="1:5">
      <c r="A15" s="62"/>
      <c r="B15" s="62"/>
      <c r="C15" s="81"/>
      <c r="D15" s="81"/>
      <c r="E15" s="81"/>
    </row>
    <row r="16" ht="24.75" customHeight="1" spans="1:5">
      <c r="A16" s="64"/>
      <c r="B16" s="64"/>
      <c r="C16" s="80"/>
      <c r="D16" s="80"/>
      <c r="E16" s="80"/>
    </row>
    <row r="17" ht="24.75" customHeight="1" spans="1:5">
      <c r="A17" s="64"/>
      <c r="B17" s="64"/>
      <c r="C17" s="80"/>
      <c r="D17" s="80"/>
      <c r="E17" s="80"/>
    </row>
    <row r="18" ht="24.75" customHeight="1" spans="1:5">
      <c r="A18" s="64"/>
      <c r="B18" s="64"/>
      <c r="C18" s="80"/>
      <c r="D18" s="80"/>
      <c r="E18" s="80"/>
    </row>
    <row r="19" ht="24.75" customHeight="1" spans="1:5">
      <c r="A19" s="62"/>
      <c r="B19" s="62"/>
      <c r="C19" s="81"/>
      <c r="D19" s="81"/>
      <c r="E19" s="81"/>
    </row>
    <row r="20" ht="24.75" customHeight="1" spans="1:5">
      <c r="A20" s="64"/>
      <c r="B20" s="64"/>
      <c r="C20" s="80"/>
      <c r="D20" s="80"/>
      <c r="E20" s="80"/>
    </row>
    <row r="21" ht="24.75" customHeight="1" spans="1:5">
      <c r="A21" s="64"/>
      <c r="B21" s="64"/>
      <c r="C21" s="80"/>
      <c r="D21" s="80"/>
      <c r="E21" s="80"/>
    </row>
    <row r="22" ht="24.75" customHeight="1" spans="1:5">
      <c r="A22" s="62"/>
      <c r="B22" s="62"/>
      <c r="C22" s="81"/>
      <c r="D22" s="81"/>
      <c r="E22" s="81"/>
    </row>
    <row r="23" ht="24.75" customHeight="1" spans="1:5">
      <c r="A23" s="62"/>
      <c r="B23" s="62"/>
      <c r="C23" s="81"/>
      <c r="D23" s="81"/>
      <c r="E23" s="81"/>
    </row>
    <row r="24" ht="24.75" customHeight="1" spans="1:5">
      <c r="A24" s="64"/>
      <c r="B24" s="64"/>
      <c r="C24" s="80"/>
      <c r="D24" s="80"/>
      <c r="E24" s="80"/>
    </row>
    <row r="25" ht="24.75" customHeight="1" spans="1:5">
      <c r="A25" s="64"/>
      <c r="B25" s="64"/>
      <c r="C25" s="80"/>
      <c r="D25" s="80"/>
      <c r="E25" s="80"/>
    </row>
    <row r="26" ht="24.75" customHeight="1" spans="1:5">
      <c r="A26" s="62"/>
      <c r="B26" s="62"/>
      <c r="C26" s="81"/>
      <c r="D26" s="81"/>
      <c r="E26" s="81"/>
    </row>
    <row r="27" ht="24.75" customHeight="1" spans="1:5">
      <c r="A27" s="62"/>
      <c r="B27" s="62"/>
      <c r="C27" s="81"/>
      <c r="D27" s="81"/>
      <c r="E27" s="81"/>
    </row>
    <row r="28" ht="24.75" customHeight="1" spans="1:5">
      <c r="A28" s="64"/>
      <c r="B28" s="64"/>
      <c r="C28" s="80"/>
      <c r="D28" s="80"/>
      <c r="E28" s="80"/>
    </row>
    <row r="29" ht="24.75" customHeight="1" spans="1:5">
      <c r="A29" s="62"/>
      <c r="B29" s="62"/>
      <c r="C29" s="81"/>
      <c r="D29" s="81"/>
      <c r="E29" s="81"/>
    </row>
    <row r="30" ht="24.75" customHeight="1" spans="1:5">
      <c r="A30" s="62"/>
      <c r="B30" s="62"/>
      <c r="C30" s="81"/>
      <c r="D30" s="81"/>
      <c r="E30" s="81"/>
    </row>
    <row r="31" ht="24.75" customHeight="1" spans="1:5">
      <c r="A31" s="64"/>
      <c r="B31" s="64"/>
      <c r="C31" s="80"/>
      <c r="D31" s="80"/>
      <c r="E31" s="8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5" workbookViewId="0">
      <selection activeCell="E13" sqref="E13"/>
    </sheetView>
  </sheetViews>
  <sheetFormatPr defaultColWidth="9" defaultRowHeight="12.75" customHeight="1" outlineLevelCol="6"/>
  <cols>
    <col min="1" max="1" width="13.5740740740741" style="43" customWidth="1"/>
    <col min="2" max="2" width="34.4259259259259" style="43" customWidth="1"/>
    <col min="3" max="3" width="26" style="43" customWidth="1"/>
    <col min="4" max="4" width="28.287037037037" style="43" customWidth="1"/>
    <col min="5" max="5" width="23.287037037037" style="43" customWidth="1"/>
    <col min="6" max="7" width="6.86111111111111" style="43" customWidth="1"/>
  </cols>
  <sheetData>
    <row r="1" ht="24.75" customHeight="1" spans="1:2">
      <c r="A1" s="53"/>
      <c r="B1" s="54"/>
    </row>
    <row r="2" ht="24.75" customHeight="1" spans="1:5">
      <c r="A2" s="73" t="s">
        <v>134</v>
      </c>
      <c r="B2" s="73"/>
      <c r="C2" s="73"/>
      <c r="D2" s="73"/>
      <c r="E2" s="73"/>
    </row>
    <row r="3" ht="24.75" customHeight="1" spans="1:5">
      <c r="A3" s="46" t="s">
        <v>1</v>
      </c>
      <c r="E3" s="47" t="s">
        <v>28</v>
      </c>
    </row>
    <row r="4" ht="24.75" customHeight="1" spans="1:5">
      <c r="A4" s="74" t="s">
        <v>135</v>
      </c>
      <c r="B4" s="74"/>
      <c r="C4" s="74" t="s">
        <v>136</v>
      </c>
      <c r="D4" s="74"/>
      <c r="E4" s="74"/>
    </row>
    <row r="5" ht="24.75" customHeight="1" spans="1:5">
      <c r="A5" s="75" t="s">
        <v>132</v>
      </c>
      <c r="B5" s="74" t="s">
        <v>133</v>
      </c>
      <c r="C5" s="74" t="s">
        <v>99</v>
      </c>
      <c r="D5" s="74" t="s">
        <v>137</v>
      </c>
      <c r="E5" s="74" t="s">
        <v>138</v>
      </c>
    </row>
    <row r="6" ht="24.75" customHeight="1" spans="1:5">
      <c r="A6" s="76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2" customFormat="1" ht="25.5" customHeight="1" spans="1:7">
      <c r="A7" s="62"/>
      <c r="B7" s="62" t="s">
        <v>99</v>
      </c>
      <c r="C7" s="41">
        <f>SUM(C8,C11,C27)</f>
        <v>4153246</v>
      </c>
      <c r="D7" s="41">
        <f>SUM(D8,D11,D27)</f>
        <v>2647452</v>
      </c>
      <c r="E7" s="41">
        <f>SUM(E8,E11)</f>
        <v>1505794</v>
      </c>
      <c r="F7" s="52"/>
      <c r="G7" s="52"/>
    </row>
    <row r="8" ht="25.5" customHeight="1" spans="1:5">
      <c r="A8" s="62" t="s">
        <v>139</v>
      </c>
      <c r="B8" s="63" t="s">
        <v>140</v>
      </c>
      <c r="C8" s="41">
        <f>SUM(C9:C10)</f>
        <v>2545968</v>
      </c>
      <c r="D8" s="41">
        <f>SUM(D9:D10)</f>
        <v>2545968</v>
      </c>
      <c r="E8" s="41">
        <f>SUM(E9:E10)</f>
        <v>0</v>
      </c>
    </row>
    <row r="9" ht="25.5" customHeight="1" spans="1:5">
      <c r="A9" s="64" t="s">
        <v>141</v>
      </c>
      <c r="B9" s="65" t="s">
        <v>142</v>
      </c>
      <c r="C9" s="67">
        <f>SUM(D9:E9)</f>
        <v>1507860</v>
      </c>
      <c r="D9" s="66">
        <v>1507860</v>
      </c>
      <c r="E9" s="67"/>
    </row>
    <row r="10" ht="25.5" customHeight="1" spans="1:5">
      <c r="A10" s="64" t="s">
        <v>143</v>
      </c>
      <c r="B10" s="65" t="s">
        <v>144</v>
      </c>
      <c r="C10" s="67">
        <f>SUM(D10:E10)</f>
        <v>1038108</v>
      </c>
      <c r="D10" s="66">
        <v>1038108</v>
      </c>
      <c r="E10" s="67"/>
    </row>
    <row r="11" ht="25.5" customHeight="1" spans="1:5">
      <c r="A11" s="62" t="s">
        <v>145</v>
      </c>
      <c r="B11" s="63" t="s">
        <v>146</v>
      </c>
      <c r="C11" s="67">
        <f>SUM(C12:C26)</f>
        <v>1505794</v>
      </c>
      <c r="D11" s="67">
        <f>SUM(D12:D26)</f>
        <v>0</v>
      </c>
      <c r="E11" s="67">
        <f>SUM(E12:E26)</f>
        <v>1505794</v>
      </c>
    </row>
    <row r="12" ht="25.5" customHeight="1" spans="1:5">
      <c r="A12" s="64" t="s">
        <v>147</v>
      </c>
      <c r="B12" s="65" t="s">
        <v>148</v>
      </c>
      <c r="C12" s="67">
        <f>SUM(D12:E12)</f>
        <v>287000</v>
      </c>
      <c r="D12" s="77"/>
      <c r="E12" s="66">
        <v>287000</v>
      </c>
    </row>
    <row r="13" ht="25.5" customHeight="1" spans="1:5">
      <c r="A13" s="64" t="s">
        <v>149</v>
      </c>
      <c r="B13" s="65" t="s">
        <v>150</v>
      </c>
      <c r="C13" s="67">
        <f t="shared" ref="C13:C27" si="0">SUM(D13:E13)</f>
        <v>216400</v>
      </c>
      <c r="D13" s="77"/>
      <c r="E13" s="66">
        <v>216400</v>
      </c>
    </row>
    <row r="14" ht="25.5" customHeight="1" spans="1:5">
      <c r="A14" s="64" t="s">
        <v>151</v>
      </c>
      <c r="B14" s="65" t="s">
        <v>152</v>
      </c>
      <c r="C14" s="67">
        <f t="shared" si="0"/>
        <v>58000</v>
      </c>
      <c r="D14" s="77"/>
      <c r="E14" s="66">
        <v>58000</v>
      </c>
    </row>
    <row r="15" ht="25.5" customHeight="1" spans="1:5">
      <c r="A15" s="64" t="s">
        <v>153</v>
      </c>
      <c r="B15" s="65" t="s">
        <v>154</v>
      </c>
      <c r="C15" s="67">
        <f t="shared" si="0"/>
        <v>20000</v>
      </c>
      <c r="D15" s="67"/>
      <c r="E15" s="67">
        <v>20000</v>
      </c>
    </row>
    <row r="16" ht="25.5" customHeight="1" spans="1:5">
      <c r="A16" s="64" t="s">
        <v>155</v>
      </c>
      <c r="B16" s="65" t="s">
        <v>156</v>
      </c>
      <c r="C16" s="67">
        <f t="shared" si="0"/>
        <v>186000</v>
      </c>
      <c r="D16" s="67"/>
      <c r="E16" s="67">
        <v>186000</v>
      </c>
    </row>
    <row r="17" ht="25.5" customHeight="1" spans="1:5">
      <c r="A17" s="64" t="s">
        <v>157</v>
      </c>
      <c r="B17" s="65" t="s">
        <v>158</v>
      </c>
      <c r="C17" s="67">
        <f t="shared" si="0"/>
        <v>30000</v>
      </c>
      <c r="D17" s="41"/>
      <c r="E17" s="66">
        <v>30000</v>
      </c>
    </row>
    <row r="18" ht="25.5" customHeight="1" spans="1:5">
      <c r="A18" s="64" t="s">
        <v>159</v>
      </c>
      <c r="B18" s="65" t="s">
        <v>160</v>
      </c>
      <c r="C18" s="67">
        <f t="shared" si="0"/>
        <v>149600</v>
      </c>
      <c r="D18" s="67"/>
      <c r="E18" s="66">
        <v>149600</v>
      </c>
    </row>
    <row r="19" ht="25.5" customHeight="1" spans="1:5">
      <c r="A19" s="64" t="s">
        <v>161</v>
      </c>
      <c r="B19" s="65" t="s">
        <v>162</v>
      </c>
      <c r="C19" s="67">
        <f t="shared" si="0"/>
        <v>96000</v>
      </c>
      <c r="D19" s="67"/>
      <c r="E19" s="66">
        <v>96000</v>
      </c>
    </row>
    <row r="20" ht="25.5" customHeight="1" spans="1:5">
      <c r="A20" s="64" t="s">
        <v>163</v>
      </c>
      <c r="B20" s="65" t="s">
        <v>164</v>
      </c>
      <c r="C20" s="67">
        <f t="shared" si="0"/>
        <v>12600</v>
      </c>
      <c r="D20" s="67"/>
      <c r="E20" s="66">
        <v>12600</v>
      </c>
    </row>
    <row r="21" ht="25.5" customHeight="1" spans="1:5">
      <c r="A21" s="64" t="s">
        <v>165</v>
      </c>
      <c r="B21" s="65" t="s">
        <v>166</v>
      </c>
      <c r="C21" s="67">
        <f t="shared" si="0"/>
        <v>30000</v>
      </c>
      <c r="D21" s="67"/>
      <c r="E21" s="66">
        <v>30000</v>
      </c>
    </row>
    <row r="22" ht="25.5" customHeight="1" spans="1:5">
      <c r="A22" s="64" t="s">
        <v>167</v>
      </c>
      <c r="B22" s="65" t="s">
        <v>168</v>
      </c>
      <c r="C22" s="67">
        <f t="shared" si="0"/>
        <v>60000</v>
      </c>
      <c r="D22" s="67"/>
      <c r="E22" s="66">
        <v>60000</v>
      </c>
    </row>
    <row r="23" ht="25.5" customHeight="1" spans="1:5">
      <c r="A23" s="64" t="s">
        <v>169</v>
      </c>
      <c r="B23" s="65" t="s">
        <v>170</v>
      </c>
      <c r="C23" s="67">
        <f t="shared" si="0"/>
        <v>50699</v>
      </c>
      <c r="D23" s="67"/>
      <c r="E23" s="66">
        <v>50699</v>
      </c>
    </row>
    <row r="24" ht="25.5" customHeight="1" spans="1:5">
      <c r="A24" s="64" t="s">
        <v>171</v>
      </c>
      <c r="B24" s="65" t="s">
        <v>172</v>
      </c>
      <c r="C24" s="67">
        <f t="shared" si="0"/>
        <v>55295</v>
      </c>
      <c r="D24" s="67"/>
      <c r="E24" s="66">
        <v>55295</v>
      </c>
    </row>
    <row r="25" ht="25.5" customHeight="1" spans="1:5">
      <c r="A25" s="64" t="s">
        <v>173</v>
      </c>
      <c r="B25" s="65" t="s">
        <v>174</v>
      </c>
      <c r="C25" s="67">
        <f t="shared" si="0"/>
        <v>50000</v>
      </c>
      <c r="D25" s="67"/>
      <c r="E25" s="67">
        <v>50000</v>
      </c>
    </row>
    <row r="26" ht="25.5" customHeight="1" spans="1:5">
      <c r="A26" s="64" t="s">
        <v>175</v>
      </c>
      <c r="B26" s="65" t="s">
        <v>176</v>
      </c>
      <c r="C26" s="67">
        <f t="shared" si="0"/>
        <v>204200</v>
      </c>
      <c r="D26" s="67"/>
      <c r="E26" s="67">
        <v>204200</v>
      </c>
    </row>
    <row r="27" ht="25.5" customHeight="1" spans="1:5">
      <c r="A27" s="62">
        <v>303</v>
      </c>
      <c r="B27" s="63" t="s">
        <v>177</v>
      </c>
      <c r="C27" s="67">
        <f>SUM(C28:C29)</f>
        <v>101484</v>
      </c>
      <c r="D27" s="67">
        <f>SUM(D28:D29)</f>
        <v>101484</v>
      </c>
      <c r="E27" s="67">
        <f>SUM(E28:E29)</f>
        <v>0</v>
      </c>
    </row>
    <row r="28" ht="25.5" customHeight="1" spans="1:5">
      <c r="A28" s="64">
        <v>30302</v>
      </c>
      <c r="B28" s="65" t="s">
        <v>178</v>
      </c>
      <c r="C28" s="67">
        <f>SUM(D28:E28)</f>
        <v>67044</v>
      </c>
      <c r="D28" s="67">
        <v>67044</v>
      </c>
      <c r="E28" s="67"/>
    </row>
    <row r="29" ht="25.5" customHeight="1" spans="1:5">
      <c r="A29" s="64">
        <v>30305</v>
      </c>
      <c r="B29" s="65" t="s">
        <v>179</v>
      </c>
      <c r="C29" s="67">
        <f>SUM(D29:E29)</f>
        <v>34440</v>
      </c>
      <c r="D29" s="67">
        <v>34440</v>
      </c>
      <c r="E29" s="67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2023-03-29T07:56:34Z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ECEA8219115341CF985F1CD366BCE7B9</vt:lpwstr>
  </property>
</Properties>
</file>