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50" tabRatio="619" firstSheet="6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'3'!$A$1:$E$30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'7'!$A$1:$E$19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<sst xmlns="http://schemas.openxmlformats.org/spreadsheetml/2006/main" count="473" uniqueCount="296">
  <si>
    <t>单位代码：061001</t>
  </si>
  <si>
    <t>单位名称：宁县交通运输局</t>
  </si>
  <si>
    <t>部门预算公开表</t>
  </si>
  <si>
    <t>编制日期：2022 年12月25日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</si>
  <si>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</si>
  <si>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</si>
  <si>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</si>
  <si>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</si>
  <si>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</si>
  <si>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</si>
  <si>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</si>
  <si>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</si>
  <si>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</si>
  <si>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</si>
  <si>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</si>
  <si>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</si>
  <si>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</si>
  <si>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</si>
  <si>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</si>
  <si>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</si>
  <si>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</si>
  <si>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</si>
  <si>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</si>
  <si>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</si>
  <si>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</si>
  <si>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</si>
  <si>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</si>
  <si>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（１１）部门管理转移支付表</t>
  </si>
  <si>
    <t>（１2 ）国有资本经营预算支出情况表</t>
  </si>
  <si>
    <t>（１3 ）部门（单位）整体支出绩效目标表</t>
  </si>
  <si>
    <t>（１4 ）项目支出绩效目标表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</si>
  <si>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</si>
  <si>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</si>
  <si>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</si>
  <si>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</si>
  <si>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</si>
  <si>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</si>
  <si>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</si>
  <si>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</si>
  <si>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</si>
  <si>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</si>
  <si>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</si>
  <si>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</si>
  <si>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</si>
  <si>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</si>
  <si>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</si>
  <si>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</si>
  <si>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</si>
  <si>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</si>
  <si>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</si>
  <si>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</si>
  <si>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</si>
  <si>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</si>
  <si>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</si>
  <si>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</si>
  <si>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</si>
  <si>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</si>
  <si>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</si>
  <si>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</si>
  <si>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</si>
  <si>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</si>
  <si>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</si>
  <si>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</si>
  <si>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</si>
  <si>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</si>
  <si>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</si>
  <si>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</si>
  <si>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</si>
  <si>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</si>
  <si>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</si>
  <si>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</si>
  <si>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</si>
  <si>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</si>
  <si>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</si>
  <si>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</si>
  <si>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</si>
  <si>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</si>
  <si>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</si>
  <si>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</si>
  <si>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</si>
  <si>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</si>
  <si>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</si>
  <si>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</si>
  <si>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</si>
  <si>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</si>
  <si>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</si>
  <si>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</si>
  <si>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</si>
  <si>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</si>
  <si>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</si>
  <si>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</si>
  <si>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</si>
  <si>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</si>
  <si>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</si>
  <si>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</si>
  <si>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</si>
  <si>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</si>
  <si>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</si>
  <si>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</si>
  <si>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</si>
  <si>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</si>
  <si>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</si>
  <si>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</si>
  <si>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</si>
  <si>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214</t>
  </si>
  <si>
    <t>交通运输支出</t>
  </si>
  <si>
    <t>20401</t>
  </si>
  <si>
    <t>公路水路运输</t>
  </si>
  <si>
    <t>2140101</t>
  </si>
  <si>
    <t>行政运行</t>
  </si>
  <si>
    <t>21499</t>
  </si>
  <si>
    <t>其他交通运输支出</t>
  </si>
  <si>
    <t>2149901</t>
  </si>
  <si>
    <t>公共交通运营补助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</si>
  <si>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</si>
  <si>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</si>
  <si>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</si>
  <si>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</si>
  <si>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</si>
  <si>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</si>
  <si>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</si>
  <si>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</si>
  <si>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</si>
  <si>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</si>
  <si>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</si>
  <si>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</si>
  <si>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</si>
  <si>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</si>
  <si>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</si>
  <si>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</si>
  <si>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061001</t>
  </si>
  <si>
    <t>宁县交通运输局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</si>
  <si>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</si>
  <si>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</si>
  <si>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</si>
  <si>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</si>
  <si>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</si>
  <si>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</si>
  <si>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</si>
  <si>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</si>
  <si>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</si>
  <si>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</si>
  <si>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</si>
  <si>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</si>
  <si>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</si>
  <si>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</si>
  <si>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</si>
  <si>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</si>
  <si>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</si>
  <si>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</si>
  <si>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</si>
  <si>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</si>
  <si>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</si>
  <si>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</si>
  <si>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</si>
  <si>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</si>
  <si>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</si>
  <si>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</si>
  <si>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</si>
  <si>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</si>
  <si>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</si>
  <si>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</si>
  <si>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</si>
  <si>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</si>
  <si>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</si>
  <si>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</si>
  <si>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</si>
  <si>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</si>
  <si>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</si>
  <si>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</si>
  <si>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</si>
  <si>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</si>
  <si>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</si>
  <si>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</si>
  <si>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</si>
  <si>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</si>
  <si>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</si>
  <si>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</si>
  <si>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</si>
  <si>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</si>
  <si>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30305</t>
  </si>
  <si>
    <t xml:space="preserve">  生活补助</t>
  </si>
  <si>
    <t>312</t>
  </si>
  <si>
    <t>对企业补助</t>
  </si>
  <si>
    <t>31204</t>
  </si>
  <si>
    <t xml:space="preserve">  费用补贴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</si>
  <si>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</si>
  <si>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</si>
  <si>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</si>
  <si>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</si>
  <si>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</si>
  <si>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</si>
  <si>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</si>
  <si>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0601001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</si>
  <si>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</si>
  <si>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</si>
  <si>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</si>
  <si>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</si>
  <si>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</si>
  <si>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</si>
  <si>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</si>
  <si>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</si>
  <si>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</si>
  <si>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</si>
  <si>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</si>
  <si>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</si>
  <si>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</si>
  <si>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</si>
  <si>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</si>
  <si>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无</t>
  </si>
  <si>
    <t>备注：无内容应公开空表并说明情况。</t>
  </si>
  <si>
    <t>宁县交通运输局整体支出绩效目标表</t>
  </si>
  <si>
    <t xml:space="preserve"> </t>
  </si>
  <si>
    <t>部门（单位）名称</t>
  </si>
  <si>
    <t>联系人</t>
  </si>
  <si>
    <t>葛伟刚</t>
  </si>
  <si>
    <t>联系电话</t>
  </si>
  <si>
    <t>部门（单位）职能</t>
  </si>
  <si>
    <t>依据</t>
  </si>
  <si>
    <t>交通运输局三定方案</t>
  </si>
  <si>
    <t>职能概述</t>
  </si>
  <si>
    <t>贯彻执行国家、省、市有关交通运输工作方针、政策、法律法规，拟定全县公路交通运输行业发展战略、方针、政策并监督执行。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</si>
  <si>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</si>
  <si>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</si>
  <si>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</si>
  <si>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</si>
  <si>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</si>
  <si>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内设职能部门</t>
  </si>
  <si>
    <t>公路局、养护站、路政综合执法局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</si>
  <si>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</si>
  <si>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</si>
  <si>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</si>
  <si>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</si>
  <si>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</si>
  <si>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</si>
  <si>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宋体"/>
        <charset val="1"/>
      </rPr>
      <t>建立机关考勤等</t>
    </r>
    <r>
      <rPr>
        <sz val="9"/>
        <color rgb="FF000000"/>
        <rFont val="Calibri"/>
        <charset val="1"/>
      </rPr>
      <t>6</t>
    </r>
    <r>
      <rPr>
        <sz val="9"/>
        <color rgb="FF000000"/>
        <rFont val="宋体"/>
        <charset val="1"/>
      </rPr>
      <t>项制度、项目管理办法、资金管理办法等制度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</si>
  <si>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</si>
  <si>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</si>
  <si>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</si>
  <si>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</si>
  <si>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</si>
  <si>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</si>
  <si>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</si>
  <si>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</si>
  <si>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</si>
  <si>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</si>
  <si>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</si>
  <si>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</si>
  <si>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</si>
  <si>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</si>
  <si>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</si>
  <si>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</si>
  <si>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</si>
  <si>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</si>
  <si>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</si>
  <si>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</si>
  <si>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部门管理</t>
  </si>
  <si>
    <t>资金投入</t>
  </si>
  <si>
    <t>基本支出预算执行率</t>
  </si>
  <si>
    <t>履职效果</t>
  </si>
  <si>
    <t>部门履职目标</t>
  </si>
  <si>
    <t>产出数量指标</t>
  </si>
  <si>
    <t>健全</t>
  </si>
  <si>
    <t>能力建设</t>
  </si>
  <si>
    <t>长效管理</t>
  </si>
  <si>
    <t>中期规划建设完备程度</t>
  </si>
  <si>
    <t>完备</t>
  </si>
  <si>
    <t>项目支出绩效目标表</t>
  </si>
  <si>
    <t>预算单位</t>
  </si>
  <si>
    <t>项目名称</t>
  </si>
  <si>
    <t>公交车运行补贴</t>
  </si>
  <si>
    <t>一级项目名称</t>
  </si>
  <si>
    <t>二级项目名称</t>
  </si>
  <si>
    <t>项目类型</t>
  </si>
  <si>
    <t>公交车运营</t>
  </si>
  <si>
    <t>资金用途</t>
  </si>
  <si>
    <t>资金性质</t>
  </si>
  <si>
    <t>地方自筹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</si>
  <si>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</si>
  <si>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</si>
  <si>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</si>
  <si>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</si>
  <si>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</si>
  <si>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</si>
  <si>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 xml:space="preserve">目标1：2022年1月开始运营至12月                                                                                          目标2：服务城乡居民160万/人（次）                                                                                       </t>
  </si>
  <si>
    <t>指标目标值</t>
  </si>
  <si>
    <t>产出指标</t>
  </si>
  <si>
    <t>数量指标</t>
  </si>
  <si>
    <t>服务城乡居民160万人（次）</t>
  </si>
  <si>
    <t>效益指标</t>
  </si>
  <si>
    <t>社会效益指标</t>
  </si>
  <si>
    <t>提升</t>
  </si>
  <si>
    <t>满意度指标</t>
  </si>
  <si>
    <t>服务对象满意度指标</t>
  </si>
  <si>
    <t>服务对象满意度</t>
  </si>
  <si>
    <r>
      <rPr>
        <b/>
        <sz val="9"/>
        <color rgb="FF000000"/>
        <rFont val="Calibri"/>
        <charset val="1"/>
      </rPr>
      <t>85</t>
    </r>
    <r>
      <rPr>
        <b/>
        <sz val="9"/>
        <color rgb="FF000000"/>
        <rFont val="SimSun"/>
        <charset val="1"/>
      </rPr>
      <t>≧</t>
    </r>
  </si>
</sst>
</file>

<file path=xl/styles.xml><?xml version="1.0" encoding="utf-8"?>
<styleSheet xmlns="http://schemas.openxmlformats.org/spreadsheetml/2006/main">
  <numFmts count="7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25" formatCode="\$#,##0.00_);\(\$#,##0.00\)"/>
    <numFmt numFmtId="24" formatCode="\$#,##0_);[Red]\(\$#,##0\)"/>
    <numFmt numFmtId="41" formatCode="_ * #,##0_ ;_ * \-#,##0_ ;_ * &quot;-&quot;_ ;_ @_ "/>
    <numFmt numFmtId="176" formatCode="_-#,###.00,_-;\(#,###.00,\);_-\ \ &quot;-&quot;_-;_-@_-"/>
    <numFmt numFmtId="177" formatCode="_-#,##0%_-;\(#,##0%\);_-\ &quot;-&quot;_-"/>
    <numFmt numFmtId="178" formatCode="[Blue]0.0%;[Blue]\(0.0%\)"/>
    <numFmt numFmtId="179" formatCode="#,##0.000000"/>
    <numFmt numFmtId="180" formatCode="0.0%;\(0.0%\)"/>
    <numFmt numFmtId="181" formatCode="\$#,##0.00;\(\$#,##0.00\)"/>
    <numFmt numFmtId="182" formatCode="0.0%"/>
    <numFmt numFmtId="183" formatCode="_-* #,##0.0000000000_-;\-* #,##0.0000000000_-;_-* &quot;-&quot;??_-;_-@_-"/>
    <numFmt numFmtId="184" formatCode="yy\.mm\.dd"/>
    <numFmt numFmtId="185" formatCode="_-&quot;$&quot;* #,##0_-;\-&quot;$&quot;* #,##0_-;_-&quot;$&quot;* &quot;-&quot;_-;_-@_-"/>
    <numFmt numFmtId="186" formatCode="_-* #,##0_-;\-* #,##0_-;_-* &quot;-&quot;_-;_-@_-"/>
    <numFmt numFmtId="187" formatCode="_-* #,##0_-;\-* #,##0_-;_-* &quot;-&quot;??_-;_-@_-"/>
    <numFmt numFmtId="188" formatCode="_-* #,##0.00_-;\-* #,##0.00_-;_-* &quot;-&quot;??_-;_-@_-"/>
    <numFmt numFmtId="189" formatCode="mmm/yyyy;_-\ &quot;N/A&quot;_-;_-\ &quot;-&quot;_-"/>
    <numFmt numFmtId="190" formatCode="_-#0&quot;.&quot;0000_-;\(#0&quot;.&quot;0000\);_-\ \ &quot;-&quot;_-;_-@_-"/>
    <numFmt numFmtId="191" formatCode="_-#,##0_-;\(#,##0\);_-\ \ &quot;-&quot;_-;_-@_-"/>
    <numFmt numFmtId="192" formatCode="_-#0&quot;.&quot;0,_-;\(#0&quot;.&quot;0,\);_-\ \ &quot;-&quot;_-;_-@_-"/>
    <numFmt numFmtId="193" formatCode="#,##0_);[Blue]\(#,##0\)"/>
    <numFmt numFmtId="194" formatCode="[Blue]#,##0_);[Blue]\(#,##0\)"/>
    <numFmt numFmtId="195" formatCode="_-&quot;$&quot;\ * #,##0_-;_-&quot;$&quot;\ * #,##0\-;_-&quot;$&quot;\ * &quot;-&quot;_-;_-@_-"/>
    <numFmt numFmtId="196" formatCode="#,##0;\-#,##0;&quot;-&quot;"/>
    <numFmt numFmtId="197" formatCode="mmm/dd/yyyy;_-\ &quot;N/A&quot;_-;_-\ &quot;-&quot;_-"/>
    <numFmt numFmtId="198" formatCode="\(#,##0\)\ "/>
    <numFmt numFmtId="199" formatCode="0%;\(0%\)"/>
    <numFmt numFmtId="200" formatCode="&quot;\&quot;#,##0;[Red]&quot;\&quot;&quot;\&quot;&quot;\&quot;&quot;\&quot;&quot;\&quot;&quot;\&quot;&quot;\&quot;\-#,##0"/>
    <numFmt numFmtId="201" formatCode="_-* #,##0&quot;$&quot;_-;\-* #,##0&quot;$&quot;_-;_-* &quot;-&quot;&quot;$&quot;_-;_-@_-"/>
    <numFmt numFmtId="202" formatCode="&quot;$&quot;\ #,##0.00_-;[Red]&quot;$&quot;\ #,##0.00\-"/>
    <numFmt numFmtId="203" formatCode="&quot;$&quot;\ #,##0_-;[Red]&quot;$&quot;\ #,##0\-"/>
    <numFmt numFmtId="204" formatCode="_-#,##0.00_-;\(#,##0.00\);_-\ \ &quot;-&quot;_-;_-@_-"/>
    <numFmt numFmtId="205" formatCode="[Red]0.0%;[Red]\(0.0%\)"/>
    <numFmt numFmtId="206" formatCode="_(&quot;$&quot;* #,##0.00_);_(&quot;$&quot;* \(#,##0.00\);_(&quot;$&quot;* &quot;-&quot;??_);_(@_)"/>
    <numFmt numFmtId="207" formatCode="_-&quot;$&quot;* #,##0.00_-;\-&quot;$&quot;* #,##0.00_-;_-&quot;$&quot;* &quot;-&quot;??_-;_-@_-"/>
    <numFmt numFmtId="208" formatCode="_-* #,##0.00&quot;$&quot;_-;\-* #,##0.00&quot;$&quot;_-;_-* &quot;-&quot;??&quot;$&quot;_-;_-@_-"/>
    <numFmt numFmtId="209" formatCode="#,##0.00\¥;\-#,##0.00\¥"/>
    <numFmt numFmtId="210" formatCode="&quot;$&quot;#,##0_);[Red]\(&quot;$&quot;#,##0\)"/>
    <numFmt numFmtId="211" formatCode="&quot;\&quot;#,##0.00;[Red]&quot;\&quot;\-#,##0.00"/>
    <numFmt numFmtId="212" formatCode="&quot;\&quot;#,##0;&quot;\&quot;\-#,##0"/>
    <numFmt numFmtId="213" formatCode="#\ ??/??"/>
    <numFmt numFmtId="214" formatCode="#,##0.0_);\(#,##0.0\)"/>
    <numFmt numFmtId="215" formatCode="_([$€-2]* #,##0.00_);_([$€-2]* \(#,##0.00\);_([$€-2]* &quot;-&quot;??_)"/>
    <numFmt numFmtId="216" formatCode="&quot;$&quot;#,##0;\-&quot;$&quot;#,##0"/>
    <numFmt numFmtId="217" formatCode="_-* #,##0\¥_-;\-* #,##0\¥_-;_-* &quot;-&quot;\¥_-;_-@_-"/>
    <numFmt numFmtId="218" formatCode="_-#,###,_-;\(#,###,\);_-\ \ &quot;-&quot;_-;_-@_-"/>
    <numFmt numFmtId="219" formatCode="&quot;$&quot;#,##0_);\(&quot;$&quot;#,##0\)"/>
    <numFmt numFmtId="220" formatCode="&quot;$&quot;#,##0.00_);[Red]\(&quot;$&quot;#,##0.00\)"/>
    <numFmt numFmtId="221" formatCode="&quot;$&quot;#,##0.00_);\(&quot;$&quot;#,##0.00\)"/>
    <numFmt numFmtId="222" formatCode="#,##0_);\(#,##0_)"/>
    <numFmt numFmtId="223" formatCode="#,##0;\(#,##0\)"/>
    <numFmt numFmtId="22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25" formatCode="#,##0\ &quot; &quot;;\(#,##0\)\ ;&quot;—&quot;&quot; &quot;&quot; &quot;&quot; &quot;&quot; &quot;"/>
    <numFmt numFmtId="226" formatCode="_-* #,##0_$_-;\-* #,##0_$_-;_-* &quot;-&quot;_$_-;_-@_-"/>
    <numFmt numFmtId="227" formatCode="#,##0.0"/>
    <numFmt numFmtId="228" formatCode="\$#,##0;\(\$#,##0\)"/>
    <numFmt numFmtId="229" formatCode="_-* #,##0.00_$_-;\-* #,##0.00_$_-;_-* &quot;-&quot;??_$_-;_-@_-"/>
    <numFmt numFmtId="230" formatCode="#,##0.00\¥;[Red]\-#,##0.00\¥"/>
    <numFmt numFmtId="231" formatCode="\ \ @"/>
    <numFmt numFmtId="232" formatCode="_(* #,##0.0,_);_(* \(#,##0.0,\);_(* &quot;-&quot;_);_(@_)"/>
    <numFmt numFmtId="233" formatCode="_(&quot;$&quot;* #,##0_);_(&quot;$&quot;* \(#,##0\);_(&quot;$&quot;* &quot;-&quot;_);_(@_)"/>
    <numFmt numFmtId="234" formatCode="_ &quot;\&quot;* #,##0_ ;_ &quot;\&quot;* \-#,##0_ ;_ &quot;\&quot;* &quot;-&quot;_ ;_ @_ "/>
    <numFmt numFmtId="235" formatCode="0.0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0.00_ "/>
    <numFmt numFmtId="240" formatCode="#,##0.00_ ;[Red]\-#,##0.00\ "/>
  </numFmts>
  <fonts count="170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0"/>
      <color indexed="8"/>
      <name val="Arial"/>
      <charset val="0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b/>
      <sz val="12"/>
      <color indexed="52"/>
      <name val="楷体_GB2312"/>
      <charset val="134"/>
    </font>
    <font>
      <sz val="10.5"/>
      <color indexed="20"/>
      <name val="宋体"/>
      <charset val="134"/>
    </font>
    <font>
      <sz val="8"/>
      <name val="Times New Roman"/>
      <charset val="134"/>
    </font>
    <font>
      <sz val="12"/>
      <color indexed="9"/>
      <name val="宋体"/>
      <charset val="134"/>
    </font>
    <font>
      <sz val="12"/>
      <color indexed="17"/>
      <name val="宋体"/>
      <charset val="134"/>
    </font>
    <font>
      <sz val="10"/>
      <color indexed="16"/>
      <name val="MS Serif"/>
      <charset val="134"/>
    </font>
    <font>
      <sz val="10"/>
      <color indexed="8"/>
      <name val="Arial"/>
      <charset val="134"/>
    </font>
    <font>
      <sz val="11"/>
      <color indexed="9"/>
      <name val="宋体"/>
      <charset val="134"/>
    </font>
    <font>
      <sz val="10"/>
      <color indexed="8"/>
      <name val="MS Sans Serif"/>
      <charset val="134"/>
    </font>
    <font>
      <sz val="12"/>
      <color indexed="20"/>
      <name val="楷体_GB2312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2"/>
      <name val="Times New Roman"/>
      <charset val="134"/>
    </font>
    <font>
      <b/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sz val="10"/>
      <name val="ＭＳ Ｐゴシック"/>
      <charset val="134"/>
    </font>
    <font>
      <sz val="12"/>
      <name val="????"/>
      <charset val="134"/>
    </font>
    <font>
      <sz val="9"/>
      <name val="Times New Roman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Times New Roman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2"/>
      <color indexed="16"/>
      <name val="宋体"/>
      <charset val="134"/>
    </font>
    <font>
      <b/>
      <sz val="11"/>
      <color indexed="16"/>
      <name val="Times New Roman"/>
      <charset val="134"/>
    </font>
    <font>
      <b/>
      <sz val="13"/>
      <color indexed="56"/>
      <name val="楷体_GB2312"/>
      <charset val="134"/>
    </font>
    <font>
      <sz val="10"/>
      <name val="Geneva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sz val="12"/>
      <color indexed="9"/>
      <name val="楷体_GB2312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b/>
      <sz val="12"/>
      <name val="Times New Roman"/>
      <charset val="134"/>
    </font>
    <font>
      <sz val="11"/>
      <name val="MS P????"/>
      <charset val="134"/>
    </font>
    <font>
      <b/>
      <sz val="12"/>
      <name val="MS Sans Serif"/>
      <charset val="134"/>
    </font>
    <font>
      <sz val="10"/>
      <color indexed="17"/>
      <name val="宋体"/>
      <charset val="134"/>
    </font>
    <font>
      <b/>
      <sz val="8"/>
      <color indexed="8"/>
      <name val="Helv"/>
      <charset val="134"/>
    </font>
    <font>
      <b/>
      <sz val="10"/>
      <name val="Helv"/>
      <charset val="134"/>
    </font>
    <font>
      <b/>
      <i/>
      <sz val="12"/>
      <name val="Times New Roman"/>
      <charset val="134"/>
    </font>
    <font>
      <sz val="12"/>
      <name val="MS Sans Serif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u/>
      <sz val="10"/>
      <color indexed="36"/>
      <name val="Arial"/>
      <charset val="134"/>
    </font>
    <font>
      <b/>
      <sz val="8"/>
      <name val="Arial"/>
      <charset val="134"/>
    </font>
    <font>
      <sz val="12"/>
      <color indexed="20"/>
      <name val="宋体"/>
      <charset val="134"/>
    </font>
    <font>
      <b/>
      <sz val="12"/>
      <color indexed="8"/>
      <name val="楷体_GB2312"/>
      <charset val="134"/>
    </font>
    <font>
      <sz val="8"/>
      <color indexed="16"/>
      <name val="Century Schoolbook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3"/>
      <color indexed="56"/>
      <name val="宋体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4"/>
      <color indexed="9"/>
      <name val="Times New Roman"/>
      <charset val="134"/>
    </font>
    <font>
      <sz val="10"/>
      <name val="Tms Rmn"/>
      <charset val="134"/>
    </font>
    <font>
      <b/>
      <sz val="12"/>
      <color indexed="8"/>
      <name val="宋体"/>
      <charset val="134"/>
    </font>
    <font>
      <i/>
      <sz val="9"/>
      <name val="Times New Roman"/>
      <charset val="134"/>
    </font>
    <font>
      <u val="singleAccounting"/>
      <vertAlign val="subscript"/>
      <sz val="10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2"/>
      <name val="Helv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0"/>
      <name val="Courier"/>
      <charset val="134"/>
    </font>
    <font>
      <sz val="12"/>
      <name val="Arial"/>
      <charset val="134"/>
    </font>
    <font>
      <sz val="10"/>
      <name val="MS Serif"/>
      <charset val="134"/>
    </font>
    <font>
      <i/>
      <sz val="11"/>
      <color indexed="23"/>
      <name val="宋体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b/>
      <i/>
      <sz val="10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sz val="9"/>
      <name val="Arial"/>
      <charset val="134"/>
    </font>
    <font>
      <sz val="11"/>
      <name val="明朝"/>
      <charset val="134"/>
    </font>
    <font>
      <sz val="12"/>
      <name val="Courier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b/>
      <sz val="9"/>
      <color rgb="FF000000"/>
      <name val="SimSun"/>
      <charset val="1"/>
    </font>
    <font>
      <b/>
      <sz val="10"/>
      <color indexed="10"/>
      <name val="宋体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solid">
        <fgColor theme="4" tint="0.79998168889431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3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7" fillId="0" borderId="0" applyNumberFormat="0" applyFill="0"/>
    <xf numFmtId="0" fontId="48" fillId="8" borderId="14" applyNumberFormat="0" applyAlignment="0" applyProtection="0">
      <alignment vertical="center"/>
    </xf>
    <xf numFmtId="188" fontId="0" fillId="0" borderId="0" applyFont="0" applyFill="0" applyBorder="0" applyAlignment="0" applyProtection="0"/>
    <xf numFmtId="44" fontId="43" fillId="0" borderId="0" applyFon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61" fillId="0" borderId="0"/>
    <xf numFmtId="0" fontId="63" fillId="16" borderId="0" applyNumberFormat="0" applyBorder="0" applyAlignment="0" applyProtection="0"/>
    <xf numFmtId="41" fontId="43" fillId="0" borderId="0" applyFont="0" applyFill="0" applyBorder="0" applyAlignment="0" applyProtection="0">
      <alignment vertical="center"/>
    </xf>
    <xf numFmtId="0" fontId="40" fillId="0" borderId="0">
      <protection locked="0"/>
    </xf>
    <xf numFmtId="0" fontId="45" fillId="1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180" fontId="0" fillId="0" borderId="0" applyFill="0" applyBorder="0" applyAlignment="0"/>
    <xf numFmtId="0" fontId="53" fillId="10" borderId="15" applyNumberFormat="0" applyAlignment="0" applyProtection="0">
      <alignment vertical="center"/>
    </xf>
    <xf numFmtId="0" fontId="50" fillId="0" borderId="0"/>
    <xf numFmtId="0" fontId="69" fillId="17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56" fillId="12" borderId="0" applyNumberFormat="0" applyBorder="0" applyAlignment="0" applyProtection="0"/>
    <xf numFmtId="184" fontId="0" fillId="0" borderId="16" applyFill="0" applyProtection="0">
      <alignment horizontal="right"/>
    </xf>
    <xf numFmtId="0" fontId="64" fillId="15" borderId="0" applyNumberFormat="0" applyBorder="0" applyAlignment="0" applyProtection="0">
      <alignment vertical="center"/>
    </xf>
    <xf numFmtId="9" fontId="66" fillId="0" borderId="0" applyNumberFormat="0" applyFill="0" applyBorder="0" applyAlignment="0">
      <protection locked="0"/>
    </xf>
    <xf numFmtId="0" fontId="44" fillId="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72" fillId="0" borderId="0"/>
    <xf numFmtId="9" fontId="43" fillId="0" borderId="0" applyFont="0" applyFill="0" applyBorder="0" applyAlignment="0" applyProtection="0">
      <alignment vertical="center"/>
    </xf>
    <xf numFmtId="0" fontId="72" fillId="0" borderId="0"/>
    <xf numFmtId="0" fontId="75" fillId="0" borderId="0" applyNumberFormat="0" applyFill="0" applyBorder="0" applyAlignment="0" applyProtection="0">
      <alignment vertical="center"/>
    </xf>
    <xf numFmtId="0" fontId="40" fillId="0" borderId="0"/>
    <xf numFmtId="0" fontId="51" fillId="0" borderId="0">
      <alignment vertical="center"/>
    </xf>
    <xf numFmtId="0" fontId="43" fillId="7" borderId="13" applyNumberFormat="0" applyFon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73" fillId="0" borderId="0">
      <alignment horizontal="left"/>
    </xf>
    <xf numFmtId="0" fontId="58" fillId="0" borderId="0" applyNumberFormat="0" applyAlignment="0">
      <alignment horizontal="left"/>
    </xf>
    <xf numFmtId="193" fontId="0" fillId="0" borderId="0" applyFill="0" applyBorder="0" applyAlignment="0"/>
    <xf numFmtId="0" fontId="44" fillId="19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3" fillId="0" borderId="0">
      <alignment vertical="center"/>
    </xf>
    <xf numFmtId="194" fontId="0" fillId="0" borderId="0" applyFill="0" applyBorder="0" applyAlignment="0"/>
    <xf numFmtId="0" fontId="64" fillId="15" borderId="0" applyNumberFormat="0" applyBorder="0" applyAlignment="0" applyProtection="0">
      <alignment vertical="center"/>
    </xf>
    <xf numFmtId="24" fontId="7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50" fillId="21" borderId="18">
      <protection locked="0"/>
    </xf>
    <xf numFmtId="0" fontId="74" fillId="0" borderId="0" applyNumberFormat="0" applyFill="0" applyBorder="0" applyAlignment="0" applyProtection="0">
      <alignment vertical="center"/>
    </xf>
    <xf numFmtId="0" fontId="52" fillId="0" borderId="0"/>
    <xf numFmtId="9" fontId="50" fillId="0" borderId="0" applyFont="0" applyFill="0" applyBorder="0" applyAlignment="0" applyProtection="0">
      <alignment vertical="center"/>
    </xf>
    <xf numFmtId="0" fontId="50" fillId="0" borderId="0"/>
    <xf numFmtId="0" fontId="42" fillId="0" borderId="12" applyNumberFormat="0" applyFill="0" applyAlignment="0" applyProtection="0">
      <alignment vertical="center"/>
    </xf>
    <xf numFmtId="0" fontId="40" fillId="0" borderId="0"/>
    <xf numFmtId="183" fontId="50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0" borderId="0" applyNumberFormat="0" applyBorder="0" applyAlignment="0" applyProtection="0"/>
    <xf numFmtId="41" fontId="0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0" fillId="0" borderId="0"/>
    <xf numFmtId="0" fontId="49" fillId="9" borderId="0" applyNumberFormat="0" applyBorder="0" applyAlignment="0" applyProtection="0">
      <alignment vertical="center"/>
    </xf>
    <xf numFmtId="0" fontId="77" fillId="27" borderId="2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8" fillId="27" borderId="14" applyNumberFormat="0" applyAlignment="0" applyProtection="0">
      <alignment vertical="center"/>
    </xf>
    <xf numFmtId="0" fontId="50" fillId="0" borderId="0"/>
    <xf numFmtId="0" fontId="79" fillId="29" borderId="15" applyNumberFormat="0" applyAlignment="0" applyProtection="0">
      <alignment vertical="center"/>
    </xf>
    <xf numFmtId="0" fontId="40" fillId="0" borderId="0"/>
    <xf numFmtId="0" fontId="37" fillId="11" borderId="0" applyNumberFormat="0" applyBorder="0" applyAlignment="0" applyProtection="0">
      <alignment vertical="center"/>
    </xf>
    <xf numFmtId="0" fontId="80" fillId="30" borderId="21" applyNumberFormat="0" applyAlignment="0" applyProtection="0">
      <alignment vertical="center"/>
    </xf>
    <xf numFmtId="193" fontId="0" fillId="0" borderId="0" applyFill="0" applyBorder="0" applyAlignment="0"/>
    <xf numFmtId="0" fontId="64" fillId="15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0" fillId="0" borderId="0">
      <protection locked="0"/>
    </xf>
    <xf numFmtId="0" fontId="50" fillId="32" borderId="0" applyNumberFormat="0" applyBorder="0" applyAlignment="0" applyProtection="0"/>
    <xf numFmtId="0" fontId="0" fillId="0" borderId="0">
      <protection locked="0"/>
    </xf>
    <xf numFmtId="0" fontId="49" fillId="9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44" fillId="33" borderId="0" applyNumberFormat="0" applyBorder="0" applyAlignment="0" applyProtection="0">
      <alignment vertical="center"/>
    </xf>
    <xf numFmtId="0" fontId="40" fillId="0" borderId="0"/>
    <xf numFmtId="0" fontId="64" fillId="15" borderId="0" applyNumberFormat="0" applyBorder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194" fontId="0" fillId="0" borderId="0" applyFill="0" applyBorder="0" applyAlignment="0"/>
    <xf numFmtId="0" fontId="84" fillId="36" borderId="0" applyNumberFormat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50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86" fillId="0" borderId="24" applyNumberFormat="0" applyFill="0" applyAlignment="0" applyProtection="0">
      <alignment vertical="center"/>
    </xf>
    <xf numFmtId="194" fontId="0" fillId="0" borderId="0" applyFill="0" applyBorder="0" applyAlignment="0"/>
    <xf numFmtId="0" fontId="45" fillId="22" borderId="0" applyNumberFormat="0" applyBorder="0" applyAlignment="0" applyProtection="0">
      <alignment vertical="center"/>
    </xf>
    <xf numFmtId="0" fontId="59" fillId="0" borderId="0">
      <alignment vertical="top"/>
    </xf>
    <xf numFmtId="0" fontId="45" fillId="39" borderId="0" applyNumberFormat="0" applyBorder="0" applyAlignment="0" applyProtection="0">
      <alignment vertical="center"/>
    </xf>
    <xf numFmtId="182" fontId="87" fillId="0" borderId="0" applyFont="0" applyFill="0" applyBorder="0" applyAlignment="0" applyProtection="0"/>
    <xf numFmtId="0" fontId="88" fillId="10" borderId="25" applyNumberFormat="0" applyAlignment="0" applyProtection="0">
      <alignment vertical="center"/>
    </xf>
    <xf numFmtId="0" fontId="90" fillId="3" borderId="26"/>
    <xf numFmtId="0" fontId="45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0" fillId="0" borderId="0"/>
    <xf numFmtId="0" fontId="44" fillId="28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 applyProtection="0">
      <alignment horizontal="left"/>
    </xf>
    <xf numFmtId="0" fontId="0" fillId="0" borderId="0"/>
    <xf numFmtId="0" fontId="44" fillId="4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0" fillId="0" borderId="0"/>
    <xf numFmtId="0" fontId="50" fillId="0" borderId="0"/>
    <xf numFmtId="0" fontId="50" fillId="0" borderId="0"/>
    <xf numFmtId="0" fontId="94" fillId="10" borderId="15" applyNumberFormat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179" fontId="0" fillId="0" borderId="0">
      <protection locked="0"/>
    </xf>
    <xf numFmtId="0" fontId="54" fillId="11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2" fillId="0" borderId="0"/>
    <xf numFmtId="186" fontId="40" fillId="0" borderId="0" applyFont="0" applyFill="0" applyBorder="0" applyAlignment="0" applyProtection="0"/>
    <xf numFmtId="0" fontId="45" fillId="5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179" fontId="0" fillId="0" borderId="0">
      <protection locked="0"/>
    </xf>
    <xf numFmtId="0" fontId="98" fillId="45" borderId="0" applyNumberFormat="0" applyBorder="0" applyAlignment="0" applyProtection="0">
      <alignment vertical="center"/>
    </xf>
    <xf numFmtId="0" fontId="50" fillId="0" borderId="0" applyNumberFormat="0" applyFont="0" applyFill="0" applyBorder="0" applyAlignment="0">
      <alignment horizontal="center" vertical="center"/>
    </xf>
    <xf numFmtId="0" fontId="49" fillId="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186" fontId="50" fillId="0" borderId="0" applyFont="0" applyFill="0" applyBorder="0" applyAlignment="0" applyProtection="0"/>
    <xf numFmtId="0" fontId="49" fillId="13" borderId="0" applyNumberFormat="0" applyBorder="0" applyAlignment="0" applyProtection="0">
      <alignment vertical="center"/>
    </xf>
    <xf numFmtId="38" fontId="100" fillId="0" borderId="0" applyFont="0" applyFill="0" applyBorder="0" applyAlignment="0" applyProtection="0"/>
    <xf numFmtId="0" fontId="49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178" fontId="0" fillId="0" borderId="0" applyFill="0" applyBorder="0" applyAlignment="0"/>
    <xf numFmtId="0" fontId="0" fillId="0" borderId="0"/>
    <xf numFmtId="0" fontId="0" fillId="0" borderId="0"/>
    <xf numFmtId="211" fontId="100" fillId="0" borderId="0" applyFont="0" applyFill="0" applyBorder="0" applyAlignment="0" applyProtection="0"/>
    <xf numFmtId="200" fontId="0" fillId="0" borderId="0"/>
    <xf numFmtId="0" fontId="50" fillId="0" borderId="0"/>
    <xf numFmtId="0" fontId="50" fillId="21" borderId="18">
      <protection locked="0"/>
    </xf>
    <xf numFmtId="0" fontId="50" fillId="15" borderId="0" applyNumberFormat="0" applyBorder="0" applyAlignment="0" applyProtection="0">
      <alignment vertical="center"/>
    </xf>
    <xf numFmtId="0" fontId="50" fillId="0" borderId="0">
      <alignment vertical="center"/>
    </xf>
    <xf numFmtId="0" fontId="0" fillId="0" borderId="0"/>
    <xf numFmtId="0" fontId="64" fillId="15" borderId="0" applyNumberFormat="0" applyBorder="0" applyAlignment="0" applyProtection="0">
      <alignment vertical="center"/>
    </xf>
    <xf numFmtId="0" fontId="50" fillId="0" borderId="0"/>
    <xf numFmtId="0" fontId="93" fillId="45" borderId="0" applyNumberFormat="0" applyBorder="0" applyAlignment="0" applyProtection="0">
      <alignment vertical="center"/>
    </xf>
    <xf numFmtId="0" fontId="40" fillId="0" borderId="0"/>
    <xf numFmtId="0" fontId="50" fillId="0" borderId="0"/>
    <xf numFmtId="0" fontId="50" fillId="0" borderId="0" applyFont="0" applyFill="0" applyBorder="0" applyAlignment="0" applyProtection="0"/>
    <xf numFmtId="0" fontId="50" fillId="0" borderId="0">
      <alignment vertical="center"/>
    </xf>
    <xf numFmtId="0" fontId="50" fillId="0" borderId="0" applyFont="0" applyFill="0" applyBorder="0" applyAlignment="0" applyProtection="0"/>
    <xf numFmtId="0" fontId="56" fillId="16" borderId="0" applyNumberFormat="0" applyBorder="0" applyAlignment="0" applyProtection="0"/>
    <xf numFmtId="206" fontId="0" fillId="0" borderId="0" applyFont="0" applyFill="0" applyBorder="0" applyAlignment="0" applyProtection="0"/>
    <xf numFmtId="0" fontId="51" fillId="0" borderId="0">
      <alignment vertical="center"/>
    </xf>
    <xf numFmtId="208" fontId="40" fillId="0" borderId="0" applyFont="0" applyFill="0" applyBorder="0" applyAlignment="0" applyProtection="0"/>
    <xf numFmtId="10" fontId="71" fillId="0" borderId="0" applyFont="0" applyFill="0" applyBorder="0" applyAlignment="0" applyProtection="0"/>
    <xf numFmtId="40" fontId="100" fillId="0" borderId="0" applyFont="0" applyFill="0" applyBorder="0" applyAlignment="0" applyProtection="0"/>
    <xf numFmtId="0" fontId="106" fillId="0" borderId="0" applyNumberFormat="0" applyFill="0">
      <alignment horizontal="left" vertical="center"/>
    </xf>
    <xf numFmtId="0" fontId="60" fillId="52" borderId="0" applyNumberFormat="0" applyBorder="0" applyAlignment="0" applyProtection="0">
      <alignment vertical="center"/>
    </xf>
    <xf numFmtId="185" fontId="40" fillId="0" borderId="0" applyFont="0" applyFill="0" applyBorder="0" applyAlignment="0" applyProtection="0"/>
    <xf numFmtId="0" fontId="5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0" borderId="0">
      <alignment vertical="center"/>
    </xf>
    <xf numFmtId="0" fontId="99" fillId="0" borderId="0" applyNumberFormat="0" applyFill="0" applyBorder="0" applyAlignment="0" applyProtection="0"/>
    <xf numFmtId="0" fontId="50" fillId="0" borderId="0" applyFill="0" applyBorder="0" applyAlignment="0"/>
    <xf numFmtId="0" fontId="0" fillId="0" borderId="0">
      <protection locked="0"/>
    </xf>
    <xf numFmtId="0" fontId="64" fillId="15" borderId="0" applyNumberFormat="0" applyBorder="0" applyAlignment="0" applyProtection="0">
      <alignment vertical="center"/>
    </xf>
    <xf numFmtId="49" fontId="81" fillId="0" borderId="0" applyProtection="0">
      <alignment horizontal="left"/>
    </xf>
    <xf numFmtId="0" fontId="107" fillId="0" borderId="0" applyNumberFormat="0" applyFill="0" applyBorder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08" fillId="0" borderId="3">
      <alignment horizontal="left" vertical="center"/>
    </xf>
    <xf numFmtId="0" fontId="51" fillId="14" borderId="0" applyNumberFormat="0" applyBorder="0" applyAlignment="0" applyProtection="0">
      <alignment vertical="center"/>
    </xf>
    <xf numFmtId="0" fontId="72" fillId="0" borderId="0"/>
    <xf numFmtId="0" fontId="56" fillId="16" borderId="0" applyNumberFormat="0" applyBorder="0" applyAlignment="0" applyProtection="0"/>
    <xf numFmtId="0" fontId="49" fillId="9" borderId="0" applyNumberFormat="0" applyBorder="0" applyAlignment="0" applyProtection="0">
      <alignment vertical="center"/>
    </xf>
    <xf numFmtId="0" fontId="50" fillId="0" borderId="0"/>
    <xf numFmtId="0" fontId="0" fillId="0" borderId="0"/>
    <xf numFmtId="0" fontId="50" fillId="0" borderId="0"/>
    <xf numFmtId="0" fontId="111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0" fillId="0" borderId="0">
      <protection locked="0"/>
    </xf>
    <xf numFmtId="188" fontId="50" fillId="0" borderId="0" applyFont="0" applyFill="0" applyBorder="0" applyAlignment="0" applyProtection="0"/>
    <xf numFmtId="0" fontId="0" fillId="0" borderId="0"/>
    <xf numFmtId="0" fontId="50" fillId="0" borderId="0">
      <alignment vertical="center"/>
    </xf>
    <xf numFmtId="0" fontId="52" fillId="0" borderId="0"/>
    <xf numFmtId="0" fontId="72" fillId="0" borderId="0"/>
    <xf numFmtId="38" fontId="105" fillId="0" borderId="0"/>
    <xf numFmtId="0" fontId="72" fillId="0" borderId="0"/>
    <xf numFmtId="0" fontId="72" fillId="0" borderId="0"/>
    <xf numFmtId="194" fontId="0" fillId="0" borderId="0" applyFill="0" applyBorder="0" applyAlignment="0"/>
    <xf numFmtId="0" fontId="52" fillId="0" borderId="0"/>
    <xf numFmtId="9" fontId="50" fillId="0" borderId="0" applyFont="0" applyFill="0" applyBorder="0" applyAlignment="0" applyProtection="0">
      <alignment vertical="center"/>
    </xf>
    <xf numFmtId="0" fontId="0" fillId="0" borderId="0"/>
    <xf numFmtId="198" fontId="0" fillId="0" borderId="0" applyFill="0" applyBorder="0" applyAlignment="0"/>
    <xf numFmtId="0" fontId="0" fillId="0" borderId="0"/>
    <xf numFmtId="0" fontId="64" fillId="15" borderId="0" applyNumberFormat="0" applyBorder="0" applyAlignment="0" applyProtection="0">
      <alignment vertical="center"/>
    </xf>
    <xf numFmtId="40" fontId="46" fillId="0" borderId="0" applyFont="0" applyFill="0" applyBorder="0" applyAlignment="0" applyProtection="0"/>
    <xf numFmtId="0" fontId="72" fillId="0" borderId="0"/>
    <xf numFmtId="0" fontId="52" fillId="0" borderId="0"/>
    <xf numFmtId="0" fontId="110" fillId="13" borderId="0" applyNumberFormat="0" applyBorder="0" applyAlignment="0" applyProtection="0">
      <alignment vertical="center"/>
    </xf>
    <xf numFmtId="0" fontId="72" fillId="0" borderId="0"/>
    <xf numFmtId="0" fontId="50" fillId="0" borderId="0">
      <alignment vertical="center"/>
    </xf>
    <xf numFmtId="0" fontId="50" fillId="0" borderId="0">
      <alignment vertical="center"/>
    </xf>
    <xf numFmtId="0" fontId="101" fillId="0" borderId="1">
      <alignment horizontal="center"/>
    </xf>
    <xf numFmtId="0" fontId="72" fillId="0" borderId="0"/>
    <xf numFmtId="0" fontId="0" fillId="0" borderId="0"/>
    <xf numFmtId="200" fontId="0" fillId="0" borderId="0"/>
    <xf numFmtId="0" fontId="72" fillId="0" borderId="0"/>
    <xf numFmtId="0" fontId="72" fillId="0" borderId="0"/>
    <xf numFmtId="0" fontId="50" fillId="0" borderId="0"/>
    <xf numFmtId="0" fontId="0" fillId="0" borderId="0"/>
    <xf numFmtId="0" fontId="62" fillId="15" borderId="0" applyNumberFormat="0" applyBorder="0" applyAlignment="0" applyProtection="0">
      <alignment vertical="center"/>
    </xf>
    <xf numFmtId="0" fontId="72" fillId="0" borderId="0"/>
    <xf numFmtId="0" fontId="40" fillId="0" borderId="0"/>
    <xf numFmtId="0" fontId="49" fillId="9" borderId="0" applyNumberFormat="0" applyBorder="0" applyAlignment="0" applyProtection="0">
      <alignment vertical="center"/>
    </xf>
    <xf numFmtId="0" fontId="0" fillId="0" borderId="0"/>
    <xf numFmtId="0" fontId="104" fillId="0" borderId="0"/>
    <xf numFmtId="0" fontId="40" fillId="0" borderId="0"/>
    <xf numFmtId="200" fontId="0" fillId="0" borderId="0"/>
    <xf numFmtId="0" fontId="0" fillId="0" borderId="0">
      <protection locked="0"/>
    </xf>
    <xf numFmtId="0" fontId="0" fillId="0" borderId="0"/>
    <xf numFmtId="0" fontId="52" fillId="0" borderId="0"/>
    <xf numFmtId="0" fontId="0" fillId="0" borderId="0"/>
    <xf numFmtId="0" fontId="51" fillId="15" borderId="0" applyNumberFormat="0" applyBorder="0" applyAlignment="0" applyProtection="0">
      <alignment vertical="center"/>
    </xf>
    <xf numFmtId="0" fontId="72" fillId="0" borderId="0"/>
    <xf numFmtId="0" fontId="50" fillId="0" borderId="0">
      <alignment vertical="center"/>
    </xf>
    <xf numFmtId="207" fontId="40" fillId="0" borderId="0" applyFont="0" applyFill="0" applyBorder="0" applyAlignment="0" applyProtection="0"/>
    <xf numFmtId="0" fontId="0" fillId="0" borderId="0">
      <protection locked="0"/>
    </xf>
    <xf numFmtId="0" fontId="64" fillId="15" borderId="0" applyNumberFormat="0" applyBorder="0" applyAlignment="0" applyProtection="0">
      <alignment vertical="center"/>
    </xf>
    <xf numFmtId="0" fontId="72" fillId="0" borderId="0"/>
    <xf numFmtId="10" fontId="87" fillId="0" borderId="0" applyFont="0" applyFill="0" applyBorder="0" applyAlignment="0" applyProtection="0"/>
    <xf numFmtId="0" fontId="72" fillId="0" borderId="0"/>
    <xf numFmtId="9" fontId="50" fillId="0" borderId="0" applyFont="0" applyFill="0" applyBorder="0" applyAlignment="0" applyProtection="0">
      <alignment vertical="center"/>
    </xf>
    <xf numFmtId="0" fontId="112" fillId="0" borderId="28">
      <alignment horizontal="center"/>
    </xf>
    <xf numFmtId="0" fontId="91" fillId="0" borderId="27" applyNumberFormat="0" applyFill="0" applyAlignment="0" applyProtection="0">
      <alignment vertical="center"/>
    </xf>
    <xf numFmtId="0" fontId="40" fillId="0" borderId="0">
      <protection locked="0"/>
    </xf>
    <xf numFmtId="38" fontId="95" fillId="10" borderId="0" applyNumberFormat="0" applyBorder="0" applyAlignment="0" applyProtection="0"/>
    <xf numFmtId="0" fontId="72" fillId="0" borderId="0"/>
    <xf numFmtId="0" fontId="0" fillId="0" borderId="0"/>
    <xf numFmtId="0" fontId="0" fillId="0" borderId="0"/>
    <xf numFmtId="0" fontId="0" fillId="0" borderId="0"/>
    <xf numFmtId="0" fontId="50" fillId="0" borderId="0" applyNumberFormat="0" applyFill="0" applyBorder="0" applyAlignment="0" applyProtection="0"/>
    <xf numFmtId="0" fontId="89" fillId="40" borderId="0" applyNumberFormat="0" applyBorder="0" applyAlignment="0" applyProtection="0"/>
    <xf numFmtId="0" fontId="72" fillId="0" borderId="0"/>
    <xf numFmtId="0" fontId="40" fillId="0" borderId="0"/>
    <xf numFmtId="0" fontId="109" fillId="9" borderId="0" applyNumberFormat="0" applyBorder="0" applyAlignment="0" applyProtection="0">
      <alignment vertical="center"/>
    </xf>
    <xf numFmtId="0" fontId="59" fillId="0" borderId="0">
      <alignment vertical="top"/>
    </xf>
    <xf numFmtId="0" fontId="0" fillId="0" borderId="0">
      <protection locked="0"/>
    </xf>
    <xf numFmtId="0" fontId="0" fillId="0" borderId="0"/>
    <xf numFmtId="0" fontId="97" fillId="15" borderId="0" applyNumberFormat="0" applyBorder="0" applyAlignment="0" applyProtection="0">
      <alignment vertical="center"/>
    </xf>
    <xf numFmtId="0" fontId="0" fillId="0" borderId="0">
      <protection locked="0"/>
    </xf>
    <xf numFmtId="0" fontId="96" fillId="4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0" fillId="0" borderId="0"/>
    <xf numFmtId="0" fontId="50" fillId="21" borderId="18">
      <protection locked="0"/>
    </xf>
    <xf numFmtId="0" fontId="40" fillId="0" borderId="0"/>
    <xf numFmtId="40" fontId="103" fillId="0" borderId="0" applyBorder="0">
      <alignment horizontal="right"/>
    </xf>
    <xf numFmtId="0" fontId="0" fillId="0" borderId="0"/>
    <xf numFmtId="0" fontId="0" fillId="0" borderId="0"/>
    <xf numFmtId="0" fontId="113" fillId="15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>
      <protection locked="0"/>
    </xf>
    <xf numFmtId="0" fontId="57" fillId="48" borderId="0" applyNumberFormat="0" applyBorder="0" applyAlignment="0" applyProtection="0"/>
    <xf numFmtId="0" fontId="52" fillId="0" borderId="0"/>
    <xf numFmtId="179" fontId="0" fillId="0" borderId="0">
      <protection locked="0"/>
    </xf>
    <xf numFmtId="205" fontId="0" fillId="0" borderId="0" applyFill="0" applyBorder="0" applyAlignment="0"/>
    <xf numFmtId="0" fontId="0" fillId="0" borderId="0">
      <protection locked="0"/>
    </xf>
    <xf numFmtId="0" fontId="59" fillId="0" borderId="0">
      <alignment vertical="top"/>
    </xf>
    <xf numFmtId="0" fontId="50" fillId="0" borderId="0"/>
    <xf numFmtId="0" fontId="52" fillId="0" borderId="0"/>
    <xf numFmtId="0" fontId="92" fillId="0" borderId="0" applyNumberFormat="0" applyFont="0" applyFill="0" applyBorder="0" applyProtection="0">
      <alignment horizontal="center" vertical="center" wrapText="1"/>
    </xf>
    <xf numFmtId="0" fontId="50" fillId="0" borderId="0"/>
    <xf numFmtId="0" fontId="0" fillId="0" borderId="0"/>
    <xf numFmtId="43" fontId="0" fillId="0" borderId="0" applyFont="0" applyFill="0" applyBorder="0" applyAlignment="0" applyProtection="0"/>
    <xf numFmtId="0" fontId="50" fillId="0" borderId="0"/>
    <xf numFmtId="0" fontId="109" fillId="9" borderId="0" applyNumberFormat="0" applyBorder="0" applyAlignment="0" applyProtection="0">
      <alignment vertical="center"/>
    </xf>
    <xf numFmtId="0" fontId="114" fillId="0" borderId="29" applyNumberFormat="0" applyFill="0" applyAlignment="0" applyProtection="0">
      <alignment vertical="center"/>
    </xf>
    <xf numFmtId="200" fontId="0" fillId="0" borderId="0"/>
    <xf numFmtId="179" fontId="0" fillId="0" borderId="0">
      <protection locked="0"/>
    </xf>
    <xf numFmtId="0" fontId="52" fillId="0" borderId="0"/>
    <xf numFmtId="49" fontId="50" fillId="0" borderId="0" applyFont="0" applyFill="0" applyBorder="0" applyAlignment="0" applyProtection="0"/>
    <xf numFmtId="0" fontId="63" fillId="55" borderId="0" applyNumberFormat="0" applyBorder="0" applyAlignment="0" applyProtection="0"/>
    <xf numFmtId="0" fontId="51" fillId="0" borderId="0">
      <alignment vertical="center"/>
    </xf>
    <xf numFmtId="0" fontId="0" fillId="0" borderId="0"/>
    <xf numFmtId="204" fontId="81" fillId="0" borderId="0" applyFill="0" applyBorder="0" applyProtection="0">
      <alignment horizontal="right"/>
    </xf>
    <xf numFmtId="0" fontId="52" fillId="0" borderId="0"/>
    <xf numFmtId="0" fontId="50" fillId="13" borderId="0" applyNumberFormat="0" applyBorder="0" applyAlignment="0" applyProtection="0">
      <alignment vertical="center"/>
    </xf>
    <xf numFmtId="0" fontId="116" fillId="56" borderId="30" applyNumberFormat="0" applyAlignment="0" applyProtection="0">
      <alignment vertical="center"/>
    </xf>
    <xf numFmtId="0" fontId="86" fillId="0" borderId="24" applyNumberFormat="0" applyFill="0" applyAlignment="0" applyProtection="0">
      <alignment vertical="center"/>
    </xf>
    <xf numFmtId="212" fontId="71" fillId="0" borderId="0" applyFont="0" applyFill="0" applyBorder="0" applyAlignment="0" applyProtection="0"/>
    <xf numFmtId="9" fontId="117" fillId="0" borderId="0" applyFont="0" applyFill="0" applyBorder="0" applyAlignment="0" applyProtection="0"/>
    <xf numFmtId="0" fontId="40" fillId="0" borderId="0">
      <protection locked="0"/>
    </xf>
    <xf numFmtId="0" fontId="50" fillId="0" borderId="0">
      <alignment vertical="center"/>
    </xf>
    <xf numFmtId="0" fontId="0" fillId="0" borderId="0"/>
    <xf numFmtId="39" fontId="71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0" fillId="0" borderId="0"/>
    <xf numFmtId="0" fontId="51" fillId="9" borderId="0" applyNumberFormat="0" applyBorder="0" applyAlignment="0" applyProtection="0">
      <alignment vertical="center"/>
    </xf>
    <xf numFmtId="0" fontId="52" fillId="0" borderId="0"/>
    <xf numFmtId="0" fontId="57" fillId="9" borderId="0" applyNumberFormat="0" applyBorder="0" applyAlignment="0" applyProtection="0">
      <alignment vertical="center"/>
    </xf>
    <xf numFmtId="0" fontId="119" fillId="21" borderId="18">
      <protection locked="0"/>
    </xf>
    <xf numFmtId="0" fontId="120" fillId="0" borderId="0"/>
    <xf numFmtId="179" fontId="0" fillId="0" borderId="0">
      <protection locked="0"/>
    </xf>
    <xf numFmtId="0" fontId="92" fillId="0" borderId="0"/>
    <xf numFmtId="0" fontId="51" fillId="0" borderId="0">
      <alignment vertical="center"/>
    </xf>
    <xf numFmtId="0" fontId="121" fillId="0" borderId="31" applyNumberFormat="0" applyFill="0" applyAlignment="0" applyProtection="0">
      <alignment vertical="center"/>
    </xf>
    <xf numFmtId="49" fontId="50" fillId="0" borderId="0" applyFont="0" applyFill="0" applyBorder="0" applyAlignment="0" applyProtection="0"/>
    <xf numFmtId="0" fontId="0" fillId="0" borderId="0"/>
    <xf numFmtId="0" fontId="0" fillId="0" borderId="0"/>
    <xf numFmtId="0" fontId="63" fillId="59" borderId="0" applyNumberFormat="0" applyBorder="0" applyAlignment="0" applyProtection="0"/>
    <xf numFmtId="0" fontId="51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2" fillId="0" borderId="0"/>
    <xf numFmtId="49" fontId="50" fillId="0" borderId="0" applyFont="0" applyFill="0" applyBorder="0" applyAlignment="0" applyProtection="0"/>
    <xf numFmtId="49" fontId="50" fillId="0" borderId="0" applyFont="0" applyFill="0" applyBorder="0" applyAlignment="0" applyProtection="0"/>
    <xf numFmtId="0" fontId="118" fillId="0" borderId="27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179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0" fillId="0" borderId="0"/>
    <xf numFmtId="0" fontId="52" fillId="0" borderId="0"/>
    <xf numFmtId="0" fontId="52" fillId="0" borderId="0"/>
    <xf numFmtId="0" fontId="50" fillId="21" borderId="18">
      <protection locked="0"/>
    </xf>
    <xf numFmtId="0" fontId="0" fillId="0" borderId="0"/>
    <xf numFmtId="0" fontId="40" fillId="0" borderId="0"/>
    <xf numFmtId="0" fontId="0" fillId="0" borderId="0"/>
    <xf numFmtId="0" fontId="101" fillId="0" borderId="0">
      <alignment horizontal="center" vertical="center"/>
    </xf>
    <xf numFmtId="0" fontId="40" fillId="0" borderId="0" applyNumberFormat="0" applyFill="0" applyBorder="0" applyAlignment="0" applyProtection="0"/>
    <xf numFmtId="0" fontId="51" fillId="0" borderId="0"/>
    <xf numFmtId="0" fontId="40" fillId="0" borderId="0"/>
    <xf numFmtId="0" fontId="0" fillId="0" borderId="0"/>
    <xf numFmtId="0" fontId="57" fillId="48" borderId="0" applyNumberFormat="0" applyBorder="0" applyAlignment="0" applyProtection="0"/>
    <xf numFmtId="0" fontId="40" fillId="0" borderId="0"/>
    <xf numFmtId="0" fontId="50" fillId="0" borderId="0"/>
    <xf numFmtId="198" fontId="0" fillId="0" borderId="0" applyFill="0" applyBorder="0" applyAlignment="0"/>
    <xf numFmtId="0" fontId="40" fillId="0" borderId="0"/>
    <xf numFmtId="0" fontId="50" fillId="0" borderId="0"/>
    <xf numFmtId="0" fontId="97" fillId="15" borderId="0" applyNumberFormat="0" applyBorder="0" applyAlignment="0" applyProtection="0">
      <alignment vertical="center"/>
    </xf>
    <xf numFmtId="0" fontId="63" fillId="59" borderId="0" applyNumberFormat="0" applyBorder="0" applyAlignment="0" applyProtection="0"/>
    <xf numFmtId="0" fontId="54" fillId="11" borderId="0" applyNumberFormat="0" applyBorder="0" applyAlignment="0" applyProtection="0">
      <alignment vertical="center"/>
    </xf>
    <xf numFmtId="0" fontId="63" fillId="53" borderId="0" applyNumberFormat="0" applyBorder="0" applyAlignment="0" applyProtection="0"/>
    <xf numFmtId="0" fontId="92" fillId="0" borderId="0"/>
    <xf numFmtId="0" fontId="50" fillId="0" borderId="0" applyFont="0" applyFill="0" applyBorder="0" applyAlignment="0" applyProtection="0"/>
    <xf numFmtId="0" fontId="49" fillId="13" borderId="0" applyNumberFormat="0" applyBorder="0" applyAlignment="0" applyProtection="0">
      <alignment vertical="center"/>
    </xf>
    <xf numFmtId="0" fontId="59" fillId="0" borderId="0">
      <alignment vertical="top"/>
    </xf>
    <xf numFmtId="0" fontId="37" fillId="52" borderId="0" applyNumberFormat="0" applyBorder="0" applyAlignment="0" applyProtection="0">
      <alignment vertical="center"/>
    </xf>
    <xf numFmtId="0" fontId="92" fillId="0" borderId="0"/>
    <xf numFmtId="0" fontId="0" fillId="0" borderId="0"/>
    <xf numFmtId="0" fontId="52" fillId="0" borderId="0"/>
    <xf numFmtId="0" fontId="40" fillId="0" borderId="0"/>
    <xf numFmtId="0" fontId="40" fillId="0" borderId="0"/>
    <xf numFmtId="0" fontId="37" fillId="29" borderId="0" applyNumberFormat="0" applyBorder="0" applyAlignment="0" applyProtection="0">
      <alignment vertical="center"/>
    </xf>
    <xf numFmtId="0" fontId="40" fillId="0" borderId="0"/>
    <xf numFmtId="0" fontId="0" fillId="0" borderId="0"/>
    <xf numFmtId="0" fontId="40" fillId="0" borderId="0"/>
    <xf numFmtId="0" fontId="96" fillId="61" borderId="0" applyNumberFormat="0" applyBorder="0" applyAlignment="0" applyProtection="0">
      <alignment vertical="center"/>
    </xf>
    <xf numFmtId="0" fontId="40" fillId="0" borderId="0"/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9" fontId="81" fillId="0" borderId="0" applyFont="0" applyFill="0" applyBorder="0" applyAlignment="0" applyProtection="0"/>
    <xf numFmtId="0" fontId="40" fillId="0" borderId="0"/>
    <xf numFmtId="0" fontId="0" fillId="0" borderId="0"/>
    <xf numFmtId="195" fontId="0" fillId="0" borderId="0" applyFont="0" applyFill="0" applyBorder="0" applyAlignment="0" applyProtection="0"/>
    <xf numFmtId="0" fontId="37" fillId="11" borderId="0" applyNumberFormat="0" applyBorder="0" applyAlignment="0" applyProtection="0">
      <alignment vertical="center"/>
    </xf>
    <xf numFmtId="0" fontId="40" fillId="0" borderId="0"/>
    <xf numFmtId="206" fontId="0" fillId="0" borderId="0" applyFont="0" applyFill="0" applyBorder="0" applyAlignment="0" applyProtection="0"/>
    <xf numFmtId="4" fontId="115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0" fillId="54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0" fillId="0" borderId="0">
      <alignment vertical="center"/>
    </xf>
    <xf numFmtId="0" fontId="0" fillId="0" borderId="0">
      <protection locked="0"/>
    </xf>
    <xf numFmtId="181" fontId="81" fillId="0" borderId="0"/>
    <xf numFmtId="179" fontId="0" fillId="0" borderId="0">
      <protection locked="0"/>
    </xf>
    <xf numFmtId="0" fontId="0" fillId="0" borderId="0">
      <protection locked="0"/>
    </xf>
    <xf numFmtId="176" fontId="81" fillId="0" borderId="0" applyFill="0" applyBorder="0" applyProtection="0">
      <alignment horizontal="right"/>
    </xf>
    <xf numFmtId="0" fontId="93" fillId="4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64" fillId="15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96" fillId="63" borderId="0" applyNumberFormat="0" applyBorder="0" applyAlignment="0" applyProtection="0">
      <alignment vertical="center"/>
    </xf>
    <xf numFmtId="0" fontId="0" fillId="0" borderId="0"/>
    <xf numFmtId="0" fontId="0" fillId="0" borderId="0"/>
    <xf numFmtId="201" fontId="40" fillId="0" borderId="0" applyFont="0" applyFill="0" applyBorder="0" applyAlignment="0" applyProtection="0"/>
    <xf numFmtId="0" fontId="62" fillId="15" borderId="0" applyNumberFormat="0" applyBorder="0" applyAlignment="0" applyProtection="0">
      <alignment vertical="center"/>
    </xf>
    <xf numFmtId="210" fontId="46" fillId="0" borderId="0" applyFont="0" applyFill="0" applyBorder="0" applyAlignment="0" applyProtection="0"/>
    <xf numFmtId="198" fontId="0" fillId="0" borderId="0" applyFont="0" applyFill="0" applyBorder="0" applyAlignment="0" applyProtection="0"/>
    <xf numFmtId="0" fontId="50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14" borderId="0" applyNumberFormat="0" applyBorder="0" applyAlignment="0" applyProtection="0">
      <alignment vertical="center"/>
    </xf>
    <xf numFmtId="0" fontId="0" fillId="0" borderId="0"/>
    <xf numFmtId="0" fontId="95" fillId="57" borderId="1"/>
    <xf numFmtId="0" fontId="109" fillId="9" borderId="0" applyNumberFormat="0" applyBorder="0" applyAlignment="0" applyProtection="0">
      <alignment vertical="center"/>
    </xf>
    <xf numFmtId="0" fontId="0" fillId="0" borderId="0"/>
    <xf numFmtId="0" fontId="51" fillId="15" borderId="0" applyNumberFormat="0" applyBorder="0" applyAlignment="0" applyProtection="0">
      <alignment vertical="center"/>
    </xf>
    <xf numFmtId="0" fontId="0" fillId="0" borderId="0"/>
    <xf numFmtId="43" fontId="51" fillId="0" borderId="0" applyFont="0" applyFill="0" applyBorder="0" applyAlignment="0" applyProtection="0">
      <alignment vertical="center"/>
    </xf>
    <xf numFmtId="0" fontId="57" fillId="48" borderId="0" applyNumberFormat="0" applyBorder="0" applyAlignment="0" applyProtection="0"/>
    <xf numFmtId="0" fontId="0" fillId="0" borderId="0"/>
    <xf numFmtId="0" fontId="0" fillId="0" borderId="0">
      <protection locked="0"/>
    </xf>
    <xf numFmtId="213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64" fillId="15" borderId="0" applyNumberFormat="0" applyBorder="0" applyAlignment="0" applyProtection="0">
      <alignment vertical="center"/>
    </xf>
    <xf numFmtId="0" fontId="52" fillId="0" borderId="0"/>
    <xf numFmtId="0" fontId="40" fillId="0" borderId="0"/>
    <xf numFmtId="0" fontId="0" fillId="0" borderId="0"/>
    <xf numFmtId="0" fontId="0" fillId="0" borderId="0"/>
    <xf numFmtId="0" fontId="40" fillId="0" borderId="0"/>
    <xf numFmtId="0" fontId="0" fillId="0" borderId="0">
      <protection locked="0"/>
    </xf>
    <xf numFmtId="0" fontId="52" fillId="0" borderId="0"/>
    <xf numFmtId="0" fontId="0" fillId="0" borderId="0">
      <protection locked="0"/>
    </xf>
    <xf numFmtId="209" fontId="50" fillId="62" borderId="0"/>
    <xf numFmtId="0" fontId="40" fillId="0" borderId="0"/>
    <xf numFmtId="0" fontId="0" fillId="0" borderId="0"/>
    <xf numFmtId="0" fontId="122" fillId="54" borderId="0" applyNumberFormat="0"/>
    <xf numFmtId="0" fontId="72" fillId="0" borderId="0"/>
    <xf numFmtId="0" fontId="64" fillId="15" borderId="0" applyNumberFormat="0" applyBorder="0" applyAlignment="0" applyProtection="0">
      <alignment vertical="center"/>
    </xf>
    <xf numFmtId="0" fontId="0" fillId="0" borderId="0">
      <protection locked="0"/>
    </xf>
    <xf numFmtId="0" fontId="72" fillId="0" borderId="0"/>
    <xf numFmtId="0" fontId="0" fillId="0" borderId="0">
      <protection locked="0"/>
    </xf>
    <xf numFmtId="0" fontId="51" fillId="0" borderId="0">
      <alignment vertical="center"/>
    </xf>
    <xf numFmtId="0" fontId="0" fillId="0" borderId="0"/>
    <xf numFmtId="0" fontId="40" fillId="0" borderId="0"/>
    <xf numFmtId="0" fontId="96" fillId="60" borderId="0" applyNumberFormat="0" applyBorder="0" applyAlignment="0" applyProtection="0">
      <alignment vertical="center"/>
    </xf>
    <xf numFmtId="0" fontId="0" fillId="0" borderId="0">
      <protection locked="0"/>
    </xf>
    <xf numFmtId="0" fontId="60" fillId="14" borderId="0" applyNumberFormat="0" applyBorder="0" applyAlignment="0" applyProtection="0">
      <alignment vertical="center"/>
    </xf>
    <xf numFmtId="0" fontId="52" fillId="0" borderId="0"/>
    <xf numFmtId="0" fontId="124" fillId="65" borderId="0" applyNumberFormat="0" applyBorder="0" applyAlignment="0" applyProtection="0"/>
    <xf numFmtId="0" fontId="40" fillId="0" borderId="0"/>
    <xf numFmtId="0" fontId="0" fillId="0" borderId="0"/>
    <xf numFmtId="0" fontId="72" fillId="0" borderId="0"/>
    <xf numFmtId="0" fontId="0" fillId="0" borderId="0"/>
    <xf numFmtId="0" fontId="40" fillId="0" borderId="0"/>
    <xf numFmtId="0" fontId="0" fillId="0" borderId="0"/>
    <xf numFmtId="0" fontId="56" fillId="64" borderId="0" applyNumberFormat="0" applyBorder="0" applyAlignment="0" applyProtection="0"/>
    <xf numFmtId="0" fontId="51" fillId="13" borderId="0" applyNumberFormat="0" applyBorder="0" applyAlignment="0" applyProtection="0">
      <alignment vertical="center"/>
    </xf>
    <xf numFmtId="0" fontId="0" fillId="0" borderId="0"/>
    <xf numFmtId="182" fontId="5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0" fillId="9" borderId="0" applyNumberFormat="0" applyBorder="0" applyAlignment="0" applyProtection="0">
      <alignment vertical="center"/>
    </xf>
    <xf numFmtId="0" fontId="52" fillId="0" borderId="0"/>
    <xf numFmtId="0" fontId="59" fillId="0" borderId="0">
      <alignment vertical="top"/>
    </xf>
    <xf numFmtId="216" fontId="123" fillId="0" borderId="0"/>
    <xf numFmtId="0" fontId="40" fillId="0" borderId="0"/>
    <xf numFmtId="0" fontId="0" fillId="0" borderId="0"/>
    <xf numFmtId="0" fontId="56" fillId="66" borderId="0" applyNumberFormat="0" applyBorder="0" applyAlignment="0" applyProtection="0"/>
    <xf numFmtId="0" fontId="72" fillId="0" borderId="0"/>
    <xf numFmtId="0" fontId="50" fillId="0" borderId="0">
      <alignment vertical="center"/>
    </xf>
    <xf numFmtId="0" fontId="40" fillId="0" borderId="0"/>
    <xf numFmtId="0" fontId="0" fillId="0" borderId="0"/>
    <xf numFmtId="0" fontId="52" fillId="0" borderId="0"/>
    <xf numFmtId="0" fontId="40" fillId="0" borderId="0"/>
    <xf numFmtId="0" fontId="50" fillId="0" borderId="0">
      <alignment vertical="center"/>
      <protection locked="0"/>
    </xf>
    <xf numFmtId="0" fontId="40" fillId="0" borderId="0"/>
    <xf numFmtId="0" fontId="56" fillId="12" borderId="0" applyNumberFormat="0" applyBorder="0" applyAlignment="0" applyProtection="0"/>
    <xf numFmtId="0" fontId="64" fillId="15" borderId="0" applyNumberFormat="0" applyBorder="0" applyAlignment="0" applyProtection="0">
      <alignment vertical="center"/>
    </xf>
    <xf numFmtId="0" fontId="95" fillId="10" borderId="1"/>
    <xf numFmtId="0" fontId="0" fillId="0" borderId="0"/>
    <xf numFmtId="0" fontId="0" fillId="0" borderId="0"/>
    <xf numFmtId="0" fontId="96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0" fillId="0" borderId="0"/>
    <xf numFmtId="4" fontId="73" fillId="0" borderId="0">
      <alignment horizontal="right"/>
    </xf>
    <xf numFmtId="0" fontId="124" fillId="68" borderId="0" applyNumberFormat="0" applyBorder="0" applyAlignment="0" applyProtection="0"/>
    <xf numFmtId="188" fontId="0" fillId="0" borderId="0" applyFont="0" applyFill="0" applyBorder="0" applyAlignment="0" applyProtection="0"/>
    <xf numFmtId="0" fontId="60" fillId="69" borderId="0" applyNumberFormat="0" applyBorder="0" applyAlignment="0" applyProtection="0">
      <alignment vertical="center"/>
    </xf>
    <xf numFmtId="0" fontId="0" fillId="0" borderId="0"/>
    <xf numFmtId="191" fontId="81" fillId="0" borderId="0" applyFill="0" applyBorder="0" applyProtection="0">
      <alignment horizontal="right"/>
    </xf>
    <xf numFmtId="204" fontId="81" fillId="0" borderId="0" applyFill="0" applyBorder="0" applyProtection="0">
      <alignment horizontal="right"/>
    </xf>
    <xf numFmtId="0" fontId="64" fillId="15" borderId="0" applyNumberFormat="0" applyBorder="0" applyAlignment="0" applyProtection="0">
      <alignment vertical="center"/>
    </xf>
    <xf numFmtId="197" fontId="126" fillId="0" borderId="0" applyFill="0" applyBorder="0" applyProtection="0">
      <alignment horizontal="center"/>
    </xf>
    <xf numFmtId="218" fontId="81" fillId="0" borderId="0" applyFill="0" applyBorder="0" applyProtection="0">
      <alignment horizontal="right"/>
    </xf>
    <xf numFmtId="0" fontId="0" fillId="0" borderId="0"/>
    <xf numFmtId="3" fontId="46" fillId="0" borderId="0" applyFont="0" applyFill="0" applyBorder="0" applyAlignment="0" applyProtection="0"/>
    <xf numFmtId="14" fontId="55" fillId="0" borderId="0">
      <alignment horizontal="center" wrapText="1"/>
      <protection locked="0"/>
    </xf>
    <xf numFmtId="0" fontId="60" fillId="63" borderId="0" applyNumberFormat="0" applyBorder="0" applyAlignment="0" applyProtection="0">
      <alignment vertical="center"/>
    </xf>
    <xf numFmtId="189" fontId="126" fillId="0" borderId="0" applyFill="0" applyBorder="0" applyProtection="0">
      <alignment horizontal="center"/>
    </xf>
    <xf numFmtId="177" fontId="125" fillId="0" borderId="0" applyFill="0" applyBorder="0" applyProtection="0">
      <alignment horizontal="right"/>
    </xf>
    <xf numFmtId="192" fontId="81" fillId="0" borderId="0" applyFill="0" applyBorder="0" applyProtection="0">
      <alignment horizontal="right"/>
    </xf>
    <xf numFmtId="0" fontId="64" fillId="15" borderId="0" applyNumberFormat="0" applyBorder="0" applyAlignment="0" applyProtection="0">
      <alignment vertical="center"/>
    </xf>
    <xf numFmtId="190" fontId="81" fillId="0" borderId="0" applyFill="0" applyBorder="0" applyProtection="0">
      <alignment horizontal="right"/>
    </xf>
    <xf numFmtId="0" fontId="61" fillId="0" borderId="0"/>
    <xf numFmtId="0" fontId="50" fillId="0" borderId="0"/>
    <xf numFmtId="0" fontId="51" fillId="11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119" fillId="21" borderId="18">
      <protection locked="0"/>
    </xf>
    <xf numFmtId="0" fontId="51" fillId="5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217" fontId="50" fillId="0" borderId="0" applyFont="0" applyFill="0" applyBorder="0" applyAlignment="0" applyProtection="0"/>
    <xf numFmtId="0" fontId="50" fillId="0" borderId="0">
      <alignment vertical="center"/>
    </xf>
    <xf numFmtId="0" fontId="37" fillId="13" borderId="0" applyNumberFormat="0" applyBorder="0" applyAlignment="0" applyProtection="0">
      <alignment vertical="center"/>
    </xf>
    <xf numFmtId="209" fontId="50" fillId="62" borderId="0"/>
    <xf numFmtId="0" fontId="51" fillId="13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51" fillId="67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203" fontId="0" fillId="0" borderId="0"/>
    <xf numFmtId="0" fontId="51" fillId="11" borderId="0" applyNumberFormat="0" applyBorder="0" applyAlignment="0" applyProtection="0">
      <alignment vertical="center"/>
    </xf>
    <xf numFmtId="0" fontId="51" fillId="67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1" fillId="67" borderId="0" applyNumberFormat="0" applyBorder="0" applyAlignment="0" applyProtection="0">
      <alignment vertical="center"/>
    </xf>
    <xf numFmtId="0" fontId="50" fillId="0" borderId="0">
      <alignment vertical="center"/>
    </xf>
    <xf numFmtId="0" fontId="56" fillId="64" borderId="0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37" fontId="87" fillId="0" borderId="0" applyFont="0" applyFill="0" applyBorder="0" applyAlignment="0" applyProtection="0"/>
    <xf numFmtId="0" fontId="51" fillId="52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51" fillId="6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63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119" fillId="21" borderId="18">
      <protection locked="0"/>
    </xf>
    <xf numFmtId="0" fontId="96" fillId="6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32" applyNumberFormat="0" applyFill="0" applyProtection="0">
      <alignment horizontal="left"/>
    </xf>
    <xf numFmtId="0" fontId="60" fillId="69" borderId="0" applyNumberFormat="0" applyBorder="0" applyAlignment="0" applyProtection="0">
      <alignment vertical="center"/>
    </xf>
    <xf numFmtId="41" fontId="129" fillId="0" borderId="0" applyFont="0" applyFill="0" applyBorder="0" applyAlignment="0" applyProtection="0"/>
    <xf numFmtId="0" fontId="50" fillId="60" borderId="0" applyNumberFormat="0" applyBorder="0" applyAlignment="0" applyProtection="0"/>
    <xf numFmtId="0" fontId="51" fillId="0" borderId="0">
      <alignment vertical="center"/>
    </xf>
    <xf numFmtId="0" fontId="96" fillId="14" borderId="0" applyNumberFormat="0" applyBorder="0" applyAlignment="0" applyProtection="0">
      <alignment vertical="center"/>
    </xf>
    <xf numFmtId="0" fontId="96" fillId="52" borderId="0" applyNumberFormat="0" applyBorder="0" applyAlignment="0" applyProtection="0">
      <alignment vertical="center"/>
    </xf>
    <xf numFmtId="0" fontId="93" fillId="45" borderId="0" applyNumberFormat="0" applyBorder="0" applyAlignment="0" applyProtection="0">
      <alignment vertical="center"/>
    </xf>
    <xf numFmtId="0" fontId="96" fillId="63" borderId="0" applyNumberFormat="0" applyBorder="0" applyAlignment="0" applyProtection="0">
      <alignment vertical="center"/>
    </xf>
    <xf numFmtId="0" fontId="60" fillId="63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96" fillId="60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221" fontId="87" fillId="0" borderId="0" applyFont="0" applyFill="0" applyBorder="0" applyAlignment="0" applyProtection="0"/>
    <xf numFmtId="0" fontId="60" fillId="49" borderId="0" applyNumberFormat="0" applyBorder="0" applyAlignment="0" applyProtection="0">
      <alignment vertical="center"/>
    </xf>
    <xf numFmtId="0" fontId="52" fillId="0" borderId="0">
      <protection locked="0"/>
    </xf>
    <xf numFmtId="209" fontId="50" fillId="70" borderId="0"/>
    <xf numFmtId="0" fontId="49" fillId="9" borderId="0" applyNumberFormat="0" applyBorder="0" applyAlignment="0" applyProtection="0">
      <alignment vertical="center"/>
    </xf>
    <xf numFmtId="0" fontId="56" fillId="66" borderId="0" applyNumberFormat="0" applyBorder="0" applyAlignment="0" applyProtection="0"/>
    <xf numFmtId="0" fontId="50" fillId="71" borderId="0" applyNumberFormat="0" applyBorder="0" applyAlignment="0" applyProtection="0"/>
    <xf numFmtId="0" fontId="110" fillId="1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63" fillId="55" borderId="0" applyNumberFormat="0" applyBorder="0" applyAlignment="0" applyProtection="0"/>
    <xf numFmtId="200" fontId="0" fillId="0" borderId="0"/>
    <xf numFmtId="0" fontId="56" fillId="23" borderId="0" applyNumberFormat="0" applyBorder="0" applyAlignment="0" applyProtection="0"/>
    <xf numFmtId="0" fontId="50" fillId="72" borderId="0" applyNumberFormat="0" applyBorder="0" applyAlignment="0" applyProtection="0"/>
    <xf numFmtId="0" fontId="63" fillId="48" borderId="0" applyNumberFormat="0" applyBorder="0" applyAlignment="0" applyProtection="0"/>
    <xf numFmtId="202" fontId="0" fillId="0" borderId="0" applyFont="0" applyFill="0" applyBorder="0" applyAlignment="0" applyProtection="0"/>
    <xf numFmtId="0" fontId="57" fillId="13" borderId="0" applyNumberFormat="0" applyBorder="0" applyAlignment="0" applyProtection="0">
      <alignment vertical="center"/>
    </xf>
    <xf numFmtId="0" fontId="63" fillId="59" borderId="0" applyNumberFormat="0" applyBorder="0" applyAlignment="0" applyProtection="0"/>
    <xf numFmtId="0" fontId="63" fillId="16" borderId="0" applyNumberFormat="0" applyBorder="0" applyAlignment="0" applyProtection="0"/>
    <xf numFmtId="9" fontId="50" fillId="0" borderId="0" applyFont="0" applyFill="0" applyBorder="0" applyAlignment="0" applyProtection="0">
      <alignment vertical="center"/>
    </xf>
    <xf numFmtId="198" fontId="0" fillId="0" borderId="0" applyFill="0" applyBorder="0" applyAlignment="0"/>
    <xf numFmtId="0" fontId="56" fillId="73" borderId="0" applyNumberFormat="0" applyBorder="0" applyAlignment="0" applyProtection="0"/>
    <xf numFmtId="0" fontId="49" fillId="9" borderId="0" applyNumberFormat="0" applyBorder="0" applyAlignment="0" applyProtection="0">
      <alignment vertical="center"/>
    </xf>
    <xf numFmtId="0" fontId="63" fillId="59" borderId="0" applyNumberFormat="0" applyBorder="0" applyAlignment="0" applyProtection="0"/>
    <xf numFmtId="41" fontId="81" fillId="0" borderId="0" applyFont="0" applyFill="0" applyBorder="0" applyAlignment="0" applyProtection="0"/>
    <xf numFmtId="0" fontId="56" fillId="74" borderId="0" applyNumberFormat="0" applyBorder="0" applyAlignment="0" applyProtection="0"/>
    <xf numFmtId="0" fontId="110" fillId="13" borderId="0" applyNumberFormat="0" applyBorder="0" applyAlignment="0" applyProtection="0">
      <alignment vertical="center"/>
    </xf>
    <xf numFmtId="0" fontId="63" fillId="55" borderId="0" applyNumberFormat="0" applyBorder="0" applyAlignment="0" applyProtection="0"/>
    <xf numFmtId="0" fontId="63" fillId="75" borderId="0" applyNumberFormat="0" applyBorder="0" applyAlignment="0" applyProtection="0"/>
    <xf numFmtId="0" fontId="56" fillId="75" borderId="0" applyNumberFormat="0" applyBorder="0" applyAlignment="0" applyProtection="0"/>
    <xf numFmtId="0" fontId="64" fillId="15" borderId="0" applyNumberFormat="0" applyBorder="0" applyAlignment="0" applyProtection="0">
      <alignment vertical="center"/>
    </xf>
    <xf numFmtId="196" fontId="59" fillId="0" borderId="0" applyFill="0" applyBorder="0" applyAlignment="0"/>
    <xf numFmtId="187" fontId="40" fillId="0" borderId="0" applyFill="0" applyBorder="0" applyAlignment="0"/>
    <xf numFmtId="198" fontId="0" fillId="0" borderId="0" applyFill="0" applyBorder="0" applyAlignment="0"/>
    <xf numFmtId="193" fontId="0" fillId="0" borderId="0" applyFill="0" applyBorder="0" applyAlignment="0"/>
    <xf numFmtId="198" fontId="0" fillId="0" borderId="0" applyFill="0" applyBorder="0" applyAlignment="0"/>
    <xf numFmtId="9" fontId="52" fillId="0" borderId="0" applyFont="0" applyFill="0" applyBorder="0" applyAlignment="0" applyProtection="0"/>
    <xf numFmtId="9" fontId="71" fillId="0" borderId="0" applyFont="0" applyFill="0" applyBorder="0" applyAlignment="0" applyProtection="0"/>
    <xf numFmtId="25" fontId="71" fillId="0" borderId="0" applyFont="0" applyFill="0" applyBorder="0" applyAlignment="0" applyProtection="0"/>
    <xf numFmtId="0" fontId="94" fillId="10" borderId="15" applyNumberFormat="0" applyAlignment="0" applyProtection="0">
      <alignment vertical="center"/>
    </xf>
    <xf numFmtId="0" fontId="131" fillId="56" borderId="30" applyNumberFormat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32" fillId="0" borderId="11" applyNumberFormat="0" applyFill="0" applyProtection="0">
      <alignment horizontal="center"/>
    </xf>
    <xf numFmtId="0" fontId="133" fillId="0" borderId="0" applyFill="0" applyBorder="0">
      <alignment horizontal="right"/>
    </xf>
    <xf numFmtId="0" fontId="64" fillId="15" borderId="0" applyNumberFormat="0" applyBorder="0" applyAlignment="0" applyProtection="0">
      <alignment vertical="center"/>
    </xf>
    <xf numFmtId="0" fontId="134" fillId="0" borderId="33"/>
    <xf numFmtId="0" fontId="40" fillId="0" borderId="0" applyFill="0" applyBorder="0">
      <alignment horizontal="right"/>
    </xf>
    <xf numFmtId="200" fontId="0" fillId="0" borderId="0"/>
    <xf numFmtId="200" fontId="0" fillId="0" borderId="0"/>
    <xf numFmtId="0" fontId="135" fillId="0" borderId="29" applyNumberFormat="0" applyFill="0" applyAlignment="0" applyProtection="0">
      <alignment vertical="center"/>
    </xf>
    <xf numFmtId="200" fontId="0" fillId="0" borderId="0"/>
    <xf numFmtId="41" fontId="0" fillId="0" borderId="0" applyFont="0" applyFill="0" applyBorder="0" applyAlignment="0" applyProtection="0"/>
    <xf numFmtId="0" fontId="0" fillId="0" borderId="0"/>
    <xf numFmtId="194" fontId="0" fillId="0" borderId="0" applyFont="0" applyFill="0" applyBorder="0" applyAlignment="0" applyProtection="0"/>
    <xf numFmtId="0" fontId="72" fillId="0" borderId="0"/>
    <xf numFmtId="223" fontId="81" fillId="0" borderId="0"/>
    <xf numFmtId="194" fontId="0" fillId="0" borderId="0" applyFill="0" applyBorder="0" applyAlignment="0"/>
    <xf numFmtId="214" fontId="87" fillId="0" borderId="0" applyFont="0" applyFill="0" applyBorder="0" applyAlignment="0" applyProtection="0"/>
    <xf numFmtId="39" fontId="87" fillId="0" borderId="0" applyFont="0" applyFill="0" applyBorder="0" applyAlignment="0" applyProtection="0"/>
    <xf numFmtId="0" fontId="64" fillId="1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37" fontId="71" fillId="0" borderId="0" applyFont="0" applyFill="0" applyBorder="0" applyAlignment="0" applyProtection="0"/>
    <xf numFmtId="0" fontId="62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9" fillId="9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137" fillId="0" borderId="0" applyProtection="0"/>
    <xf numFmtId="226" fontId="40" fillId="0" borderId="0" applyFont="0" applyFill="0" applyBorder="0" applyAlignment="0" applyProtection="0"/>
    <xf numFmtId="0" fontId="49" fillId="9" borderId="0" applyNumberFormat="0" applyBorder="0" applyAlignment="0" applyProtection="0">
      <alignment vertical="center"/>
    </xf>
    <xf numFmtId="194" fontId="0" fillId="0" borderId="0" applyFill="0" applyBorder="0" applyAlignment="0"/>
    <xf numFmtId="227" fontId="81" fillId="0" borderId="0"/>
    <xf numFmtId="0" fontId="64" fillId="15" borderId="0" applyNumberFormat="0" applyBorder="0" applyAlignment="0" applyProtection="0">
      <alignment vertical="center"/>
    </xf>
    <xf numFmtId="0" fontId="138" fillId="0" borderId="0" applyNumberFormat="0" applyAlignment="0">
      <alignment horizontal="left"/>
    </xf>
    <xf numFmtId="9" fontId="50" fillId="0" borderId="0" applyFont="0" applyFill="0" applyBorder="0" applyAlignment="0" applyProtection="0">
      <alignment vertical="center"/>
    </xf>
    <xf numFmtId="0" fontId="136" fillId="0" borderId="0" applyNumberFormat="0" applyAlignment="0"/>
    <xf numFmtId="219" fontId="87" fillId="0" borderId="0" applyFont="0" applyFill="0" applyBorder="0" applyAlignment="0" applyProtection="0"/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59" fillId="0" borderId="0" applyFill="0" applyBorder="0" applyAlignment="0"/>
    <xf numFmtId="0" fontId="120" fillId="0" borderId="0"/>
    <xf numFmtId="0" fontId="49" fillId="13" borderId="0" applyNumberFormat="0" applyBorder="0" applyAlignment="0" applyProtection="0">
      <alignment vertical="center"/>
    </xf>
    <xf numFmtId="15" fontId="46" fillId="0" borderId="0"/>
    <xf numFmtId="228" fontId="81" fillId="0" borderId="0"/>
    <xf numFmtId="193" fontId="0" fillId="0" borderId="0" applyFill="0" applyBorder="0" applyAlignment="0"/>
    <xf numFmtId="198" fontId="0" fillId="0" borderId="0" applyFill="0" applyBorder="0" applyAlignment="0"/>
    <xf numFmtId="0" fontId="113" fillId="11" borderId="0" applyNumberFormat="0" applyBorder="0" applyAlignment="0" applyProtection="0">
      <alignment vertical="center"/>
    </xf>
    <xf numFmtId="215" fontId="50" fillId="0" borderId="0" applyFont="0" applyFill="0" applyBorder="0" applyAlignment="0" applyProtection="0"/>
    <xf numFmtId="0" fontId="96" fillId="77" borderId="0" applyNumberFormat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2" fontId="137" fillId="0" borderId="0" applyProtection="0"/>
    <xf numFmtId="225" fontId="120" fillId="0" borderId="0">
      <alignment horizontal="right"/>
    </xf>
    <xf numFmtId="43" fontId="50" fillId="0" borderId="0" applyFont="0" applyFill="0" applyBorder="0" applyAlignment="0" applyProtection="0">
      <alignment vertical="center"/>
    </xf>
    <xf numFmtId="0" fontId="0" fillId="0" borderId="0"/>
    <xf numFmtId="0" fontId="5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43" fontId="81" fillId="0" borderId="0" applyFont="0" applyFill="0" applyBorder="0" applyAlignment="0" applyProtection="0"/>
    <xf numFmtId="0" fontId="130" fillId="0" borderId="0">
      <alignment horizontal="left"/>
    </xf>
    <xf numFmtId="0" fontId="108" fillId="0" borderId="34" applyNumberFormat="0" applyAlignment="0" applyProtection="0">
      <alignment horizontal="left" vertical="center"/>
    </xf>
    <xf numFmtId="0" fontId="140" fillId="0" borderId="0" applyProtection="0"/>
    <xf numFmtId="0" fontId="64" fillId="15" borderId="0" applyNumberFormat="0" applyBorder="0" applyAlignment="0" applyProtection="0">
      <alignment vertical="center"/>
    </xf>
    <xf numFmtId="0" fontId="108" fillId="0" borderId="0" applyProtection="0"/>
    <xf numFmtId="38" fontId="141" fillId="0" borderId="0"/>
    <xf numFmtId="0" fontId="64" fillId="1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10" fontId="95" fillId="78" borderId="1" applyNumberFormat="0" applyBorder="0" applyAlignment="0" applyProtection="0"/>
    <xf numFmtId="0" fontId="60" fillId="61" borderId="0" applyNumberFormat="0" applyBorder="0" applyAlignment="0" applyProtection="0">
      <alignment vertical="center"/>
    </xf>
    <xf numFmtId="0" fontId="0" fillId="0" borderId="0"/>
    <xf numFmtId="214" fontId="142" fillId="62" borderId="0"/>
    <xf numFmtId="0" fontId="50" fillId="45" borderId="15" applyNumberFormat="0" applyAlignment="0" applyProtection="0"/>
    <xf numFmtId="0" fontId="0" fillId="0" borderId="0"/>
    <xf numFmtId="0" fontId="49" fillId="13" borderId="0" applyNumberFormat="0" applyBorder="0" applyAlignment="0" applyProtection="0">
      <alignment vertical="center"/>
    </xf>
    <xf numFmtId="0" fontId="51" fillId="78" borderId="35" applyNumberFormat="0" applyFont="0" applyAlignment="0" applyProtection="0">
      <alignment vertical="center"/>
    </xf>
    <xf numFmtId="0" fontId="50" fillId="58" borderId="0" applyNumberFormat="0" applyFont="0" applyBorder="0" applyAlignment="0" applyProtection="0">
      <alignment horizontal="right"/>
    </xf>
    <xf numFmtId="38" fontId="143" fillId="0" borderId="0"/>
    <xf numFmtId="0" fontId="49" fillId="9" borderId="0" applyNumberFormat="0" applyBorder="0" applyAlignment="0" applyProtection="0">
      <alignment vertical="center"/>
    </xf>
    <xf numFmtId="38" fontId="133" fillId="0" borderId="0"/>
    <xf numFmtId="0" fontId="49" fillId="13" borderId="0" applyNumberFormat="0" applyBorder="0" applyAlignment="0" applyProtection="0">
      <alignment vertical="center"/>
    </xf>
    <xf numFmtId="0" fontId="50" fillId="3" borderId="25" applyNumberFormat="0" applyAlignment="0" applyProtection="0"/>
    <xf numFmtId="0" fontId="81" fillId="0" borderId="0" applyNumberFormat="0" applyFont="0" applyFill="0" applyBorder="0" applyProtection="0">
      <alignment horizontal="left" vertical="center"/>
    </xf>
    <xf numFmtId="0" fontId="50" fillId="0" borderId="0" applyFont="0" applyFill="0">
      <alignment horizontal="fill"/>
    </xf>
    <xf numFmtId="0" fontId="0" fillId="0" borderId="0"/>
    <xf numFmtId="0" fontId="137" fillId="0" borderId="36" applyProtection="0"/>
    <xf numFmtId="198" fontId="0" fillId="0" borderId="0" applyFill="0" applyBorder="0" applyAlignment="0"/>
    <xf numFmtId="214" fontId="145" fillId="70" borderId="0"/>
    <xf numFmtId="0" fontId="110" fillId="9" borderId="0" applyNumberFormat="0" applyBorder="0" applyAlignment="0" applyProtection="0">
      <alignment vertical="center"/>
    </xf>
    <xf numFmtId="0" fontId="50" fillId="0" borderId="0">
      <alignment vertical="center"/>
    </xf>
    <xf numFmtId="209" fontId="50" fillId="70" borderId="0"/>
    <xf numFmtId="38" fontId="46" fillId="0" borderId="0" applyFont="0" applyFill="0" applyBorder="0" applyAlignment="0" applyProtection="0"/>
    <xf numFmtId="195" fontId="0" fillId="0" borderId="0" applyFont="0" applyFill="0" applyBorder="0" applyAlignment="0" applyProtection="0"/>
    <xf numFmtId="220" fontId="46" fillId="0" borderId="0" applyFont="0" applyFill="0" applyBorder="0" applyAlignment="0" applyProtection="0"/>
    <xf numFmtId="0" fontId="81" fillId="0" borderId="0"/>
    <xf numFmtId="37" fontId="146" fillId="0" borderId="0"/>
    <xf numFmtId="0" fontId="142" fillId="0" borderId="0"/>
    <xf numFmtId="0" fontId="51" fillId="78" borderId="35" applyNumberFormat="0" applyFont="0" applyAlignment="0" applyProtection="0">
      <alignment vertical="center"/>
    </xf>
    <xf numFmtId="0" fontId="147" fillId="10" borderId="25" applyNumberFormat="0" applyAlignment="0" applyProtection="0">
      <alignment vertical="center"/>
    </xf>
    <xf numFmtId="40" fontId="148" fillId="3" borderId="0">
      <alignment horizontal="right"/>
    </xf>
    <xf numFmtId="10" fontId="81" fillId="0" borderId="0" applyFont="0" applyFill="0" applyBorder="0" applyAlignment="0" applyProtection="0"/>
    <xf numFmtId="205" fontId="0" fillId="0" borderId="0" applyFont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199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49" fillId="13" borderId="0" applyNumberFormat="0" applyBorder="0" applyAlignment="0" applyProtection="0">
      <alignment vertical="center"/>
    </xf>
    <xf numFmtId="0" fontId="124" fillId="79" borderId="0" applyNumberFormat="0" applyBorder="0" applyAlignment="0" applyProtection="0"/>
    <xf numFmtId="194" fontId="0" fillId="0" borderId="0" applyFill="0" applyBorder="0" applyAlignment="0"/>
    <xf numFmtId="198" fontId="0" fillId="0" borderId="0" applyFill="0" applyBorder="0" applyAlignment="0"/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150" fillId="0" borderId="33">
      <alignment horizontal="center"/>
    </xf>
    <xf numFmtId="0" fontId="89" fillId="40" borderId="0" applyNumberFormat="0" applyBorder="0" applyAlignment="0" applyProtection="0"/>
    <xf numFmtId="0" fontId="46" fillId="76" borderId="0" applyNumberFormat="0" applyFont="0" applyBorder="0" applyAlignment="0" applyProtection="0"/>
    <xf numFmtId="0" fontId="50" fillId="0" borderId="0" applyNumberFormat="0" applyFill="0" applyBorder="0" applyAlignment="0" applyProtection="0">
      <alignment horizontal="left"/>
    </xf>
    <xf numFmtId="230" fontId="50" fillId="0" borderId="0" applyNumberFormat="0" applyFill="0" applyBorder="0" applyAlignment="0" applyProtection="0">
      <alignment horizontal="left"/>
    </xf>
    <xf numFmtId="0" fontId="62" fillId="15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/>
    <xf numFmtId="0" fontId="144" fillId="0" borderId="0">
      <alignment horizontal="left"/>
    </xf>
    <xf numFmtId="43" fontId="95" fillId="0" borderId="37"/>
    <xf numFmtId="0" fontId="134" fillId="0" borderId="0"/>
    <xf numFmtId="0" fontId="142" fillId="0" borderId="0"/>
    <xf numFmtId="0" fontId="50" fillId="21" borderId="18">
      <protection locked="0"/>
    </xf>
    <xf numFmtId="0" fontId="50" fillId="0" borderId="0">
      <alignment vertical="center"/>
    </xf>
    <xf numFmtId="0" fontId="119" fillId="21" borderId="18">
      <protection locked="0"/>
    </xf>
    <xf numFmtId="0" fontId="119" fillId="21" borderId="18">
      <protection locked="0"/>
    </xf>
    <xf numFmtId="0" fontId="50" fillId="21" borderId="18">
      <protection locked="0"/>
    </xf>
    <xf numFmtId="0" fontId="50" fillId="21" borderId="18">
      <protection locked="0"/>
    </xf>
    <xf numFmtId="0" fontId="50" fillId="21" borderId="18">
      <protection locked="0"/>
    </xf>
    <xf numFmtId="0" fontId="151" fillId="0" borderId="0" applyNumberFormat="0" applyFill="0" applyBorder="0" applyAlignment="0" applyProtection="0"/>
    <xf numFmtId="49" fontId="59" fillId="0" borderId="0" applyFill="0" applyBorder="0" applyAlignment="0"/>
    <xf numFmtId="0" fontId="113" fillId="11" borderId="0" applyNumberFormat="0" applyBorder="0" applyAlignment="0" applyProtection="0">
      <alignment vertical="center"/>
    </xf>
    <xf numFmtId="231" fontId="59" fillId="0" borderId="0" applyFill="0" applyBorder="0" applyAlignment="0"/>
    <xf numFmtId="222" fontId="0" fillId="0" borderId="0" applyFill="0" applyBorder="0" applyAlignment="0"/>
    <xf numFmtId="229" fontId="40" fillId="0" borderId="0" applyFont="0" applyFill="0" applyBorder="0" applyAlignment="0" applyProtection="0"/>
    <xf numFmtId="0" fontId="49" fillId="9" borderId="0" applyNumberFormat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0" fontId="57" fillId="48" borderId="0" applyNumberFormat="0" applyBorder="0" applyAlignment="0" applyProtection="0"/>
    <xf numFmtId="0" fontId="128" fillId="0" borderId="0" applyNumberFormat="0" applyFill="0" applyBorder="0" applyAlignment="0" applyProtection="0">
      <alignment vertical="center"/>
    </xf>
    <xf numFmtId="9" fontId="152" fillId="0" borderId="0" applyFont="0" applyFill="0" applyBorder="0" applyAlignment="0" applyProtection="0"/>
    <xf numFmtId="0" fontId="49" fillId="9" borderId="0" applyNumberFormat="0" applyBorder="0" applyAlignment="0" applyProtection="0">
      <alignment vertical="center"/>
    </xf>
    <xf numFmtId="0" fontId="40" fillId="0" borderId="0"/>
    <xf numFmtId="0" fontId="0" fillId="0" borderId="0"/>
    <xf numFmtId="188" fontId="40" fillId="0" borderId="0" applyFont="0" applyFill="0" applyBorder="0" applyAlignment="0" applyProtection="0"/>
    <xf numFmtId="41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54" fillId="0" borderId="31" applyNumberFormat="0" applyFill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155" fillId="0" borderId="17" applyNumberFormat="0" applyFill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153" fillId="0" borderId="0"/>
    <xf numFmtId="0" fontId="0" fillId="0" borderId="32" applyNumberFormat="0" applyFill="0" applyProtection="0">
      <alignment horizontal="right"/>
    </xf>
    <xf numFmtId="0" fontId="121" fillId="0" borderId="31" applyNumberFormat="0" applyFill="0" applyAlignment="0" applyProtection="0">
      <alignment vertical="center"/>
    </xf>
    <xf numFmtId="0" fontId="118" fillId="0" borderId="27" applyNumberFormat="0" applyFill="0" applyAlignment="0" applyProtection="0">
      <alignment vertical="center"/>
    </xf>
    <xf numFmtId="0" fontId="50" fillId="0" borderId="0" applyFont="0" applyBorder="0" applyAlignment="0">
      <alignment vertical="center"/>
    </xf>
    <xf numFmtId="0" fontId="65" fillId="0" borderId="17" applyNumberFormat="0" applyFill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156" fillId="0" borderId="32" applyNumberFormat="0" applyFill="0" applyProtection="0">
      <alignment horizontal="center"/>
    </xf>
    <xf numFmtId="4" fontId="9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0" fillId="0" borderId="0"/>
    <xf numFmtId="0" fontId="158" fillId="0" borderId="16" applyNumberFormat="0" applyFill="0" applyProtection="0">
      <alignment horizontal="center"/>
    </xf>
    <xf numFmtId="0" fontId="113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0" fillId="0" borderId="0">
      <alignment vertical="center"/>
    </xf>
    <xf numFmtId="0" fontId="113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0" fillId="0" borderId="0"/>
    <xf numFmtId="0" fontId="64" fillId="15" borderId="0" applyNumberFormat="0" applyBorder="0" applyAlignment="0" applyProtection="0">
      <alignment vertical="center"/>
    </xf>
    <xf numFmtId="0" fontId="50" fillId="0" borderId="0"/>
    <xf numFmtId="0" fontId="64" fillId="15" borderId="0" applyNumberFormat="0" applyBorder="0" applyAlignment="0" applyProtection="0">
      <alignment vertical="center"/>
    </xf>
    <xf numFmtId="0" fontId="50" fillId="0" borderId="0"/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89" fillId="40" borderId="0" applyNumberFormat="0" applyBorder="0" applyAlignment="0" applyProtection="0"/>
    <xf numFmtId="0" fontId="89" fillId="40" borderId="0" applyNumberFormat="0" applyBorder="0" applyAlignment="0" applyProtection="0"/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43" fontId="129" fillId="0" borderId="0" applyFont="0" applyFill="0" applyBorder="0" applyAlignment="0" applyProtection="0"/>
    <xf numFmtId="0" fontId="97" fillId="15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113" fillId="11" borderId="0" applyNumberFormat="0" applyBorder="0" applyAlignment="0" applyProtection="0">
      <alignment vertical="center"/>
    </xf>
    <xf numFmtId="0" fontId="50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1" fontId="159" fillId="0" borderId="1">
      <alignment vertical="center"/>
      <protection locked="0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160" fillId="0" borderId="0"/>
    <xf numFmtId="0" fontId="50" fillId="0" borderId="0">
      <alignment vertical="center"/>
    </xf>
    <xf numFmtId="0" fontId="0" fillId="0" borderId="0"/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29" fillId="0" borderId="0" applyFill="0" applyBorder="0" applyAlignment="0"/>
    <xf numFmtId="0" fontId="62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61" fillId="0" borderId="0"/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0" fillId="0" borderId="0"/>
    <xf numFmtId="0" fontId="10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0" fillId="0" borderId="0"/>
    <xf numFmtId="0" fontId="50" fillId="0" borderId="0">
      <alignment horizontal="left" wrapText="1"/>
    </xf>
    <xf numFmtId="0" fontId="50" fillId="0" borderId="0"/>
    <xf numFmtId="0" fontId="50" fillId="0" borderId="0"/>
    <xf numFmtId="0" fontId="50" fillId="0" borderId="0">
      <alignment horizontal="left" wrapText="1"/>
    </xf>
    <xf numFmtId="0" fontId="50" fillId="0" borderId="0"/>
    <xf numFmtId="0" fontId="50" fillId="0" borderId="0"/>
    <xf numFmtId="0" fontId="50" fillId="0" borderId="0">
      <alignment horizontal="left" wrapText="1"/>
    </xf>
    <xf numFmtId="0" fontId="50" fillId="0" borderId="0"/>
    <xf numFmtId="0" fontId="0" fillId="0" borderId="0"/>
    <xf numFmtId="0" fontId="0" fillId="0" borderId="0"/>
    <xf numFmtId="0" fontId="162" fillId="29" borderId="15" applyNumberFormat="0" applyAlignment="0" applyProtection="0">
      <alignment vertical="center"/>
    </xf>
    <xf numFmtId="0" fontId="0" fillId="0" borderId="0"/>
    <xf numFmtId="0" fontId="102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79" fillId="29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3" fillId="0" borderId="0" applyNumberFormat="0" applyFill="0" applyBorder="0" applyAlignment="0" applyProtection="0">
      <alignment vertical="top"/>
      <protection locked="0"/>
    </xf>
    <xf numFmtId="0" fontId="51" fillId="0" borderId="0">
      <alignment vertical="center"/>
    </xf>
    <xf numFmtId="0" fontId="0" fillId="0" borderId="0"/>
    <xf numFmtId="0" fontId="51" fillId="0" borderId="0">
      <alignment vertical="center"/>
    </xf>
    <xf numFmtId="0" fontId="0" fillId="0" borderId="0"/>
    <xf numFmtId="0" fontId="51" fillId="0" borderId="0">
      <alignment vertical="center"/>
    </xf>
    <xf numFmtId="0" fontId="109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63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0" fillId="78" borderId="35" applyNumberFormat="0" applyFont="0" applyAlignment="0" applyProtection="0">
      <alignment vertical="center"/>
    </xf>
    <xf numFmtId="0" fontId="50" fillId="0" borderId="0"/>
    <xf numFmtId="0" fontId="50" fillId="0" borderId="0">
      <alignment vertical="center"/>
    </xf>
    <xf numFmtId="0" fontId="50" fillId="0" borderId="0"/>
    <xf numFmtId="0" fontId="0" fillId="0" borderId="0" applyNumberFormat="0" applyFont="0" applyFill="0" applyBorder="0" applyAlignment="0" applyProtection="0"/>
    <xf numFmtId="0" fontId="50" fillId="0" borderId="0">
      <alignment vertical="center"/>
    </xf>
    <xf numFmtId="0" fontId="50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50" fillId="9" borderId="0" applyNumberFormat="0" applyBorder="0" applyAlignment="0" applyProtection="0">
      <alignment vertical="center"/>
    </xf>
    <xf numFmtId="0" fontId="29" fillId="0" borderId="0" applyFill="0" applyBorder="0" applyAlignment="0"/>
    <xf numFmtId="0" fontId="49" fillId="9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81" fillId="0" borderId="0"/>
    <xf numFmtId="0" fontId="57" fillId="9" borderId="0" applyNumberFormat="0" applyBorder="0" applyAlignment="0" applyProtection="0">
      <alignment vertical="center"/>
    </xf>
    <xf numFmtId="0" fontId="96" fillId="72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31" fillId="56" borderId="30" applyNumberFormat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58" fillId="0" borderId="16" applyNumberFormat="0" applyFill="0" applyProtection="0">
      <alignment horizontal="left"/>
    </xf>
    <xf numFmtId="0" fontId="166" fillId="0" borderId="2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0" fontId="117" fillId="0" borderId="0"/>
    <xf numFmtId="0" fontId="60" fillId="77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60" fillId="72" borderId="0" applyNumberFormat="0" applyBorder="0" applyAlignment="0" applyProtection="0">
      <alignment vertical="center"/>
    </xf>
    <xf numFmtId="0" fontId="147" fillId="10" borderId="25" applyNumberFormat="0" applyAlignment="0" applyProtection="0">
      <alignment vertical="center"/>
    </xf>
    <xf numFmtId="1" fontId="0" fillId="0" borderId="16" applyFill="0" applyProtection="0">
      <alignment horizontal="center"/>
    </xf>
    <xf numFmtId="224" fontId="92" fillId="0" borderId="0" applyFont="0" applyFill="0" applyBorder="0" applyAlignment="0" applyProtection="0"/>
    <xf numFmtId="0" fontId="50" fillId="0" borderId="24" applyNumberFormat="0" applyFill="0" applyAlignment="0" applyProtection="0">
      <alignment vertical="center"/>
    </xf>
    <xf numFmtId="0" fontId="50" fillId="77" borderId="0" applyNumberFormat="0" applyBorder="0" applyAlignment="0" applyProtection="0">
      <alignment vertical="center"/>
    </xf>
    <xf numFmtId="0" fontId="50" fillId="7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235" fontId="159" fillId="0" borderId="1">
      <alignment vertical="center"/>
      <protection locked="0"/>
    </xf>
    <xf numFmtId="0" fontId="72" fillId="0" borderId="0"/>
    <xf numFmtId="0" fontId="46" fillId="0" borderId="0"/>
    <xf numFmtId="41" fontId="0" fillId="0" borderId="0" applyFont="0" applyFill="0" applyBorder="0" applyAlignment="0" applyProtection="0"/>
    <xf numFmtId="0" fontId="0" fillId="0" borderId="1" applyNumberFormat="0"/>
    <xf numFmtId="234" fontId="129" fillId="0" borderId="0" applyFont="0" applyFill="0" applyBorder="0" applyAlignment="0" applyProtection="0"/>
    <xf numFmtId="236" fontId="129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7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6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 wrapText="1"/>
    </xf>
    <xf numFmtId="238" fontId="27" fillId="0" borderId="6" xfId="0" applyNumberFormat="1" applyFont="1" applyFill="1" applyBorder="1" applyAlignment="1" applyProtection="1">
      <alignment horizontal="center" vertical="center"/>
    </xf>
    <xf numFmtId="49" fontId="27" fillId="0" borderId="6" xfId="0" applyNumberFormat="1" applyFont="1" applyFill="1" applyBorder="1" applyAlignment="1" applyProtection="1">
      <alignment horizontal="left" vertical="center" wrapText="1"/>
    </xf>
    <xf numFmtId="49" fontId="27" fillId="0" borderId="6" xfId="0" applyNumberFormat="1" applyFont="1" applyFill="1" applyBorder="1" applyAlignment="1" applyProtection="1">
      <alignment horizontal="center" vertical="center"/>
    </xf>
    <xf numFmtId="237" fontId="27" fillId="0" borderId="6" xfId="0" applyNumberFormat="1" applyFont="1" applyFill="1" applyBorder="1" applyAlignment="1" applyProtection="1">
      <alignment horizontal="right" vertical="center"/>
    </xf>
    <xf numFmtId="238" fontId="23" fillId="0" borderId="6" xfId="0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239" fontId="30" fillId="0" borderId="1" xfId="0" applyNumberFormat="1" applyFont="1" applyFill="1" applyBorder="1" applyAlignment="1">
      <alignment horizontal="right" vertical="center" wrapText="1"/>
    </xf>
    <xf numFmtId="237" fontId="23" fillId="0" borderId="6" xfId="0" applyNumberFormat="1" applyFont="1" applyFill="1" applyBorder="1" applyAlignment="1" applyProtection="1">
      <alignment horizontal="right" vertical="center"/>
    </xf>
    <xf numFmtId="49" fontId="23" fillId="0" borderId="6" xfId="0" applyNumberFormat="1" applyFont="1" applyFill="1" applyBorder="1" applyAlignment="1" applyProtection="1">
      <alignment horizontal="left" vertical="center" wrapText="1"/>
    </xf>
    <xf numFmtId="49" fontId="23" fillId="0" borderId="6" xfId="0" applyNumberFormat="1" applyFont="1" applyFill="1" applyBorder="1" applyAlignment="1" applyProtection="1">
      <alignment horizontal="left" vertical="center"/>
    </xf>
    <xf numFmtId="0" fontId="31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0" fontId="29" fillId="0" borderId="1" xfId="0" applyNumberFormat="1" applyFont="1" applyFill="1" applyBorder="1" applyAlignment="1">
      <alignment horizontal="right"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22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0" fontId="30" fillId="0" borderId="1" xfId="0" applyFont="1" applyFill="1" applyBorder="1" applyAlignment="1">
      <alignment horizontal="right" vertical="center"/>
    </xf>
    <xf numFmtId="0" fontId="23" fillId="0" borderId="1" xfId="0" applyFont="1" applyBorder="1" applyAlignment="1" applyProtection="1"/>
    <xf numFmtId="239" fontId="27" fillId="0" borderId="1" xfId="0" applyNumberFormat="1" applyFont="1" applyBorder="1" applyAlignment="1" applyProtection="1">
      <alignment horizontal="right" vertical="center"/>
    </xf>
    <xf numFmtId="239" fontId="23" fillId="0" borderId="1" xfId="0" applyNumberFormat="1" applyFont="1" applyBorder="1" applyAlignment="1" applyProtection="1">
      <alignment horizontal="right" vertical="center"/>
    </xf>
    <xf numFmtId="239" fontId="30" fillId="0" borderId="1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237" fontId="23" fillId="0" borderId="1" xfId="0" applyNumberFormat="1" applyFont="1" applyFill="1" applyBorder="1" applyAlignment="1" applyProtection="1">
      <alignment horizontal="right" vertical="center" wrapText="1"/>
    </xf>
    <xf numFmtId="240" fontId="23" fillId="0" borderId="1" xfId="0" applyNumberFormat="1" applyFont="1" applyFill="1" applyBorder="1" applyAlignment="1" applyProtection="1">
      <alignment horizontal="right" vertical="center"/>
    </xf>
    <xf numFmtId="240" fontId="27" fillId="0" borderId="1" xfId="0" applyNumberFormat="1" applyFont="1" applyFill="1" applyBorder="1" applyAlignment="1" applyProtection="1">
      <alignment horizontal="right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32" fillId="0" borderId="7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right" vertical="center"/>
    </xf>
    <xf numFmtId="0" fontId="27" fillId="0" borderId="6" xfId="0" applyFont="1" applyFill="1" applyBorder="1" applyAlignment="1" applyProtection="1">
      <alignment horizontal="left" vertical="center"/>
    </xf>
    <xf numFmtId="240" fontId="27" fillId="0" borderId="6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6" xfId="0" applyFont="1" applyFill="1" applyBorder="1" applyAlignment="1" applyProtection="1">
      <alignment horizontal="left" vertical="center"/>
    </xf>
    <xf numFmtId="239" fontId="34" fillId="0" borderId="1" xfId="0" applyNumberFormat="1" applyFont="1" applyFill="1" applyBorder="1" applyAlignment="1"/>
    <xf numFmtId="240" fontId="23" fillId="0" borderId="1" xfId="692" applyNumberFormat="1" applyFont="1" applyFill="1" applyBorder="1" applyAlignment="1" applyProtection="1">
      <alignment vertical="center"/>
    </xf>
    <xf numFmtId="240" fontId="23" fillId="0" borderId="6" xfId="0" applyNumberFormat="1" applyFont="1" applyFill="1" applyBorder="1" applyAlignment="1" applyProtection="1">
      <alignment horizontal="right" vertical="center" wrapText="1"/>
    </xf>
    <xf numFmtId="0" fontId="23" fillId="0" borderId="6" xfId="0" applyFont="1" applyFill="1" applyBorder="1" applyAlignment="1" applyProtection="1">
      <alignment horizontal="right" vertical="center"/>
    </xf>
    <xf numFmtId="0" fontId="23" fillId="0" borderId="6" xfId="0" applyFont="1" applyBorder="1" applyAlignment="1" applyProtection="1">
      <alignment horizontal="right" vertical="center"/>
    </xf>
    <xf numFmtId="240" fontId="23" fillId="0" borderId="6" xfId="0" applyNumberFormat="1" applyFont="1" applyBorder="1" applyAlignment="1" applyProtection="1">
      <alignment horizontal="right" vertical="center" wrapText="1"/>
    </xf>
    <xf numFmtId="0" fontId="23" fillId="0" borderId="6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37" fontId="27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40" fontId="30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0" fontId="20" fillId="0" borderId="0" xfId="692" applyFont="1" applyFill="1" applyBorder="1" applyAlignment="1" applyProtection="1"/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center" vertical="center"/>
    </xf>
    <xf numFmtId="237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35" fillId="0" borderId="0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1" fillId="0" borderId="8" xfId="21" applyFont="1" applyBorder="1" applyAlignment="1" applyProtection="1">
      <alignment vertical="center" wrapText="1"/>
    </xf>
    <xf numFmtId="0" fontId="25" fillId="0" borderId="9" xfId="0" applyFont="1" applyBorder="1" applyAlignment="1" applyProtection="1">
      <alignment vertical="center"/>
    </xf>
    <xf numFmtId="0" fontId="21" fillId="0" borderId="8" xfId="21" applyFont="1" applyBorder="1" applyAlignment="1" applyProtection="1">
      <alignment vertical="center"/>
    </xf>
    <xf numFmtId="0" fontId="25" fillId="0" borderId="10" xfId="0" applyFont="1" applyBorder="1" applyAlignment="1" applyProtection="1">
      <alignment vertical="center"/>
    </xf>
    <xf numFmtId="0" fontId="25" fillId="0" borderId="10" xfId="0" applyFont="1" applyBorder="1" applyAlignment="1" applyProtection="1"/>
    <xf numFmtId="0" fontId="0" fillId="0" borderId="11" xfId="0" applyBorder="1"/>
    <xf numFmtId="0" fontId="0" fillId="0" borderId="3" xfId="0" applyBorder="1"/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vertical="center"/>
    </xf>
    <xf numFmtId="0" fontId="23" fillId="0" borderId="1" xfId="0" applyFont="1" applyBorder="1" applyAlignment="1" applyProtection="1" quotePrefix="1">
      <alignment horizontal="center" vertical="center"/>
    </xf>
  </cellXfs>
  <cellStyles count="1026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超链接" xfId="21" builtinId="8"/>
    <cellStyle name="Accent2 - 60%" xfId="22"/>
    <cellStyle name="日期" xfId="23"/>
    <cellStyle name="差_奖励补助测算5.23新" xfId="24"/>
    <cellStyle name="Unprotect" xfId="25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_ET_STYLE_NoName_00__Sheet3" xfId="32"/>
    <cellStyle name="常规 6" xfId="33"/>
    <cellStyle name="注释" xfId="34" builtinId="10"/>
    <cellStyle name="60% - 强调文字颜色 2 3" xfId="35"/>
    <cellStyle name="entry" xfId="36"/>
    <cellStyle name="Entered" xfId="37"/>
    <cellStyle name="PrePop Units (1)" xfId="38"/>
    <cellStyle name="60% - 强调文字颜色 2" xfId="39" builtinId="36"/>
    <cellStyle name="差_教师绩效工资测算表（离退休按各地上报数测算）2009年1月1日" xfId="40"/>
    <cellStyle name="差_2007年政法部门业务指标" xfId="41"/>
    <cellStyle name="百分比 7" xfId="42"/>
    <cellStyle name="标题 4" xfId="43" builtinId="19"/>
    <cellStyle name="好_奖励补助测算5.23新" xfId="44"/>
    <cellStyle name="差_指标五" xfId="45"/>
    <cellStyle name="警告文本" xfId="46" builtinId="11"/>
    <cellStyle name="常规 5 2" xfId="47"/>
    <cellStyle name="Calc Units (0)" xfId="48"/>
    <cellStyle name="差_奖励补助测算5.22测试" xfId="49"/>
    <cellStyle name="Currency$[0]" xfId="50"/>
    <cellStyle name="标题" xfId="51" builtinId="15"/>
    <cellStyle name="t_HVAC Equipment (3)_2013年部门预算车辆情况统计表" xfId="52"/>
    <cellStyle name="解释性文本" xfId="53" builtinId="53"/>
    <cellStyle name="_国贸底稿zhj" xfId="54"/>
    <cellStyle name="百分比 4" xfId="55"/>
    <cellStyle name="常规 2_2011年战略性业务激励费用挂价表（0301）" xfId="56"/>
    <cellStyle name="标题 1" xfId="57" builtinId="16"/>
    <cellStyle name="0,0_x000d__x000a_NA_x000d__x000a_" xfId="58"/>
    <cellStyle name="0%" xfId="59"/>
    <cellStyle name="百分比 5" xfId="60"/>
    <cellStyle name="标题 2" xfId="61" builtinId="17"/>
    <cellStyle name="60% - 强调文字颜色 1" xfId="62" builtinId="32"/>
    <cellStyle name="Accent6_2013年部门预算车辆情况统计表" xfId="63"/>
    <cellStyle name="桁区切り_１１月価格表" xfId="64"/>
    <cellStyle name="百分比 6" xfId="65"/>
    <cellStyle name="标题 3" xfId="66" builtinId="18"/>
    <cellStyle name="60% - 强调文字颜色 4" xfId="67" builtinId="44"/>
    <cellStyle name="_ZMN-赵王宾馆底稿" xfId="68"/>
    <cellStyle name="好_Book1_1_项目支出明细表科室第二稿(汇报郭局长修改后）" xfId="69"/>
    <cellStyle name="输出" xfId="70" builtinId="21"/>
    <cellStyle name="标Ƙ" xfId="71"/>
    <cellStyle name="计算" xfId="72" builtinId="22"/>
    <cellStyle name="?? 2" xfId="73"/>
    <cellStyle name="Input" xfId="74"/>
    <cellStyle name="_ET_STYLE_NoName_00__Book1_2013年部门预算车辆情况统计表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_1123试算平衡表（模板）（马雪泉）" xfId="81"/>
    <cellStyle name="Accent3_2013年部门预算车辆情况统计表" xfId="82"/>
    <cellStyle name="_long term loan - others 300504" xfId="83"/>
    <cellStyle name="好_三季度－表二" xfId="84"/>
    <cellStyle name="Currency [0]" xfId="85"/>
    <cellStyle name="强调文字颜色 2" xfId="86" builtinId="33"/>
    <cellStyle name="_2007年一季报(待披露0422)" xfId="87"/>
    <cellStyle name="差_教育厅提供义务教育及高中教师人数（2009年1月6日）" xfId="88"/>
    <cellStyle name="链接单元格" xfId="89" builtinId="24"/>
    <cellStyle name="汇总" xfId="90" builtinId="25"/>
    <cellStyle name="差_Book2" xfId="91"/>
    <cellStyle name="Enter Units (0)" xfId="92"/>
    <cellStyle name="好" xfId="93" builtinId="26"/>
    <cellStyle name="Heading 3" xfId="94"/>
    <cellStyle name="20% - 强调文字颜色 3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链接单元格 3" xfId="100"/>
    <cellStyle name="Link Units (0)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0.0%" xfId="105"/>
    <cellStyle name="输出 2" xfId="106"/>
    <cellStyle name="Output Line Items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_Part III.200406.Loan and Liabilities details.(Site Name)_Shenhua PBC package 050530" xfId="113"/>
    <cellStyle name="强调文字颜色 4" xfId="114" builtinId="41"/>
    <cellStyle name="20% - 强调文字颜色 4" xfId="115" builtinId="42"/>
    <cellStyle name="_特色理财产品统计表1" xfId="116"/>
    <cellStyle name="常规 2 2_Book1" xfId="117"/>
    <cellStyle name="?? 2 3" xfId="118"/>
    <cellStyle name="计算 3" xfId="119"/>
    <cellStyle name="40% - 强调文字颜色 4" xfId="120" builtinId="43"/>
    <cellStyle name="强调文字颜色 5" xfId="121" builtinId="45"/>
    <cellStyle name="40% - 强调文字颜色 5" xfId="122" builtinId="47"/>
    <cellStyle name="差_Book1_Book1_1" xfId="123"/>
    <cellStyle name="F2" xfId="124"/>
    <cellStyle name="差_2006年全省财力计算表（中央、决算）" xfId="125"/>
    <cellStyle name="60% - 强调文字颜色 5" xfId="126" builtinId="48"/>
    <cellStyle name="强调文字颜色 6" xfId="127" builtinId="49"/>
    <cellStyle name="_弱电系统设备配置报价清单" xfId="128"/>
    <cellStyle name="だ[0]_PLDT" xfId="129"/>
    <cellStyle name="40% - 强调文字颜色 6" xfId="130" builtinId="51"/>
    <cellStyle name="差_Book1_Book1_2" xfId="131"/>
    <cellStyle name="F3" xfId="132"/>
    <cellStyle name="适中 2" xfId="133"/>
    <cellStyle name="1" xfId="134"/>
    <cellStyle name="好_业务工作量指标" xfId="135"/>
    <cellStyle name="60% - 强调文字颜色 6" xfId="136" builtinId="52"/>
    <cellStyle name="Œ…‹æØ‚è_Region Orders (2)" xfId="137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colors>
    <mruColors>
      <color rgb="000D9B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7" workbookViewId="0">
      <selection activeCell="D23" sqref="D23"/>
    </sheetView>
  </sheetViews>
  <sheetFormatPr defaultColWidth="9" defaultRowHeight="12.75" customHeight="1"/>
  <cols>
    <col min="1" max="9" width="17.1428571428571" style="39" customWidth="1"/>
    <col min="10" max="10" width="9" style="39" customWidth="1"/>
  </cols>
  <sheetData>
    <row r="2" ht="14.25" customHeight="1" spans="1:10">
      <c r="A2" s="143"/>
      <c r="B2"/>
      <c r="C2"/>
      <c r="D2"/>
      <c r="E2"/>
      <c r="F2"/>
      <c r="G2"/>
      <c r="H2"/>
      <c r="I2"/>
      <c r="J2"/>
    </row>
    <row r="3" ht="18.75" customHeight="1" spans="1:10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/>
    </row>
    <row r="4" ht="24" customHeight="1" spans="1:10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/>
    </row>
    <row r="5" ht="14.25" customHeight="1" spans="1:10">
      <c r="A5" s="144"/>
      <c r="B5" s="144"/>
      <c r="C5" s="144"/>
      <c r="D5" s="144"/>
      <c r="E5" s="144"/>
      <c r="F5" s="144"/>
      <c r="G5" s="144"/>
      <c r="H5" s="144"/>
      <c r="I5" s="144"/>
      <c r="J5"/>
    </row>
    <row r="6" ht="14.25" customHeight="1" spans="1:10">
      <c r="A6" s="144"/>
      <c r="B6" s="144"/>
      <c r="C6" s="144"/>
      <c r="D6" s="144"/>
      <c r="E6" s="144"/>
      <c r="F6" s="144"/>
      <c r="G6" s="144"/>
      <c r="H6" s="144"/>
      <c r="I6" s="144"/>
      <c r="J6"/>
    </row>
    <row r="7" ht="14.25" customHeight="1" spans="1:10">
      <c r="A7" s="144"/>
      <c r="B7" s="144"/>
      <c r="C7" s="144"/>
      <c r="D7" s="144"/>
      <c r="E7" s="144"/>
      <c r="F7" s="144"/>
      <c r="G7" s="144"/>
      <c r="H7" s="144"/>
      <c r="I7" s="144"/>
      <c r="J7"/>
    </row>
    <row r="8" ht="14.25" customHeight="1" spans="1:10">
      <c r="A8" s="144"/>
      <c r="B8" s="144"/>
      <c r="C8" s="144"/>
      <c r="D8" s="144"/>
      <c r="E8" s="144"/>
      <c r="F8" s="144"/>
      <c r="G8" s="144"/>
      <c r="H8" s="144"/>
      <c r="I8" s="144"/>
      <c r="J8"/>
    </row>
    <row r="9" ht="33" customHeight="1" spans="1:10">
      <c r="A9" s="145" t="s">
        <v>2</v>
      </c>
      <c r="B9" s="145"/>
      <c r="C9" s="145"/>
      <c r="D9" s="145"/>
      <c r="E9" s="145"/>
      <c r="F9" s="145"/>
      <c r="G9" s="145"/>
      <c r="H9" s="145"/>
      <c r="I9" s="145"/>
      <c r="J9"/>
    </row>
    <row r="10" ht="14.25" customHeight="1" spans="1:10">
      <c r="A10" s="144"/>
      <c r="B10" s="144"/>
      <c r="C10" s="144"/>
      <c r="D10" s="144"/>
      <c r="E10" s="144"/>
      <c r="F10" s="144"/>
      <c r="G10" s="144"/>
      <c r="H10" s="144"/>
      <c r="I10" s="144"/>
      <c r="J10"/>
    </row>
    <row r="11" ht="14.25" customHeight="1" spans="1:10">
      <c r="A11" s="144"/>
      <c r="B11" s="144"/>
      <c r="C11" s="144"/>
      <c r="D11" s="144"/>
      <c r="E11" s="144"/>
      <c r="F11" s="144"/>
      <c r="G11" s="144"/>
      <c r="H11" s="144"/>
      <c r="I11" s="144"/>
      <c r="J11"/>
    </row>
    <row r="12" ht="14.25" customHeight="1" spans="1:10">
      <c r="A12" s="144"/>
      <c r="B12" s="144"/>
      <c r="C12" s="144"/>
      <c r="D12" s="144"/>
      <c r="E12" s="144"/>
      <c r="F12" s="144"/>
      <c r="G12" s="144"/>
      <c r="H12" s="144"/>
      <c r="I12" s="144"/>
      <c r="J12"/>
    </row>
    <row r="13" ht="14.25" customHeight="1" spans="1:10">
      <c r="A13" s="144"/>
      <c r="B13" s="144"/>
      <c r="C13" s="144"/>
      <c r="D13" s="144"/>
      <c r="E13" s="144"/>
      <c r="F13" s="144"/>
      <c r="G13" s="144"/>
      <c r="H13" s="144"/>
      <c r="I13" s="144"/>
      <c r="J13"/>
    </row>
    <row r="14" ht="14.25" customHeight="1" spans="1:10">
      <c r="A14" s="144"/>
      <c r="B14" s="144"/>
      <c r="C14" s="144"/>
      <c r="D14" s="144"/>
      <c r="E14" s="144"/>
      <c r="F14" s="144"/>
      <c r="G14" s="144"/>
      <c r="H14" s="144"/>
      <c r="I14" s="144"/>
      <c r="J14"/>
    </row>
    <row r="15" ht="14.25" customHeight="1" spans="1:10">
      <c r="A15" s="144"/>
      <c r="B15" s="144"/>
      <c r="C15" s="144"/>
      <c r="D15" s="144"/>
      <c r="E15" s="144"/>
      <c r="F15" s="144"/>
      <c r="G15" s="144"/>
      <c r="H15" s="144"/>
      <c r="I15" s="144"/>
      <c r="J15"/>
    </row>
    <row r="16" ht="14.25" customHeight="1" spans="1:10">
      <c r="A16" s="144"/>
      <c r="B16" s="144"/>
      <c r="C16" s="144"/>
      <c r="D16" s="144"/>
      <c r="E16" s="144"/>
      <c r="F16" s="144"/>
      <c r="G16" s="144"/>
      <c r="H16" s="144"/>
      <c r="I16" s="144"/>
      <c r="J16"/>
    </row>
    <row r="17" ht="14.25" customHeight="1" spans="1:10">
      <c r="A17" s="144"/>
      <c r="B17" s="144"/>
      <c r="C17" s="144"/>
      <c r="D17" s="144"/>
      <c r="E17" s="144"/>
      <c r="F17" s="144"/>
      <c r="G17" s="144"/>
      <c r="H17" s="144"/>
      <c r="I17" s="144"/>
      <c r="J17"/>
    </row>
    <row r="18" ht="14.25" customHeight="1" spans="1:10">
      <c r="A18" s="144"/>
      <c r="B18" s="144"/>
      <c r="C18" s="144"/>
      <c r="D18" s="144"/>
      <c r="E18" s="144"/>
      <c r="F18" s="144"/>
      <c r="G18" s="144"/>
      <c r="H18" s="144"/>
      <c r="I18" s="144"/>
      <c r="J18"/>
    </row>
    <row r="19" ht="14.25" customHeight="1" spans="1:10">
      <c r="A19" s="146" t="s">
        <v>3</v>
      </c>
      <c r="B19" s="144"/>
      <c r="C19" s="144"/>
      <c r="D19" s="144"/>
      <c r="E19" s="144"/>
      <c r="F19" s="144"/>
      <c r="G19" s="144"/>
      <c r="H19" s="144"/>
      <c r="I19" s="144"/>
      <c r="J19"/>
    </row>
    <row r="20" ht="14.25" customHeight="1" spans="1:10">
      <c r="A20" s="144"/>
      <c r="B20" s="144"/>
      <c r="C20" s="144"/>
      <c r="D20" s="144"/>
      <c r="E20" s="144"/>
      <c r="F20" s="144"/>
      <c r="G20" s="144"/>
      <c r="H20" s="144"/>
      <c r="I20" s="144"/>
      <c r="J20"/>
    </row>
    <row r="21" ht="14.25" customHeight="1" spans="1:10">
      <c r="A21" s="144"/>
      <c r="B21" s="144"/>
      <c r="C21" s="144"/>
      <c r="D21" s="144"/>
      <c r="E21" s="144"/>
      <c r="F21" s="144"/>
      <c r="G21" s="144"/>
      <c r="H21"/>
      <c r="I21" s="144"/>
      <c r="J21"/>
    </row>
    <row r="22" ht="14.25" customHeight="1" spans="1:10">
      <c r="A22" s="144"/>
      <c r="B22" s="144" t="s">
        <v>4</v>
      </c>
      <c r="C22"/>
      <c r="D22"/>
      <c r="E22" s="144" t="s">
        <v>5</v>
      </c>
      <c r="F22"/>
      <c r="G22" s="144" t="s">
        <v>6</v>
      </c>
      <c r="H22"/>
      <c r="I22" s="144"/>
      <c r="J22"/>
    </row>
    <row r="23" ht="15.75" customHeight="1" spans="1:10">
      <c r="A23"/>
      <c r="B23" s="14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1" sqref="A1"/>
    </sheetView>
  </sheetViews>
  <sheetFormatPr defaultColWidth="9" defaultRowHeight="12.75" customHeight="1" outlineLevelRow="7" outlineLevelCol="6"/>
  <cols>
    <col min="1" max="1" width="14.2857142857143" style="39" customWidth="1"/>
    <col min="2" max="2" width="36.8571428571429" style="39" customWidth="1"/>
    <col min="3" max="3" width="20.2857142857143" style="39" customWidth="1"/>
    <col min="4" max="4" width="18.8571428571429" style="39" customWidth="1"/>
    <col min="5" max="5" width="17.2857142857143" style="39" customWidth="1"/>
    <col min="6" max="6" width="17.5714285714286" style="39" customWidth="1"/>
    <col min="7" max="7" width="17.1428571428571" style="39" customWidth="1"/>
    <col min="8" max="8" width="9.14285714285714" style="39"/>
  </cols>
  <sheetData>
    <row r="1" ht="24.75" customHeight="1" spans="1:2">
      <c r="A1" s="63"/>
      <c r="B1" s="63"/>
    </row>
    <row r="2" ht="24.75" customHeight="1" spans="1:7">
      <c r="A2" s="41" t="s">
        <v>186</v>
      </c>
      <c r="B2" s="41"/>
      <c r="C2" s="41"/>
      <c r="D2" s="41"/>
      <c r="E2" s="41"/>
      <c r="F2" s="41"/>
      <c r="G2" s="41"/>
    </row>
    <row r="3" ht="24.75" customHeight="1" spans="7:7">
      <c r="G3" s="42" t="s">
        <v>32</v>
      </c>
    </row>
    <row r="4" ht="24.75" customHeight="1" spans="1:7">
      <c r="A4" s="64" t="s">
        <v>125</v>
      </c>
      <c r="B4" s="64" t="s">
        <v>126</v>
      </c>
      <c r="C4" s="65" t="s">
        <v>187</v>
      </c>
      <c r="D4" s="65"/>
      <c r="E4" s="65"/>
      <c r="F4" s="65"/>
      <c r="G4" s="65"/>
    </row>
    <row r="5" ht="24.75" customHeight="1" spans="1:7">
      <c r="A5" s="64"/>
      <c r="B5" s="64"/>
      <c r="C5" s="65" t="s">
        <v>103</v>
      </c>
      <c r="D5" s="65" t="s">
        <v>188</v>
      </c>
      <c r="E5" s="65" t="s">
        <v>189</v>
      </c>
      <c r="F5" s="65" t="s">
        <v>190</v>
      </c>
      <c r="G5" s="66"/>
    </row>
    <row r="6" ht="24.75" customHeight="1" spans="1:7">
      <c r="A6" s="64"/>
      <c r="B6" s="64"/>
      <c r="C6" s="65"/>
      <c r="D6" s="65"/>
      <c r="E6" s="65"/>
      <c r="F6" s="65" t="s">
        <v>191</v>
      </c>
      <c r="G6" s="65" t="s">
        <v>192</v>
      </c>
    </row>
    <row r="7" ht="24.75" customHeight="1" spans="1:7">
      <c r="A7" s="148" t="s">
        <v>193</v>
      </c>
      <c r="B7" s="64" t="s">
        <v>131</v>
      </c>
      <c r="C7" s="65">
        <f>D7+E7+F7+G7</f>
        <v>39050</v>
      </c>
      <c r="D7" s="65"/>
      <c r="E7" s="67">
        <f>71*50</f>
        <v>3550</v>
      </c>
      <c r="F7" s="65"/>
      <c r="G7" s="67">
        <f>71*500</f>
        <v>35500</v>
      </c>
    </row>
    <row r="8" ht="24.75" customHeight="1" spans="1:7">
      <c r="A8" s="68"/>
      <c r="B8" s="68"/>
      <c r="C8" s="69"/>
      <c r="D8" s="69"/>
      <c r="E8" s="69"/>
      <c r="F8" s="69"/>
      <c r="G8" s="6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zoomScaleSheetLayoutView="100" workbookViewId="0">
      <selection activeCell="A1" sqref="A1"/>
    </sheetView>
  </sheetViews>
  <sheetFormatPr defaultColWidth="9" defaultRowHeight="12.75" customHeight="1" outlineLevelCol="5"/>
  <cols>
    <col min="1" max="1" width="6.57142857142857" style="39" customWidth="1"/>
    <col min="2" max="2" width="13.7142857142857" style="39" customWidth="1"/>
    <col min="3" max="3" width="33.8571428571429" style="39" customWidth="1"/>
    <col min="4" max="4" width="31.8571428571429" style="39" customWidth="1"/>
    <col min="5" max="6" width="6.85714285714286" style="39" customWidth="1"/>
  </cols>
  <sheetData>
    <row r="1" ht="18" customHeight="1" spans="1:3">
      <c r="A1" s="48"/>
      <c r="B1" s="48"/>
      <c r="C1" s="49"/>
    </row>
    <row r="2" ht="24.75" customHeight="1" spans="1:4">
      <c r="A2" s="41" t="s">
        <v>194</v>
      </c>
      <c r="B2" s="41"/>
      <c r="C2" s="41"/>
      <c r="D2" s="41"/>
    </row>
    <row r="3" ht="24.75" customHeight="1" spans="4:4">
      <c r="D3" s="42" t="s">
        <v>32</v>
      </c>
    </row>
    <row r="4" ht="24.75" customHeight="1" spans="1:4">
      <c r="A4" s="50" t="s">
        <v>195</v>
      </c>
      <c r="B4" s="51" t="s">
        <v>196</v>
      </c>
      <c r="C4" s="50" t="s">
        <v>197</v>
      </c>
      <c r="D4" s="50" t="s">
        <v>99</v>
      </c>
    </row>
    <row r="5" ht="24.75" customHeight="1" spans="1:4">
      <c r="A5" s="50" t="s">
        <v>101</v>
      </c>
      <c r="B5" s="50" t="s">
        <v>101</v>
      </c>
      <c r="C5" s="50" t="s">
        <v>101</v>
      </c>
      <c r="D5" s="50">
        <v>3</v>
      </c>
    </row>
    <row r="6" s="38" customFormat="1" ht="25.5" customHeight="1" spans="1:6">
      <c r="A6" s="52">
        <f>ROW()-6</f>
        <v>0</v>
      </c>
      <c r="B6" s="53"/>
      <c r="C6" s="54" t="s">
        <v>103</v>
      </c>
      <c r="D6" s="55">
        <f>D7</f>
        <v>611004</v>
      </c>
      <c r="E6" s="47"/>
      <c r="F6" s="47"/>
    </row>
    <row r="7" ht="25.5" customHeight="1" spans="1:4">
      <c r="A7" s="56">
        <v>1</v>
      </c>
      <c r="B7" s="57" t="s">
        <v>147</v>
      </c>
      <c r="C7" s="57" t="s">
        <v>148</v>
      </c>
      <c r="D7" s="55">
        <v>611004</v>
      </c>
    </row>
    <row r="8" ht="25.5" customHeight="1" spans="1:4">
      <c r="A8" s="56">
        <v>2</v>
      </c>
      <c r="B8" s="58" t="s">
        <v>149</v>
      </c>
      <c r="C8" s="58" t="s">
        <v>150</v>
      </c>
      <c r="D8" s="59">
        <f>71*800</f>
        <v>56800</v>
      </c>
    </row>
    <row r="9" ht="25.5" customHeight="1" spans="1:4">
      <c r="A9" s="56">
        <v>3</v>
      </c>
      <c r="B9" s="58" t="s">
        <v>151</v>
      </c>
      <c r="C9" s="58" t="s">
        <v>152</v>
      </c>
      <c r="D9" s="59">
        <f>71*250</f>
        <v>17750</v>
      </c>
    </row>
    <row r="10" ht="25.5" customHeight="1" spans="1:4">
      <c r="A10" s="56">
        <v>4</v>
      </c>
      <c r="B10" s="58" t="s">
        <v>153</v>
      </c>
      <c r="C10" s="58" t="s">
        <v>154</v>
      </c>
      <c r="D10" s="59">
        <f>71*200</f>
        <v>14200</v>
      </c>
    </row>
    <row r="11" ht="25.5" customHeight="1" spans="1:4">
      <c r="A11" s="56">
        <v>5</v>
      </c>
      <c r="B11" s="58" t="s">
        <v>155</v>
      </c>
      <c r="C11" s="58" t="s">
        <v>156</v>
      </c>
      <c r="D11" s="59">
        <f>71*200</f>
        <v>14200</v>
      </c>
    </row>
    <row r="12" ht="25.5" customHeight="1" spans="1:4">
      <c r="A12" s="56">
        <v>6</v>
      </c>
      <c r="B12" s="58" t="s">
        <v>157</v>
      </c>
      <c r="C12" s="58" t="s">
        <v>158</v>
      </c>
      <c r="D12" s="59">
        <f>71*300</f>
        <v>21300</v>
      </c>
    </row>
    <row r="13" ht="25.5" customHeight="1" spans="1:4">
      <c r="A13" s="56">
        <v>7</v>
      </c>
      <c r="B13" s="58" t="s">
        <v>159</v>
      </c>
      <c r="C13" s="58" t="s">
        <v>160</v>
      </c>
      <c r="D13" s="59">
        <f>72*650-650</f>
        <v>46150</v>
      </c>
    </row>
    <row r="14" ht="25.5" customHeight="1" spans="1:4">
      <c r="A14" s="56">
        <v>8</v>
      </c>
      <c r="B14" s="58" t="s">
        <v>161</v>
      </c>
      <c r="C14" s="58" t="s">
        <v>162</v>
      </c>
      <c r="D14" s="59">
        <f>71*350</f>
        <v>24850</v>
      </c>
    </row>
    <row r="15" ht="25.5" customHeight="1" spans="1:4">
      <c r="A15" s="56">
        <v>9</v>
      </c>
      <c r="B15" s="58" t="s">
        <v>163</v>
      </c>
      <c r="C15" s="58" t="s">
        <v>164</v>
      </c>
      <c r="D15" s="59">
        <f>71*1000</f>
        <v>71000</v>
      </c>
    </row>
    <row r="16" ht="25.5" customHeight="1" spans="1:4">
      <c r="A16" s="56">
        <v>10</v>
      </c>
      <c r="B16" s="58" t="s">
        <v>165</v>
      </c>
      <c r="C16" s="58" t="s">
        <v>166</v>
      </c>
      <c r="D16" s="59">
        <f>71*50</f>
        <v>3550</v>
      </c>
    </row>
    <row r="17" ht="25.5" customHeight="1" spans="1:4">
      <c r="A17" s="56">
        <v>11</v>
      </c>
      <c r="B17" s="58" t="s">
        <v>167</v>
      </c>
      <c r="C17" s="58" t="s">
        <v>168</v>
      </c>
      <c r="D17" s="59">
        <f>71*200</f>
        <v>14200</v>
      </c>
    </row>
    <row r="18" ht="25.5" customHeight="1" spans="1:4">
      <c r="A18" s="56">
        <v>12</v>
      </c>
      <c r="B18" s="58" t="s">
        <v>169</v>
      </c>
      <c r="C18" s="58" t="s">
        <v>170</v>
      </c>
      <c r="D18" s="59">
        <v>88212</v>
      </c>
    </row>
    <row r="19" ht="25.5" customHeight="1" spans="1:4">
      <c r="A19" s="56">
        <v>13</v>
      </c>
      <c r="B19" s="58" t="s">
        <v>171</v>
      </c>
      <c r="C19" s="58" t="s">
        <v>172</v>
      </c>
      <c r="D19" s="59">
        <v>89792</v>
      </c>
    </row>
    <row r="20" ht="25.5" customHeight="1" spans="1:4">
      <c r="A20" s="56">
        <v>14</v>
      </c>
      <c r="B20" s="58" t="s">
        <v>173</v>
      </c>
      <c r="C20" s="58" t="s">
        <v>174</v>
      </c>
      <c r="D20" s="59">
        <f>71*500</f>
        <v>35500</v>
      </c>
    </row>
    <row r="21" ht="25.5" customHeight="1" spans="1:4">
      <c r="A21" s="56">
        <v>15</v>
      </c>
      <c r="B21" s="58" t="s">
        <v>175</v>
      </c>
      <c r="C21" s="58" t="s">
        <v>176</v>
      </c>
      <c r="D21" s="59">
        <f>71*500</f>
        <v>35500</v>
      </c>
    </row>
    <row r="22" ht="25.5" customHeight="1" spans="1:4">
      <c r="A22" s="56">
        <v>16</v>
      </c>
      <c r="B22" s="58" t="s">
        <v>175</v>
      </c>
      <c r="C22" s="58" t="s">
        <v>177</v>
      </c>
      <c r="D22" s="59">
        <f>6500*12</f>
        <v>78000</v>
      </c>
    </row>
    <row r="23" ht="25.5" customHeight="1" spans="1:4">
      <c r="A23" s="56"/>
      <c r="B23" s="58"/>
      <c r="C23" s="58"/>
      <c r="D23" s="60"/>
    </row>
    <row r="24" ht="25.5" customHeight="1" spans="1:4">
      <c r="A24" s="56"/>
      <c r="B24" s="61"/>
      <c r="C24" s="62"/>
      <c r="D24" s="60"/>
    </row>
    <row r="25" ht="25.5" customHeight="1" spans="1:4">
      <c r="A25" s="56"/>
      <c r="B25" s="61"/>
      <c r="C25" s="62"/>
      <c r="D25" s="60"/>
    </row>
    <row r="26" ht="25.5" customHeight="1" spans="1:4">
      <c r="A26" s="56"/>
      <c r="B26" s="61"/>
      <c r="C26" s="62"/>
      <c r="D26" s="60"/>
    </row>
    <row r="27" ht="25.5" customHeight="1" spans="1:4">
      <c r="A27" s="56"/>
      <c r="B27" s="61"/>
      <c r="C27" s="62"/>
      <c r="D27" s="60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$A1:$XFD5"/>
    </sheetView>
  </sheetViews>
  <sheetFormatPr defaultColWidth="9" defaultRowHeight="12.75" customHeight="1"/>
  <cols>
    <col min="1" max="1" width="19.4285714285714" style="39" customWidth="1"/>
    <col min="2" max="2" width="47.2857142857143" style="39" customWidth="1"/>
    <col min="3" max="3" width="33.5714285714286" style="39" customWidth="1"/>
    <col min="4" max="4" width="2.85714285714286" style="39" customWidth="1"/>
    <col min="5" max="16" width="9.14285714285714" style="39"/>
  </cols>
  <sheetData>
    <row r="1" ht="15" customHeight="1" spans="1:16">
      <c r="A1" s="40"/>
      <c r="B1" s="4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1" t="s">
        <v>198</v>
      </c>
      <c r="B2" s="41"/>
      <c r="C2" s="4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2" t="s">
        <v>32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3" t="s">
        <v>199</v>
      </c>
      <c r="B4" s="43"/>
      <c r="C4" s="44" t="s">
        <v>36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3" t="s">
        <v>200</v>
      </c>
      <c r="B5" s="43" t="s">
        <v>201</v>
      </c>
      <c r="C5" s="44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3" t="s">
        <v>103</v>
      </c>
      <c r="B6" s="43"/>
      <c r="C6" s="44"/>
    </row>
    <row r="7" s="38" customFormat="1" ht="26.25" customHeight="1" spans="1:4">
      <c r="A7" s="45"/>
      <c r="B7" s="45"/>
      <c r="C7" s="46">
        <v>0</v>
      </c>
      <c r="D7" s="47"/>
    </row>
    <row r="8" ht="26.25" customHeight="1" spans="1:16">
      <c r="A8" s="45"/>
      <c r="B8" s="45"/>
      <c r="C8" s="4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5"/>
      <c r="B9" s="45"/>
      <c r="C9" s="4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5"/>
      <c r="B10" s="45"/>
      <c r="C10" s="46"/>
    </row>
    <row r="11" ht="26.25" customHeight="1" spans="1:3">
      <c r="A11" s="45"/>
      <c r="B11" s="45"/>
      <c r="C11" s="46"/>
    </row>
    <row r="12" ht="26.25" customHeight="1" spans="1:3">
      <c r="A12" s="45"/>
      <c r="B12" s="45"/>
      <c r="C12" s="4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2" sqref="C12"/>
    </sheetView>
  </sheetViews>
  <sheetFormatPr defaultColWidth="9.14285714285714" defaultRowHeight="12.75" outlineLevelRow="4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spans="1:5">
      <c r="A1" s="31"/>
      <c r="B1" s="31"/>
      <c r="C1" s="31"/>
      <c r="D1" s="31"/>
      <c r="E1" s="31"/>
    </row>
    <row r="2" ht="24" spans="1:5">
      <c r="A2" s="32" t="s">
        <v>202</v>
      </c>
      <c r="B2" s="32"/>
      <c r="C2" s="32"/>
      <c r="D2" s="32"/>
      <c r="E2" s="32"/>
    </row>
    <row r="3" spans="1:5">
      <c r="A3" s="33"/>
      <c r="B3" s="33"/>
      <c r="C3" s="33"/>
      <c r="D3" s="33"/>
      <c r="E3" s="34" t="s">
        <v>32</v>
      </c>
    </row>
    <row r="4" ht="35" customHeight="1" spans="1:5">
      <c r="A4" s="35" t="s">
        <v>126</v>
      </c>
      <c r="B4" s="35" t="s">
        <v>103</v>
      </c>
      <c r="C4" s="35" t="s">
        <v>203</v>
      </c>
      <c r="D4" s="35" t="s">
        <v>204</v>
      </c>
      <c r="E4" s="35" t="s">
        <v>205</v>
      </c>
    </row>
    <row r="5" ht="35" customHeight="1" spans="1:5">
      <c r="A5" s="36"/>
      <c r="B5" s="37"/>
      <c r="C5" s="37"/>
      <c r="D5" s="37"/>
      <c r="E5" s="37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1" sqref="B21"/>
    </sheetView>
  </sheetViews>
  <sheetFormatPr defaultColWidth="9.14285714285714" defaultRowHeight="12.75" outlineLevelCol="1"/>
  <cols>
    <col min="1" max="1" width="39" customWidth="1"/>
    <col min="2" max="2" width="52.5714285714286" customWidth="1"/>
  </cols>
  <sheetData>
    <row r="1" ht="20.25" spans="1:2">
      <c r="A1" s="23" t="s">
        <v>206</v>
      </c>
      <c r="B1" s="23"/>
    </row>
    <row r="2" ht="13.5" spans="1:2">
      <c r="A2" s="24" t="s">
        <v>207</v>
      </c>
      <c r="B2" s="3"/>
    </row>
    <row r="3" spans="1:2">
      <c r="A3" s="25" t="s">
        <v>35</v>
      </c>
      <c r="B3" s="26" t="s">
        <v>36</v>
      </c>
    </row>
    <row r="4" spans="1:2">
      <c r="A4" s="25"/>
      <c r="B4" s="26"/>
    </row>
    <row r="5" spans="1:2">
      <c r="A5" s="18" t="s">
        <v>101</v>
      </c>
      <c r="B5" s="26">
        <v>1</v>
      </c>
    </row>
    <row r="6" spans="1:2">
      <c r="A6" s="27" t="s">
        <v>208</v>
      </c>
      <c r="B6" s="28"/>
    </row>
    <row r="7" spans="1:2">
      <c r="A7" s="29" t="s">
        <v>209</v>
      </c>
      <c r="B7" s="28"/>
    </row>
    <row r="8" spans="1:2">
      <c r="A8" s="29"/>
      <c r="B8" s="28"/>
    </row>
    <row r="9" spans="1:2">
      <c r="A9" s="29"/>
      <c r="B9" s="28"/>
    </row>
    <row r="10" spans="1:2">
      <c r="A10" s="29"/>
      <c r="B10" s="28"/>
    </row>
    <row r="11" spans="1:2">
      <c r="A11" s="29"/>
      <c r="B11" s="28"/>
    </row>
    <row r="12" spans="1:2">
      <c r="A12" s="29"/>
      <c r="B12" s="28"/>
    </row>
    <row r="13" spans="1:2">
      <c r="A13" s="29"/>
      <c r="B13" s="28"/>
    </row>
    <row r="14" spans="1:2">
      <c r="A14" s="29"/>
      <c r="B14" s="28"/>
    </row>
    <row r="15" spans="1:2">
      <c r="A15" s="29"/>
      <c r="B15" s="28"/>
    </row>
    <row r="16" ht="13.5" spans="1:2">
      <c r="A16" s="30" t="s">
        <v>210</v>
      </c>
      <c r="B16" s="3"/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opLeftCell="A16" workbookViewId="0">
      <selection activeCell="C31" sqref="C31"/>
    </sheetView>
  </sheetViews>
  <sheetFormatPr defaultColWidth="9.14285714285714" defaultRowHeight="12.75"/>
  <cols>
    <col min="1" max="1" width="11.5714285714286" customWidth="1"/>
    <col min="2" max="2" width="11.8571428571429" customWidth="1"/>
    <col min="4" max="4" width="1.41904761904762" customWidth="1"/>
    <col min="5" max="5" width="8.71428571428571" customWidth="1"/>
    <col min="6" max="6" width="2.71428571428571" hidden="1" customWidth="1"/>
    <col min="7" max="7" width="9.14285714285714" hidden="1" customWidth="1"/>
    <col min="8" max="8" width="5.14285714285714" customWidth="1"/>
    <col min="10" max="10" width="4.42857142857143" customWidth="1"/>
    <col min="11" max="11" width="8.14285714285714" customWidth="1"/>
    <col min="12" max="12" width="9.14285714285714" hidden="1" customWidth="1"/>
    <col min="13" max="13" width="0.704761904761905" customWidth="1"/>
    <col min="14" max="14" width="4.42857142857143" customWidth="1"/>
    <col min="15" max="15" width="2.57142857142857" customWidth="1"/>
  </cols>
  <sheetData>
    <row r="1" ht="18.75" spans="1:16">
      <c r="A1" s="1" t="s">
        <v>211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212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2.5" spans="1:16">
      <c r="A3" s="4" t="s">
        <v>213</v>
      </c>
      <c r="B3" s="7" t="s">
        <v>131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ht="30" customHeight="1" spans="1:16">
      <c r="A4" s="4" t="s">
        <v>214</v>
      </c>
      <c r="B4" s="7" t="s">
        <v>215</v>
      </c>
      <c r="C4" s="8"/>
      <c r="D4" s="8"/>
      <c r="E4" s="8"/>
      <c r="F4" s="4" t="s">
        <v>216</v>
      </c>
      <c r="G4" s="4"/>
      <c r="H4" s="4"/>
      <c r="I4" s="4"/>
      <c r="J4" s="8">
        <v>5956169</v>
      </c>
      <c r="K4" s="8"/>
      <c r="L4" s="8"/>
      <c r="M4" s="8"/>
      <c r="N4" s="8"/>
      <c r="O4" s="8"/>
      <c r="P4" s="8"/>
    </row>
    <row r="5" ht="30" customHeight="1" spans="1:16">
      <c r="A5" s="4" t="s">
        <v>217</v>
      </c>
      <c r="B5" s="4" t="s">
        <v>218</v>
      </c>
      <c r="C5" s="4"/>
      <c r="D5" s="15" t="s">
        <v>219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ht="30" customHeight="1" spans="1:16">
      <c r="A6" s="4"/>
      <c r="B6" s="4" t="s">
        <v>220</v>
      </c>
      <c r="C6" s="4"/>
      <c r="D6" s="15" t="s">
        <v>221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ht="30" customHeight="1" spans="1:16">
      <c r="A7" s="4"/>
      <c r="B7" s="4" t="s">
        <v>222</v>
      </c>
      <c r="C7" s="4"/>
      <c r="D7" s="17" t="s">
        <v>223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30" customHeight="1" spans="1:16">
      <c r="A8" s="4"/>
      <c r="B8" s="4" t="s">
        <v>224</v>
      </c>
      <c r="C8" s="4"/>
      <c r="D8" s="15" t="s">
        <v>209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30" customHeight="1" spans="1:16">
      <c r="A9" s="4" t="s">
        <v>225</v>
      </c>
      <c r="B9" s="4" t="s">
        <v>226</v>
      </c>
      <c r="C9" s="4"/>
      <c r="D9" s="17" t="s">
        <v>209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30" customHeight="1" spans="1:16">
      <c r="A10" s="4"/>
      <c r="B10" s="18" t="s">
        <v>227</v>
      </c>
      <c r="C10" s="18"/>
      <c r="D10" s="15" t="s">
        <v>228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30" customHeight="1" spans="1:16">
      <c r="A11" s="4"/>
      <c r="B11" s="18" t="s">
        <v>229</v>
      </c>
      <c r="C11" s="18"/>
      <c r="D11" s="4" t="s">
        <v>230</v>
      </c>
      <c r="E11" s="4"/>
      <c r="F11" s="4"/>
      <c r="G11" s="4"/>
      <c r="H11" s="4" t="s">
        <v>231</v>
      </c>
      <c r="I11" s="4"/>
      <c r="J11" s="4"/>
      <c r="K11" s="4"/>
      <c r="L11" s="4" t="s">
        <v>232</v>
      </c>
      <c r="M11" s="4"/>
      <c r="N11" s="4"/>
      <c r="O11" s="4"/>
      <c r="P11" s="4" t="s">
        <v>233</v>
      </c>
    </row>
    <row r="12" ht="30" customHeight="1" spans="1:16">
      <c r="A12" s="4"/>
      <c r="B12" s="19">
        <f>10+25+17+12+6</f>
        <v>70</v>
      </c>
      <c r="C12" s="19"/>
      <c r="D12" s="6">
        <v>73</v>
      </c>
      <c r="E12" s="6"/>
      <c r="F12" s="6"/>
      <c r="G12" s="6"/>
      <c r="H12" s="6">
        <v>10</v>
      </c>
      <c r="I12" s="6"/>
      <c r="J12" s="6"/>
      <c r="K12" s="6"/>
      <c r="L12" s="6">
        <v>51</v>
      </c>
      <c r="M12" s="6"/>
      <c r="N12" s="6"/>
      <c r="O12" s="6"/>
      <c r="P12" s="6">
        <v>10</v>
      </c>
    </row>
    <row r="13" ht="45" customHeight="1" spans="1:16">
      <c r="A13" s="4" t="s">
        <v>234</v>
      </c>
      <c r="B13" s="15" t="s">
        <v>235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ht="30" customHeight="1" spans="1:16">
      <c r="A14" s="4" t="s">
        <v>236</v>
      </c>
      <c r="B14" s="4" t="s">
        <v>237</v>
      </c>
      <c r="C14" s="4" t="s">
        <v>238</v>
      </c>
      <c r="D14" s="4"/>
      <c r="E14" s="4"/>
      <c r="F14" s="4"/>
      <c r="G14" s="4" t="s">
        <v>239</v>
      </c>
      <c r="H14" s="4"/>
      <c r="I14" s="4"/>
      <c r="J14" s="4"/>
      <c r="K14" s="4" t="s">
        <v>240</v>
      </c>
      <c r="L14" s="4"/>
      <c r="M14" s="4"/>
      <c r="N14" s="4"/>
      <c r="O14" s="4" t="s">
        <v>241</v>
      </c>
      <c r="P14" s="4"/>
    </row>
    <row r="15" ht="30" customHeight="1" spans="1:16">
      <c r="A15" s="4"/>
      <c r="B15" s="20">
        <v>6958430</v>
      </c>
      <c r="C15" s="20"/>
      <c r="D15" s="8"/>
      <c r="E15" s="8"/>
      <c r="F15" s="8"/>
      <c r="G15" s="20">
        <v>6958430</v>
      </c>
      <c r="H15" s="8"/>
      <c r="I15" s="8"/>
      <c r="J15" s="8"/>
      <c r="K15" s="21">
        <v>1</v>
      </c>
      <c r="L15" s="8"/>
      <c r="M15" s="8"/>
      <c r="N15" s="8"/>
      <c r="O15" s="8">
        <v>0</v>
      </c>
      <c r="P15" s="8"/>
    </row>
    <row r="16" ht="27" customHeight="1" spans="1:16">
      <c r="A16" s="4" t="s">
        <v>242</v>
      </c>
      <c r="B16" s="4" t="s">
        <v>243</v>
      </c>
      <c r="C16" s="4"/>
      <c r="D16" s="4"/>
      <c r="E16" s="4"/>
      <c r="F16" s="4"/>
      <c r="G16" s="4"/>
      <c r="H16" s="4"/>
      <c r="I16" s="4" t="s">
        <v>244</v>
      </c>
      <c r="J16" s="4"/>
      <c r="K16" s="4"/>
      <c r="L16" s="4"/>
      <c r="M16" s="4"/>
      <c r="N16" s="4"/>
      <c r="O16" s="4"/>
      <c r="P16" s="4"/>
    </row>
    <row r="17" ht="27" customHeight="1" spans="1:16">
      <c r="A17" s="4"/>
      <c r="B17" s="4" t="s">
        <v>245</v>
      </c>
      <c r="C17" s="4"/>
      <c r="D17" s="4"/>
      <c r="E17" s="8"/>
      <c r="F17" s="8"/>
      <c r="G17" s="8"/>
      <c r="H17" s="8"/>
      <c r="I17" s="4" t="s">
        <v>139</v>
      </c>
      <c r="J17" s="4"/>
      <c r="K17" s="4"/>
      <c r="L17" s="4"/>
      <c r="M17" s="4"/>
      <c r="N17" s="20">
        <v>4447426</v>
      </c>
      <c r="O17" s="8"/>
      <c r="P17" s="8"/>
    </row>
    <row r="18" ht="27" customHeight="1" spans="1:16">
      <c r="A18" s="4"/>
      <c r="B18" s="4" t="s">
        <v>246</v>
      </c>
      <c r="C18" s="4"/>
      <c r="D18" s="4"/>
      <c r="E18" s="8">
        <v>6958430</v>
      </c>
      <c r="F18" s="8"/>
      <c r="G18" s="8"/>
      <c r="H18" s="8"/>
      <c r="I18" s="4" t="s">
        <v>140</v>
      </c>
      <c r="J18" s="4"/>
      <c r="K18" s="4"/>
      <c r="L18" s="4"/>
      <c r="M18" s="4"/>
      <c r="N18" s="20">
        <v>611004</v>
      </c>
      <c r="O18" s="8"/>
      <c r="P18" s="8"/>
    </row>
    <row r="19" ht="27" customHeight="1" spans="1:16">
      <c r="A19" s="4"/>
      <c r="B19" s="4" t="s">
        <v>247</v>
      </c>
      <c r="C19" s="4"/>
      <c r="D19" s="4"/>
      <c r="E19" s="8"/>
      <c r="F19" s="8"/>
      <c r="G19" s="8"/>
      <c r="H19" s="8"/>
      <c r="I19" s="4" t="s">
        <v>248</v>
      </c>
      <c r="J19" s="4"/>
      <c r="K19" s="4"/>
      <c r="L19" s="4"/>
      <c r="M19" s="4"/>
      <c r="N19" s="20">
        <v>1900000</v>
      </c>
      <c r="O19" s="8"/>
      <c r="P19" s="8"/>
    </row>
    <row r="20" ht="27" customHeight="1" spans="1:16">
      <c r="A20" s="4"/>
      <c r="B20" s="4" t="s">
        <v>249</v>
      </c>
      <c r="C20" s="4"/>
      <c r="D20" s="4"/>
      <c r="E20" s="8">
        <f>E17+E18</f>
        <v>6958430</v>
      </c>
      <c r="F20" s="8"/>
      <c r="G20" s="8"/>
      <c r="H20" s="8"/>
      <c r="I20" s="4" t="s">
        <v>250</v>
      </c>
      <c r="J20" s="4"/>
      <c r="K20" s="4"/>
      <c r="L20" s="4"/>
      <c r="M20" s="4"/>
      <c r="N20" s="8">
        <f>N17+N18+N19</f>
        <v>6958430</v>
      </c>
      <c r="O20" s="8"/>
      <c r="P20" s="8"/>
    </row>
    <row r="21" ht="27" customHeight="1" spans="1:16">
      <c r="A21" s="4" t="s">
        <v>251</v>
      </c>
      <c r="B21" s="15" t="s">
        <v>209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ht="27" customHeight="1" spans="1:16">
      <c r="A22" s="4" t="s">
        <v>252</v>
      </c>
      <c r="B22" s="4" t="s">
        <v>253</v>
      </c>
      <c r="C22" s="4"/>
      <c r="D22" s="4" t="s">
        <v>254</v>
      </c>
      <c r="E22" s="4"/>
      <c r="F22" s="4"/>
      <c r="G22" s="4"/>
      <c r="H22" s="4"/>
      <c r="I22" s="4"/>
      <c r="J22" s="4"/>
      <c r="K22" s="4"/>
      <c r="L22" s="4"/>
      <c r="M22" s="4" t="s">
        <v>255</v>
      </c>
      <c r="N22" s="4"/>
      <c r="O22" s="4"/>
      <c r="P22" s="4"/>
    </row>
    <row r="23" ht="27" customHeight="1" spans="1:16">
      <c r="A23" s="5" t="s">
        <v>256</v>
      </c>
      <c r="B23" s="5" t="s">
        <v>257</v>
      </c>
      <c r="C23" s="6"/>
      <c r="D23" s="5" t="s">
        <v>258</v>
      </c>
      <c r="E23" s="6"/>
      <c r="F23" s="6"/>
      <c r="G23" s="6"/>
      <c r="H23" s="6"/>
      <c r="I23" s="6"/>
      <c r="J23" s="6"/>
      <c r="K23" s="6"/>
      <c r="L23" s="6"/>
      <c r="M23" s="22">
        <v>1</v>
      </c>
      <c r="N23" s="6"/>
      <c r="O23" s="6"/>
      <c r="P23" s="6"/>
    </row>
    <row r="24" ht="27" customHeight="1" spans="1:16">
      <c r="A24" s="5" t="s">
        <v>259</v>
      </c>
      <c r="B24" s="5" t="s">
        <v>260</v>
      </c>
      <c r="C24" s="6"/>
      <c r="D24" s="5" t="s">
        <v>261</v>
      </c>
      <c r="E24" s="6"/>
      <c r="F24" s="6"/>
      <c r="G24" s="6"/>
      <c r="H24" s="6"/>
      <c r="I24" s="6"/>
      <c r="J24" s="6"/>
      <c r="K24" s="6"/>
      <c r="L24" s="6"/>
      <c r="M24" s="5" t="s">
        <v>262</v>
      </c>
      <c r="N24" s="6"/>
      <c r="O24" s="6"/>
      <c r="P24" s="6"/>
    </row>
    <row r="25" ht="27" customHeight="1" spans="1:16">
      <c r="A25" s="5" t="s">
        <v>263</v>
      </c>
      <c r="B25" s="5" t="s">
        <v>264</v>
      </c>
      <c r="C25" s="6"/>
      <c r="D25" s="5" t="s">
        <v>265</v>
      </c>
      <c r="E25" s="6"/>
      <c r="F25" s="6"/>
      <c r="G25" s="6"/>
      <c r="H25" s="6"/>
      <c r="I25" s="6"/>
      <c r="J25" s="6"/>
      <c r="K25" s="6"/>
      <c r="L25" s="6"/>
      <c r="M25" s="22" t="s">
        <v>266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topLeftCell="A7" workbookViewId="0">
      <selection activeCell="M7" sqref="M7"/>
    </sheetView>
  </sheetViews>
  <sheetFormatPr defaultColWidth="9.14285714285714" defaultRowHeight="12.75"/>
  <cols>
    <col min="1" max="1" width="10.2857142857143"/>
    <col min="2" max="11" width="7.42857142857143" customWidth="1"/>
  </cols>
  <sheetData>
    <row r="1" ht="18.75" spans="1:11">
      <c r="A1" s="1" t="s">
        <v>267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212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7" customHeight="1" spans="1:11">
      <c r="A3" s="4" t="s">
        <v>268</v>
      </c>
      <c r="B3" s="5" t="s">
        <v>131</v>
      </c>
      <c r="C3" s="6"/>
      <c r="D3" s="6"/>
      <c r="E3" s="6"/>
      <c r="F3" s="4" t="s">
        <v>269</v>
      </c>
      <c r="G3" s="4"/>
      <c r="H3" s="7" t="s">
        <v>270</v>
      </c>
      <c r="I3" s="8"/>
      <c r="J3" s="8"/>
      <c r="K3" s="8"/>
    </row>
    <row r="4" ht="47" customHeight="1" spans="1:11">
      <c r="A4" s="4" t="s">
        <v>271</v>
      </c>
      <c r="B4" s="6"/>
      <c r="C4" s="6"/>
      <c r="D4" s="6"/>
      <c r="E4" s="6"/>
      <c r="F4" s="4" t="s">
        <v>272</v>
      </c>
      <c r="G4" s="4"/>
      <c r="H4" s="8"/>
      <c r="I4" s="8"/>
      <c r="J4" s="8"/>
      <c r="K4" s="8"/>
    </row>
    <row r="5" ht="47" customHeight="1" spans="1:11">
      <c r="A5" s="4" t="s">
        <v>273</v>
      </c>
      <c r="B5" s="5" t="s">
        <v>274</v>
      </c>
      <c r="C5" s="6"/>
      <c r="D5" s="6"/>
      <c r="E5" s="6"/>
      <c r="F5" s="4" t="s">
        <v>275</v>
      </c>
      <c r="G5" s="4"/>
      <c r="H5" s="7" t="s">
        <v>270</v>
      </c>
      <c r="I5" s="8"/>
      <c r="J5" s="8"/>
      <c r="K5" s="8"/>
    </row>
    <row r="6" ht="47" customHeight="1" spans="1:11">
      <c r="A6" s="4" t="s">
        <v>276</v>
      </c>
      <c r="B6" s="5" t="s">
        <v>277</v>
      </c>
      <c r="C6" s="6"/>
      <c r="D6" s="6"/>
      <c r="E6" s="6"/>
      <c r="F6" s="4" t="s">
        <v>278</v>
      </c>
      <c r="G6" s="4"/>
      <c r="H6" s="8"/>
      <c r="I6" s="8"/>
      <c r="J6" s="8"/>
      <c r="K6" s="8"/>
    </row>
    <row r="7" ht="47" customHeight="1" spans="1:11">
      <c r="A7" s="4" t="s">
        <v>279</v>
      </c>
      <c r="B7" s="9" t="s">
        <v>280</v>
      </c>
      <c r="C7" s="8">
        <v>1900000</v>
      </c>
      <c r="D7" s="8"/>
      <c r="E7" s="9" t="s">
        <v>281</v>
      </c>
      <c r="F7" s="9"/>
      <c r="G7" s="8"/>
      <c r="H7" s="8"/>
      <c r="I7" s="9" t="s">
        <v>282</v>
      </c>
      <c r="J7" s="9"/>
      <c r="K7" s="8"/>
    </row>
    <row r="8" ht="47" customHeight="1" spans="1:11">
      <c r="A8" s="4" t="s">
        <v>283</v>
      </c>
      <c r="B8" s="10" t="s">
        <v>284</v>
      </c>
      <c r="C8" s="11"/>
      <c r="D8" s="11"/>
      <c r="E8" s="11"/>
      <c r="F8" s="11"/>
      <c r="G8" s="11"/>
      <c r="H8" s="11"/>
      <c r="I8" s="11"/>
      <c r="J8" s="11"/>
      <c r="K8" s="12"/>
    </row>
    <row r="9" ht="47" customHeight="1" spans="1:11">
      <c r="A9" s="4" t="s">
        <v>252</v>
      </c>
      <c r="B9" s="4" t="s">
        <v>253</v>
      </c>
      <c r="C9" s="4"/>
      <c r="D9" s="4" t="s">
        <v>254</v>
      </c>
      <c r="E9" s="4"/>
      <c r="F9" s="4"/>
      <c r="G9" s="4"/>
      <c r="H9" s="4"/>
      <c r="I9" s="4"/>
      <c r="J9" s="4" t="s">
        <v>285</v>
      </c>
      <c r="K9" s="4"/>
    </row>
    <row r="10" ht="47" customHeight="1" spans="1:11">
      <c r="A10" s="5" t="s">
        <v>286</v>
      </c>
      <c r="B10" s="5" t="s">
        <v>287</v>
      </c>
      <c r="C10" s="6"/>
      <c r="D10" s="5" t="s">
        <v>288</v>
      </c>
      <c r="E10" s="6"/>
      <c r="F10" s="6"/>
      <c r="G10" s="6"/>
      <c r="H10" s="6"/>
      <c r="I10" s="6"/>
      <c r="J10" s="6">
        <v>160</v>
      </c>
      <c r="K10" s="6"/>
    </row>
    <row r="11" ht="47" customHeight="1" spans="1:11">
      <c r="A11" s="5" t="s">
        <v>289</v>
      </c>
      <c r="B11" s="5" t="s">
        <v>289</v>
      </c>
      <c r="C11" s="6"/>
      <c r="D11" s="5" t="s">
        <v>290</v>
      </c>
      <c r="E11" s="6"/>
      <c r="F11" s="6"/>
      <c r="G11" s="6"/>
      <c r="H11" s="6"/>
      <c r="I11" s="6"/>
      <c r="J11" s="5" t="s">
        <v>291</v>
      </c>
      <c r="K11" s="6"/>
    </row>
    <row r="12" ht="47" customHeight="1" spans="1:11">
      <c r="A12" s="5" t="s">
        <v>292</v>
      </c>
      <c r="B12" s="5" t="s">
        <v>293</v>
      </c>
      <c r="C12" s="6"/>
      <c r="D12" s="5" t="s">
        <v>294</v>
      </c>
      <c r="E12" s="6"/>
      <c r="F12" s="6"/>
      <c r="G12" s="6"/>
      <c r="H12" s="6"/>
      <c r="I12" s="6"/>
      <c r="J12" s="13" t="s">
        <v>295</v>
      </c>
      <c r="K12" s="6"/>
    </row>
    <row r="13" ht="47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7" customHeight="1" spans="1:11">
      <c r="A14" s="6"/>
      <c r="B14" s="6"/>
      <c r="C14" s="6"/>
      <c r="D14" s="6"/>
      <c r="E14" s="6"/>
      <c r="F14" s="6"/>
      <c r="G14" s="6"/>
      <c r="H14" s="6"/>
      <c r="I14" s="6"/>
      <c r="J14" s="14"/>
      <c r="K14" s="14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showZeros="0" topLeftCell="A7" workbookViewId="0">
      <selection activeCell="C20" sqref="C20"/>
    </sheetView>
  </sheetViews>
  <sheetFormatPr defaultColWidth="9" defaultRowHeight="12.75" customHeight="1" outlineLevelCol="3"/>
  <cols>
    <col min="1" max="1" width="9.14285714285714" style="39"/>
    <col min="2" max="2" width="65.2857142857143" style="39" customWidth="1"/>
    <col min="3" max="3" width="45.7142857142857" style="39" customWidth="1"/>
    <col min="4" max="4" width="9.14285714285714" style="39"/>
  </cols>
  <sheetData>
    <row r="1" ht="24.75" customHeight="1" spans="1:4">
      <c r="A1"/>
      <c r="B1"/>
      <c r="C1"/>
      <c r="D1"/>
    </row>
    <row r="2" ht="24.75" customHeight="1" spans="1:4">
      <c r="A2"/>
      <c r="B2" s="41" t="s">
        <v>8</v>
      </c>
      <c r="C2" s="41"/>
      <c r="D2"/>
    </row>
    <row r="3" ht="24.75" customHeight="1" spans="1:4">
      <c r="A3"/>
      <c r="B3" s="133"/>
      <c r="C3"/>
      <c r="D3"/>
    </row>
    <row r="4" ht="24.75" customHeight="1" spans="1:4">
      <c r="A4"/>
      <c r="B4" s="134" t="s">
        <v>9</v>
      </c>
      <c r="C4" s="135" t="s">
        <v>10</v>
      </c>
      <c r="D4"/>
    </row>
    <row r="5" ht="24.75" customHeight="1" spans="1:4">
      <c r="A5"/>
      <c r="B5" s="136" t="s">
        <v>11</v>
      </c>
      <c r="C5" s="137"/>
      <c r="D5"/>
    </row>
    <row r="6" ht="24.75" customHeight="1" spans="1:4">
      <c r="A6"/>
      <c r="B6" s="136" t="s">
        <v>12</v>
      </c>
      <c r="C6" s="137" t="s">
        <v>13</v>
      </c>
      <c r="D6"/>
    </row>
    <row r="7" ht="24.75" customHeight="1" spans="1:4">
      <c r="A7"/>
      <c r="B7" s="136" t="s">
        <v>14</v>
      </c>
      <c r="C7" s="137" t="s">
        <v>15</v>
      </c>
      <c r="D7"/>
    </row>
    <row r="8" ht="24.75" customHeight="1" spans="1:4">
      <c r="A8"/>
      <c r="B8" s="136" t="s">
        <v>16</v>
      </c>
      <c r="C8" s="137"/>
      <c r="D8"/>
    </row>
    <row r="9" ht="24.75" customHeight="1" spans="1:4">
      <c r="A9"/>
      <c r="B9" s="136" t="s">
        <v>17</v>
      </c>
      <c r="C9" s="137" t="s">
        <v>18</v>
      </c>
      <c r="D9"/>
    </row>
    <row r="10" ht="24.75" customHeight="1" spans="1:4">
      <c r="A10"/>
      <c r="B10" s="136" t="s">
        <v>19</v>
      </c>
      <c r="C10" s="137" t="s">
        <v>20</v>
      </c>
      <c r="D10"/>
    </row>
    <row r="11" ht="24.75" customHeight="1" spans="1:4">
      <c r="A11"/>
      <c r="B11" s="138" t="s">
        <v>21</v>
      </c>
      <c r="C11" s="137" t="s">
        <v>22</v>
      </c>
      <c r="D11"/>
    </row>
    <row r="12" ht="24.75" customHeight="1" spans="1:4">
      <c r="A12"/>
      <c r="B12" s="136" t="s">
        <v>23</v>
      </c>
      <c r="C12" s="139" t="s">
        <v>24</v>
      </c>
      <c r="D12"/>
    </row>
    <row r="13" ht="24.75" customHeight="1" spans="1:4">
      <c r="A13"/>
      <c r="B13" s="136" t="s">
        <v>25</v>
      </c>
      <c r="C13" s="140"/>
      <c r="D13"/>
    </row>
    <row r="14" ht="24.75" customHeight="1" spans="1:4">
      <c r="A14"/>
      <c r="B14" s="136" t="s">
        <v>26</v>
      </c>
      <c r="C14" s="140"/>
      <c r="D14"/>
    </row>
    <row r="15" ht="24.75" customHeight="1" spans="1:4">
      <c r="A15"/>
      <c r="B15" s="136" t="s">
        <v>27</v>
      </c>
      <c r="C15" s="141"/>
      <c r="D15"/>
    </row>
    <row r="16" ht="24.75" customHeight="1" spans="1:4">
      <c r="A16"/>
      <c r="B16" s="136" t="s">
        <v>28</v>
      </c>
      <c r="C16" s="142"/>
      <c r="D16"/>
    </row>
    <row r="17" ht="24.75" customHeight="1" spans="1:4">
      <c r="A17"/>
      <c r="B17" s="136" t="s">
        <v>29</v>
      </c>
      <c r="C17" s="142"/>
      <c r="D17"/>
    </row>
    <row r="18" ht="24.75" customHeight="1" spans="1:4">
      <c r="A18"/>
      <c r="B18" s="136" t="s">
        <v>30</v>
      </c>
      <c r="C18" s="142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4" workbookViewId="0">
      <selection activeCell="B7" sqref="B7"/>
    </sheetView>
  </sheetViews>
  <sheetFormatPr defaultColWidth="9" defaultRowHeight="12.75" customHeight="1" outlineLevelCol="4"/>
  <cols>
    <col min="1" max="1" width="34.8571428571429" style="115" customWidth="1"/>
    <col min="2" max="2" width="27.2857142857143" style="115" customWidth="1"/>
    <col min="3" max="3" width="34.5714285714286" style="115" customWidth="1"/>
    <col min="4" max="4" width="27.4285714285714" style="115" customWidth="1"/>
    <col min="5" max="5" width="31.2857142857143" style="115" customWidth="1"/>
    <col min="6" max="16384" width="9.14285714285714" style="116"/>
  </cols>
  <sheetData>
    <row r="1" ht="24.75" customHeight="1" spans="1:1">
      <c r="A1" s="117"/>
    </row>
    <row r="2" ht="24.75" customHeight="1" spans="1:4">
      <c r="A2" s="118" t="s">
        <v>31</v>
      </c>
      <c r="B2" s="118"/>
      <c r="C2" s="118"/>
      <c r="D2" s="118"/>
    </row>
    <row r="3" ht="24.75" customHeight="1" spans="1:4">
      <c r="A3" s="119"/>
      <c r="B3" s="120"/>
      <c r="C3" s="120"/>
      <c r="D3" s="121" t="s">
        <v>32</v>
      </c>
    </row>
    <row r="4" ht="24.75" customHeight="1" spans="1:4">
      <c r="A4" s="122" t="s">
        <v>33</v>
      </c>
      <c r="B4" s="122"/>
      <c r="C4" s="122" t="s">
        <v>34</v>
      </c>
      <c r="D4" s="122"/>
    </row>
    <row r="5" ht="24.75" customHeight="1" spans="1:4">
      <c r="A5" s="122" t="s">
        <v>35</v>
      </c>
      <c r="B5" s="122" t="s">
        <v>36</v>
      </c>
      <c r="C5" s="122" t="s">
        <v>35</v>
      </c>
      <c r="D5" s="122" t="s">
        <v>36</v>
      </c>
    </row>
    <row r="6" s="114" customFormat="1" ht="22" customHeight="1" spans="1:5">
      <c r="A6" s="109" t="s">
        <v>37</v>
      </c>
      <c r="B6" s="123">
        <f>B7+B8</f>
        <v>6958430</v>
      </c>
      <c r="C6" s="97" t="s">
        <v>38</v>
      </c>
      <c r="D6" s="124"/>
      <c r="E6" s="125"/>
    </row>
    <row r="7" s="114" customFormat="1" ht="22" customHeight="1" spans="1:5">
      <c r="A7" s="109" t="s">
        <v>39</v>
      </c>
      <c r="B7" s="124">
        <v>6958430</v>
      </c>
      <c r="C7" s="97" t="s">
        <v>40</v>
      </c>
      <c r="D7" s="124"/>
      <c r="E7" s="125"/>
    </row>
    <row r="8" s="114" customFormat="1" ht="22" customHeight="1" spans="1:5">
      <c r="A8" s="109" t="s">
        <v>41</v>
      </c>
      <c r="B8" s="124"/>
      <c r="C8" s="97" t="s">
        <v>42</v>
      </c>
      <c r="D8" s="124"/>
      <c r="E8" s="125"/>
    </row>
    <row r="9" s="114" customFormat="1" ht="22" customHeight="1" spans="1:5">
      <c r="A9" s="109" t="s">
        <v>43</v>
      </c>
      <c r="B9" s="124">
        <f>B10+B11</f>
        <v>0</v>
      </c>
      <c r="C9" s="97" t="s">
        <v>44</v>
      </c>
      <c r="D9" s="124"/>
      <c r="E9" s="125"/>
    </row>
    <row r="10" s="114" customFormat="1" ht="22" customHeight="1" spans="1:5">
      <c r="A10" s="109" t="s">
        <v>45</v>
      </c>
      <c r="B10" s="124"/>
      <c r="C10" s="97" t="s">
        <v>46</v>
      </c>
      <c r="D10" s="124"/>
      <c r="E10" s="125"/>
    </row>
    <row r="11" s="114" customFormat="1" ht="22" customHeight="1" spans="1:5">
      <c r="A11" s="109" t="s">
        <v>47</v>
      </c>
      <c r="B11" s="124"/>
      <c r="C11" s="97" t="s">
        <v>48</v>
      </c>
      <c r="D11" s="124"/>
      <c r="E11" s="125"/>
    </row>
    <row r="12" s="114" customFormat="1" ht="22" customHeight="1" spans="1:5">
      <c r="A12" s="109" t="s">
        <v>49</v>
      </c>
      <c r="B12" s="124">
        <f>B13+B14+B15</f>
        <v>0</v>
      </c>
      <c r="C12" s="97" t="s">
        <v>50</v>
      </c>
      <c r="D12" s="124"/>
      <c r="E12" s="125"/>
    </row>
    <row r="13" s="114" customFormat="1" ht="22" customHeight="1" spans="1:5">
      <c r="A13" s="109" t="s">
        <v>51</v>
      </c>
      <c r="B13" s="124">
        <v>0</v>
      </c>
      <c r="C13" s="97" t="s">
        <v>52</v>
      </c>
      <c r="D13" s="124"/>
      <c r="E13" s="125"/>
    </row>
    <row r="14" s="114" customFormat="1" ht="22" customHeight="1" spans="1:5">
      <c r="A14" s="109" t="s">
        <v>53</v>
      </c>
      <c r="B14" s="124">
        <v>0</v>
      </c>
      <c r="C14" s="97" t="s">
        <v>54</v>
      </c>
      <c r="D14" s="124"/>
      <c r="E14" s="125"/>
    </row>
    <row r="15" s="114" customFormat="1" ht="22" customHeight="1" spans="1:5">
      <c r="A15" s="109" t="s">
        <v>55</v>
      </c>
      <c r="B15" s="123">
        <v>0</v>
      </c>
      <c r="C15" s="97" t="s">
        <v>56</v>
      </c>
      <c r="D15" s="124"/>
      <c r="E15" s="125"/>
    </row>
    <row r="16" s="114" customFormat="1" ht="22" customHeight="1" spans="1:5">
      <c r="A16" s="109" t="s">
        <v>57</v>
      </c>
      <c r="B16" s="123">
        <v>0</v>
      </c>
      <c r="C16" s="97" t="s">
        <v>58</v>
      </c>
      <c r="D16" s="124"/>
      <c r="E16" s="125"/>
    </row>
    <row r="17" s="114" customFormat="1" ht="22" customHeight="1" spans="1:5">
      <c r="A17" s="109" t="s">
        <v>59</v>
      </c>
      <c r="B17" s="123">
        <v>0</v>
      </c>
      <c r="C17" s="97" t="s">
        <v>60</v>
      </c>
      <c r="D17" s="124"/>
      <c r="E17" s="125"/>
    </row>
    <row r="18" s="114" customFormat="1" ht="22" customHeight="1" spans="1:5">
      <c r="A18" s="109" t="s">
        <v>61</v>
      </c>
      <c r="B18" s="123">
        <v>0</v>
      </c>
      <c r="C18" s="97" t="s">
        <v>62</v>
      </c>
      <c r="D18" s="124"/>
      <c r="E18" s="125"/>
    </row>
    <row r="19" s="114" customFormat="1" ht="22" customHeight="1" spans="1:5">
      <c r="A19" s="109" t="s">
        <v>63</v>
      </c>
      <c r="B19" s="123">
        <v>0</v>
      </c>
      <c r="C19" s="97" t="s">
        <v>64</v>
      </c>
      <c r="D19" s="124">
        <v>6958430</v>
      </c>
      <c r="E19" s="125"/>
    </row>
    <row r="20" s="114" customFormat="1" ht="22" customHeight="1" spans="1:5">
      <c r="A20" s="109"/>
      <c r="B20" s="123"/>
      <c r="C20" s="97" t="s">
        <v>65</v>
      </c>
      <c r="D20" s="124"/>
      <c r="E20" s="125"/>
    </row>
    <row r="21" s="114" customFormat="1" ht="22" customHeight="1" spans="1:5">
      <c r="A21" s="109"/>
      <c r="B21" s="123"/>
      <c r="C21" s="97" t="s">
        <v>66</v>
      </c>
      <c r="D21" s="124"/>
      <c r="E21" s="125"/>
    </row>
    <row r="22" s="114" customFormat="1" ht="22" customHeight="1" spans="1:5">
      <c r="A22" s="109"/>
      <c r="B22" s="123"/>
      <c r="C22" s="97" t="s">
        <v>67</v>
      </c>
      <c r="D22" s="124"/>
      <c r="E22" s="125"/>
    </row>
    <row r="23" s="114" customFormat="1" ht="22" customHeight="1" spans="1:5">
      <c r="A23" s="109"/>
      <c r="B23" s="123"/>
      <c r="C23" s="97" t="s">
        <v>68</v>
      </c>
      <c r="D23" s="124"/>
      <c r="E23" s="125"/>
    </row>
    <row r="24" s="114" customFormat="1" ht="22" customHeight="1" spans="1:5">
      <c r="A24" s="109"/>
      <c r="B24" s="123"/>
      <c r="C24" s="97" t="s">
        <v>69</v>
      </c>
      <c r="D24" s="124"/>
      <c r="E24" s="125"/>
    </row>
    <row r="25" s="114" customFormat="1" ht="22" customHeight="1" spans="1:5">
      <c r="A25" s="109"/>
      <c r="B25" s="123"/>
      <c r="C25" s="97" t="s">
        <v>70</v>
      </c>
      <c r="D25" s="124"/>
      <c r="E25" s="125"/>
    </row>
    <row r="26" s="114" customFormat="1" ht="22" customHeight="1" spans="1:5">
      <c r="A26" s="109"/>
      <c r="B26" s="123"/>
      <c r="C26" s="97" t="s">
        <v>71</v>
      </c>
      <c r="D26" s="124">
        <v>0</v>
      </c>
      <c r="E26" s="125"/>
    </row>
    <row r="27" s="114" customFormat="1" ht="22" customHeight="1" spans="1:5">
      <c r="A27" s="109"/>
      <c r="B27" s="123"/>
      <c r="C27" s="97" t="s">
        <v>72</v>
      </c>
      <c r="D27" s="124">
        <v>0</v>
      </c>
      <c r="E27" s="125"/>
    </row>
    <row r="28" s="114" customFormat="1" ht="22" customHeight="1" spans="1:5">
      <c r="A28" s="109"/>
      <c r="B28" s="123"/>
      <c r="C28" s="97" t="s">
        <v>73</v>
      </c>
      <c r="D28" s="124">
        <v>0</v>
      </c>
      <c r="E28" s="125"/>
    </row>
    <row r="29" s="114" customFormat="1" ht="22" customHeight="1" spans="1:5">
      <c r="A29" s="109"/>
      <c r="B29" s="123"/>
      <c r="C29" s="97" t="s">
        <v>74</v>
      </c>
      <c r="D29" s="124">
        <v>0</v>
      </c>
      <c r="E29" s="125"/>
    </row>
    <row r="30" s="114" customFormat="1" ht="22" customHeight="1" spans="1:5">
      <c r="A30" s="109"/>
      <c r="B30" s="123"/>
      <c r="C30" s="97" t="s">
        <v>75</v>
      </c>
      <c r="D30" s="124">
        <v>0</v>
      </c>
      <c r="E30" s="125"/>
    </row>
    <row r="31" s="114" customFormat="1" ht="22" customHeight="1" spans="1:5">
      <c r="A31" s="109"/>
      <c r="B31" s="123"/>
      <c r="C31" s="97" t="s">
        <v>76</v>
      </c>
      <c r="D31" s="124">
        <v>0</v>
      </c>
      <c r="E31" s="125"/>
    </row>
    <row r="32" s="114" customFormat="1" ht="22" customHeight="1" spans="1:5">
      <c r="A32" s="109"/>
      <c r="B32" s="123"/>
      <c r="C32" s="97" t="s">
        <v>77</v>
      </c>
      <c r="D32" s="124">
        <v>0</v>
      </c>
      <c r="E32" s="125"/>
    </row>
    <row r="33" s="114" customFormat="1" ht="22" customHeight="1" spans="1:5">
      <c r="A33" s="109"/>
      <c r="B33" s="123"/>
      <c r="C33" s="97" t="s">
        <v>78</v>
      </c>
      <c r="D33" s="124">
        <v>0</v>
      </c>
      <c r="E33" s="125"/>
    </row>
    <row r="34" s="114" customFormat="1" ht="22" customHeight="1" spans="1:5">
      <c r="A34" s="109"/>
      <c r="B34" s="123"/>
      <c r="C34" s="97" t="s">
        <v>79</v>
      </c>
      <c r="D34" s="124">
        <v>0</v>
      </c>
      <c r="E34" s="125"/>
    </row>
    <row r="35" ht="22" customHeight="1" spans="1:4">
      <c r="A35" s="111"/>
      <c r="B35" s="126"/>
      <c r="C35" s="127"/>
      <c r="D35" s="128"/>
    </row>
    <row r="36" s="114" customFormat="1" ht="22" customHeight="1" spans="1:5">
      <c r="A36" s="113" t="s">
        <v>80</v>
      </c>
      <c r="B36" s="129">
        <f>B6+B9+B12+B16+B17+B18+B19</f>
        <v>6958430</v>
      </c>
      <c r="C36" s="130" t="s">
        <v>81</v>
      </c>
      <c r="D36" s="129">
        <f>SUM(D6:D34)</f>
        <v>6958430</v>
      </c>
      <c r="E36" s="125"/>
    </row>
    <row r="37" s="114" customFormat="1" ht="22" customHeight="1" spans="1:5">
      <c r="A37" s="109" t="s">
        <v>82</v>
      </c>
      <c r="B37" s="131">
        <f>B38+B41+B44+B45</f>
        <v>0</v>
      </c>
      <c r="C37" s="97" t="s">
        <v>83</v>
      </c>
      <c r="D37" s="129">
        <v>0</v>
      </c>
      <c r="E37" s="125"/>
    </row>
    <row r="38" s="114" customFormat="1" ht="22" customHeight="1" spans="1:5">
      <c r="A38" s="109" t="s">
        <v>84</v>
      </c>
      <c r="B38" s="124">
        <f>B39+B40</f>
        <v>0</v>
      </c>
      <c r="C38" s="97"/>
      <c r="D38" s="124"/>
      <c r="E38" s="125"/>
    </row>
    <row r="39" s="114" customFormat="1" ht="22" customHeight="1" spans="1:5">
      <c r="A39" s="109" t="s">
        <v>85</v>
      </c>
      <c r="B39" s="124">
        <v>0</v>
      </c>
      <c r="C39" s="132"/>
      <c r="D39" s="124"/>
      <c r="E39" s="125"/>
    </row>
    <row r="40" s="114" customFormat="1" ht="22" customHeight="1" spans="1:5">
      <c r="A40" s="109" t="s">
        <v>86</v>
      </c>
      <c r="B40" s="124">
        <v>0</v>
      </c>
      <c r="C40" s="132"/>
      <c r="D40" s="124"/>
      <c r="E40" s="125"/>
    </row>
    <row r="41" s="114" customFormat="1" ht="22" customHeight="1" spans="1:5">
      <c r="A41" s="109" t="s">
        <v>87</v>
      </c>
      <c r="B41" s="124">
        <f>B43+B42</f>
        <v>0</v>
      </c>
      <c r="C41" s="132"/>
      <c r="D41" s="124"/>
      <c r="E41" s="125"/>
    </row>
    <row r="42" s="114" customFormat="1" ht="22" customHeight="1" spans="1:5">
      <c r="A42" s="109" t="s">
        <v>88</v>
      </c>
      <c r="B42" s="124">
        <v>0</v>
      </c>
      <c r="C42" s="132"/>
      <c r="D42" s="124"/>
      <c r="E42" s="125"/>
    </row>
    <row r="43" s="114" customFormat="1" ht="22" customHeight="1" spans="1:5">
      <c r="A43" s="109" t="s">
        <v>89</v>
      </c>
      <c r="B43" s="124">
        <v>0</v>
      </c>
      <c r="C43" s="132"/>
      <c r="D43" s="124"/>
      <c r="E43" s="125"/>
    </row>
    <row r="44" s="114" customFormat="1" ht="22" customHeight="1" spans="1:5">
      <c r="A44" s="109" t="s">
        <v>90</v>
      </c>
      <c r="B44" s="124">
        <v>0</v>
      </c>
      <c r="C44" s="132"/>
      <c r="D44" s="124"/>
      <c r="E44" s="125"/>
    </row>
    <row r="45" s="114" customFormat="1" ht="22" customHeight="1" spans="1:5">
      <c r="A45" s="109" t="s">
        <v>91</v>
      </c>
      <c r="B45" s="124">
        <v>0</v>
      </c>
      <c r="C45" s="132"/>
      <c r="D45" s="124"/>
      <c r="E45" s="125"/>
    </row>
    <row r="46" s="114" customFormat="1" ht="22" customHeight="1" spans="1:5">
      <c r="A46" s="113" t="s">
        <v>92</v>
      </c>
      <c r="B46" s="129">
        <f>B36+B37</f>
        <v>6958430</v>
      </c>
      <c r="C46" s="130" t="s">
        <v>93</v>
      </c>
      <c r="D46" s="129">
        <f>D36+D37</f>
        <v>6958430</v>
      </c>
      <c r="E46" s="125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0" sqref="B10"/>
    </sheetView>
  </sheetViews>
  <sheetFormatPr defaultColWidth="9" defaultRowHeight="12.75" customHeight="1" outlineLevelCol="2"/>
  <cols>
    <col min="1" max="1" width="45.1428571428571" style="39" customWidth="1"/>
    <col min="2" max="2" width="40.7142857142857" style="39" customWidth="1"/>
    <col min="3" max="3" width="31.2857142857143" style="39" customWidth="1"/>
  </cols>
  <sheetData>
    <row r="1" ht="24.75" customHeight="1" spans="1:1">
      <c r="A1" s="48"/>
    </row>
    <row r="2" ht="24.75" customHeight="1" spans="1:2">
      <c r="A2" s="41" t="s">
        <v>94</v>
      </c>
      <c r="B2" s="41"/>
    </row>
    <row r="3" ht="24.75" customHeight="1" spans="1:2">
      <c r="A3" s="108"/>
      <c r="B3" s="42" t="s">
        <v>32</v>
      </c>
    </row>
    <row r="4" ht="24" customHeight="1" spans="1:2">
      <c r="A4" s="71" t="s">
        <v>35</v>
      </c>
      <c r="B4" s="71" t="s">
        <v>36</v>
      </c>
    </row>
    <row r="5" s="38" customFormat="1" ht="25" customHeight="1" spans="1:3">
      <c r="A5" s="109" t="s">
        <v>37</v>
      </c>
      <c r="B5" s="83">
        <f>B6+B7</f>
        <v>6958430</v>
      </c>
      <c r="C5" s="47"/>
    </row>
    <row r="6" s="38" customFormat="1" ht="25" customHeight="1" spans="1:3">
      <c r="A6" s="109" t="s">
        <v>39</v>
      </c>
      <c r="B6" s="110">
        <v>6958430</v>
      </c>
      <c r="C6" s="47"/>
    </row>
    <row r="7" s="38" customFormat="1" ht="25" customHeight="1" spans="1:3">
      <c r="A7" s="109" t="s">
        <v>41</v>
      </c>
      <c r="B7" s="110"/>
      <c r="C7" s="47"/>
    </row>
    <row r="8" s="38" customFormat="1" ht="25" customHeight="1" spans="1:3">
      <c r="A8" s="109" t="s">
        <v>43</v>
      </c>
      <c r="B8" s="110">
        <f>B9+B10</f>
        <v>0</v>
      </c>
      <c r="C8" s="47"/>
    </row>
    <row r="9" s="38" customFormat="1" ht="25" customHeight="1" spans="1:3">
      <c r="A9" s="109" t="s">
        <v>45</v>
      </c>
      <c r="B9" s="110"/>
      <c r="C9" s="47"/>
    </row>
    <row r="10" s="38" customFormat="1" ht="25" customHeight="1" spans="1:3">
      <c r="A10" s="109" t="s">
        <v>47</v>
      </c>
      <c r="B10" s="110"/>
      <c r="C10" s="47"/>
    </row>
    <row r="11" s="38" customFormat="1" ht="25" customHeight="1" spans="1:3">
      <c r="A11" s="109" t="s">
        <v>49</v>
      </c>
      <c r="B11" s="110">
        <f>SUM(B12:B14)</f>
        <v>0</v>
      </c>
      <c r="C11" s="47"/>
    </row>
    <row r="12" s="38" customFormat="1" ht="25" customHeight="1" spans="1:3">
      <c r="A12" s="109" t="s">
        <v>51</v>
      </c>
      <c r="B12" s="110"/>
      <c r="C12" s="47"/>
    </row>
    <row r="13" s="38" customFormat="1" ht="25" customHeight="1" spans="1:3">
      <c r="A13" s="109" t="s">
        <v>53</v>
      </c>
      <c r="B13" s="110"/>
      <c r="C13" s="47"/>
    </row>
    <row r="14" s="38" customFormat="1" ht="25" customHeight="1" spans="1:3">
      <c r="A14" s="109" t="s">
        <v>55</v>
      </c>
      <c r="B14" s="110"/>
      <c r="C14" s="47"/>
    </row>
    <row r="15" s="38" customFormat="1" ht="25" customHeight="1" spans="1:3">
      <c r="A15" s="109" t="s">
        <v>57</v>
      </c>
      <c r="B15" s="110"/>
      <c r="C15" s="47"/>
    </row>
    <row r="16" s="38" customFormat="1" ht="25" customHeight="1" spans="1:3">
      <c r="A16" s="109" t="s">
        <v>59</v>
      </c>
      <c r="B16" s="110"/>
      <c r="C16" s="47"/>
    </row>
    <row r="17" s="38" customFormat="1" ht="25" customHeight="1" spans="1:3">
      <c r="A17" s="109" t="s">
        <v>61</v>
      </c>
      <c r="B17" s="110"/>
      <c r="C17" s="47"/>
    </row>
    <row r="18" s="38" customFormat="1" ht="25" customHeight="1" spans="1:3">
      <c r="A18" s="109" t="s">
        <v>63</v>
      </c>
      <c r="B18" s="110"/>
      <c r="C18" s="47"/>
    </row>
    <row r="19" s="38" customFormat="1" ht="25" customHeight="1" spans="1:3">
      <c r="A19" s="109" t="s">
        <v>82</v>
      </c>
      <c r="B19" s="83">
        <f>B20+B23+B26+B27</f>
        <v>0</v>
      </c>
      <c r="C19" s="47"/>
    </row>
    <row r="20" s="38" customFormat="1" ht="25" customHeight="1" spans="1:3">
      <c r="A20" s="109" t="s">
        <v>84</v>
      </c>
      <c r="B20" s="83">
        <f>B21+B22</f>
        <v>0</v>
      </c>
      <c r="C20" s="47"/>
    </row>
    <row r="21" s="38" customFormat="1" ht="25" customHeight="1" spans="1:3">
      <c r="A21" s="109" t="s">
        <v>85</v>
      </c>
      <c r="B21" s="83"/>
      <c r="C21" s="47"/>
    </row>
    <row r="22" s="38" customFormat="1" ht="25" customHeight="1" spans="1:3">
      <c r="A22" s="109" t="s">
        <v>86</v>
      </c>
      <c r="B22" s="83"/>
      <c r="C22" s="47"/>
    </row>
    <row r="23" s="38" customFormat="1" ht="25" customHeight="1" spans="1:3">
      <c r="A23" s="109" t="s">
        <v>87</v>
      </c>
      <c r="B23" s="83">
        <f>B24+B25</f>
        <v>0</v>
      </c>
      <c r="C23" s="47"/>
    </row>
    <row r="24" s="38" customFormat="1" ht="25" customHeight="1" spans="1:3">
      <c r="A24" s="109" t="s">
        <v>88</v>
      </c>
      <c r="B24" s="83"/>
      <c r="C24" s="47"/>
    </row>
    <row r="25" s="38" customFormat="1" ht="25" customHeight="1" spans="1:3">
      <c r="A25" s="109" t="s">
        <v>89</v>
      </c>
      <c r="B25" s="83"/>
      <c r="C25" s="47"/>
    </row>
    <row r="26" s="38" customFormat="1" ht="25" customHeight="1" spans="1:3">
      <c r="A26" s="109" t="s">
        <v>90</v>
      </c>
      <c r="B26" s="83"/>
      <c r="C26" s="47"/>
    </row>
    <row r="27" s="38" customFormat="1" ht="25" customHeight="1" spans="1:3">
      <c r="A27" s="109" t="s">
        <v>91</v>
      </c>
      <c r="B27" s="83"/>
      <c r="C27" s="47"/>
    </row>
    <row r="28" ht="25" customHeight="1" spans="1:2">
      <c r="A28" s="111"/>
      <c r="B28" s="112"/>
    </row>
    <row r="29" s="38" customFormat="1" ht="25" customHeight="1" spans="1:3">
      <c r="A29" s="113" t="s">
        <v>92</v>
      </c>
      <c r="B29" s="84">
        <f>B5+B8+B11+B15+B16+B17+B18+B19</f>
        <v>6958430</v>
      </c>
      <c r="C29" s="4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topLeftCell="A4" workbookViewId="0">
      <selection activeCell="A9" sqref="$A9:$XFD9"/>
    </sheetView>
  </sheetViews>
  <sheetFormatPr defaultColWidth="9" defaultRowHeight="12.75" customHeight="1" outlineLevelCol="6"/>
  <cols>
    <col min="1" max="1" width="14.4285714285714" style="39" customWidth="1"/>
    <col min="2" max="2" width="35.2857142857143" style="39" customWidth="1"/>
    <col min="3" max="3" width="21.4285714285714" style="39" customWidth="1"/>
    <col min="4" max="5" width="19.7142857142857" style="39" customWidth="1"/>
    <col min="6" max="7" width="6.85714285714286" style="39" customWidth="1"/>
  </cols>
  <sheetData>
    <row r="1" ht="17.25" customHeight="1" spans="1:2">
      <c r="A1" s="48"/>
      <c r="B1" s="48"/>
    </row>
    <row r="2" ht="24.75" customHeight="1" spans="1:5">
      <c r="A2" s="104" t="s">
        <v>95</v>
      </c>
      <c r="B2" s="104"/>
      <c r="C2" s="104"/>
      <c r="D2" s="104"/>
      <c r="E2" s="104"/>
    </row>
    <row r="3" ht="24.75" customHeight="1" spans="1:5">
      <c r="A3" s="105"/>
      <c r="B3" s="105"/>
      <c r="C3" s="105"/>
      <c r="E3" s="106" t="s">
        <v>32</v>
      </c>
    </row>
    <row r="4" ht="24.75" customHeight="1" spans="1:5">
      <c r="A4" s="71" t="s">
        <v>96</v>
      </c>
      <c r="B4" s="71" t="s">
        <v>97</v>
      </c>
      <c r="C4" s="71" t="s">
        <v>98</v>
      </c>
      <c r="D4" s="71" t="s">
        <v>99</v>
      </c>
      <c r="E4" s="71" t="s">
        <v>100</v>
      </c>
    </row>
    <row r="5" ht="24.75" customHeight="1" spans="1:5">
      <c r="A5" s="71"/>
      <c r="B5" s="71"/>
      <c r="C5" s="71"/>
      <c r="D5" s="71"/>
      <c r="E5" s="71"/>
    </row>
    <row r="6" ht="18" customHeight="1" spans="1:5">
      <c r="A6" s="64" t="s">
        <v>101</v>
      </c>
      <c r="B6" s="64" t="s">
        <v>102</v>
      </c>
      <c r="C6" s="64">
        <v>1</v>
      </c>
      <c r="D6" s="64">
        <v>2</v>
      </c>
      <c r="E6" s="64">
        <v>3</v>
      </c>
    </row>
    <row r="7" s="38" customFormat="1" ht="24" customHeight="1" spans="1:7">
      <c r="A7" s="73"/>
      <c r="B7" s="73" t="s">
        <v>103</v>
      </c>
      <c r="C7" s="107">
        <f>C8</f>
        <v>6958430</v>
      </c>
      <c r="D7" s="107">
        <f>D8</f>
        <v>5058430</v>
      </c>
      <c r="E7" s="107">
        <f>E8</f>
        <v>1900000</v>
      </c>
      <c r="F7" s="47"/>
      <c r="G7" s="47"/>
    </row>
    <row r="8" ht="24" customHeight="1" spans="1:5">
      <c r="A8" s="73" t="s">
        <v>104</v>
      </c>
      <c r="B8" s="80" t="s">
        <v>105</v>
      </c>
      <c r="C8" s="107">
        <f>C9+C11</f>
        <v>6958430</v>
      </c>
      <c r="D8" s="107">
        <f>D9</f>
        <v>5058430</v>
      </c>
      <c r="E8" s="107">
        <f>E11</f>
        <v>1900000</v>
      </c>
    </row>
    <row r="9" ht="24" customHeight="1" spans="1:5">
      <c r="A9" s="73" t="s">
        <v>106</v>
      </c>
      <c r="B9" s="73" t="s">
        <v>107</v>
      </c>
      <c r="C9" s="107">
        <f>C10</f>
        <v>5058430</v>
      </c>
      <c r="D9" s="107">
        <f>D10</f>
        <v>5058430</v>
      </c>
      <c r="E9" s="107"/>
    </row>
    <row r="10" ht="24" customHeight="1" spans="1:5">
      <c r="A10" s="81" t="s">
        <v>108</v>
      </c>
      <c r="B10" s="81" t="s">
        <v>109</v>
      </c>
      <c r="C10" s="107">
        <v>5058430</v>
      </c>
      <c r="D10" s="82">
        <v>5058430</v>
      </c>
      <c r="E10" s="82"/>
    </row>
    <row r="11" ht="24" customHeight="1" spans="1:5">
      <c r="A11" s="81" t="s">
        <v>110</v>
      </c>
      <c r="B11" s="81" t="s">
        <v>111</v>
      </c>
      <c r="C11" s="107">
        <f>E11</f>
        <v>1900000</v>
      </c>
      <c r="D11" s="82"/>
      <c r="E11" s="82">
        <v>1900000</v>
      </c>
    </row>
    <row r="12" ht="24" customHeight="1" spans="1:5">
      <c r="A12" s="81" t="s">
        <v>112</v>
      </c>
      <c r="B12" s="81" t="s">
        <v>113</v>
      </c>
      <c r="C12" s="107">
        <f>D12+E12</f>
        <v>1900000</v>
      </c>
      <c r="D12" s="82"/>
      <c r="E12" s="82">
        <v>1900000</v>
      </c>
    </row>
    <row r="13" ht="24" customHeight="1" spans="1:5">
      <c r="A13" s="73"/>
      <c r="B13" s="73"/>
      <c r="C13" s="107"/>
      <c r="D13" s="107"/>
      <c r="E13" s="107"/>
    </row>
    <row r="14" ht="24" customHeight="1" spans="1:5">
      <c r="A14" s="73"/>
      <c r="B14" s="73"/>
      <c r="C14" s="107"/>
      <c r="D14" s="107"/>
      <c r="E14" s="107"/>
    </row>
    <row r="15" ht="24" customHeight="1" spans="1:5">
      <c r="A15" s="81"/>
      <c r="B15" s="81"/>
      <c r="C15" s="107"/>
      <c r="D15" s="82"/>
      <c r="E15" s="82"/>
    </row>
    <row r="16" ht="24" customHeight="1" spans="1:5">
      <c r="A16" s="81"/>
      <c r="B16" s="81"/>
      <c r="C16" s="107"/>
      <c r="D16" s="82"/>
      <c r="E16" s="82"/>
    </row>
    <row r="17" ht="24" customHeight="1" spans="1:5">
      <c r="A17" s="81"/>
      <c r="B17" s="81"/>
      <c r="C17" s="107"/>
      <c r="D17" s="82"/>
      <c r="E17" s="82"/>
    </row>
    <row r="18" ht="24" customHeight="1" spans="1:5">
      <c r="A18" s="73"/>
      <c r="B18" s="73"/>
      <c r="C18" s="107"/>
      <c r="D18" s="107"/>
      <c r="E18" s="107"/>
    </row>
    <row r="19" ht="24" customHeight="1" spans="1:5">
      <c r="A19" s="81"/>
      <c r="B19" s="81"/>
      <c r="C19" s="107"/>
      <c r="D19" s="82"/>
      <c r="E19" s="82"/>
    </row>
    <row r="20" ht="24" customHeight="1" spans="1:5">
      <c r="A20" s="81"/>
      <c r="B20" s="81"/>
      <c r="C20" s="107"/>
      <c r="D20" s="82"/>
      <c r="E20" s="82"/>
    </row>
    <row r="21" ht="24" customHeight="1" spans="1:5">
      <c r="A21" s="73"/>
      <c r="B21" s="73"/>
      <c r="C21" s="107"/>
      <c r="D21" s="107"/>
      <c r="E21" s="107"/>
    </row>
    <row r="22" ht="24" customHeight="1" spans="1:5">
      <c r="A22" s="73"/>
      <c r="B22" s="73"/>
      <c r="C22" s="107"/>
      <c r="D22" s="107"/>
      <c r="E22" s="107"/>
    </row>
    <row r="23" ht="24" customHeight="1" spans="1:5">
      <c r="A23" s="81"/>
      <c r="B23" s="81"/>
      <c r="C23" s="107"/>
      <c r="D23" s="82"/>
      <c r="E23" s="82"/>
    </row>
    <row r="24" ht="24" customHeight="1" spans="1:5">
      <c r="A24" s="81"/>
      <c r="B24" s="81"/>
      <c r="C24" s="107"/>
      <c r="D24" s="82"/>
      <c r="E24" s="82"/>
    </row>
    <row r="25" ht="24" customHeight="1" spans="1:5">
      <c r="A25" s="73"/>
      <c r="B25" s="73"/>
      <c r="C25" s="107"/>
      <c r="D25" s="107"/>
      <c r="E25" s="107"/>
    </row>
    <row r="26" ht="24" customHeight="1" spans="1:5">
      <c r="A26" s="73"/>
      <c r="B26" s="73"/>
      <c r="C26" s="107"/>
      <c r="D26" s="107"/>
      <c r="E26" s="107"/>
    </row>
    <row r="27" ht="24" customHeight="1" spans="1:5">
      <c r="A27" s="81"/>
      <c r="B27" s="81"/>
      <c r="C27" s="107"/>
      <c r="D27" s="82"/>
      <c r="E27" s="82"/>
    </row>
    <row r="28" ht="24" customHeight="1" spans="1:5">
      <c r="A28" s="73"/>
      <c r="B28" s="73"/>
      <c r="C28" s="107"/>
      <c r="D28" s="107"/>
      <c r="E28" s="107"/>
    </row>
    <row r="29" ht="24" customHeight="1" spans="1:5">
      <c r="A29" s="73"/>
      <c r="B29" s="73"/>
      <c r="C29" s="107"/>
      <c r="D29" s="107"/>
      <c r="E29" s="107"/>
    </row>
    <row r="30" ht="24" customHeight="1" spans="1:5">
      <c r="A30" s="81"/>
      <c r="B30" s="81"/>
      <c r="C30" s="107"/>
      <c r="D30" s="82"/>
      <c r="E30" s="82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22" workbookViewId="0">
      <selection activeCell="D20" sqref="D20"/>
    </sheetView>
  </sheetViews>
  <sheetFormatPr defaultColWidth="9" defaultRowHeight="12.75" customHeight="1"/>
  <cols>
    <col min="1" max="1" width="37.2857142857143" style="39" customWidth="1"/>
    <col min="2" max="2" width="24.5714285714286" style="39" customWidth="1"/>
    <col min="3" max="3" width="35.8571428571429" style="39" customWidth="1"/>
    <col min="4" max="4" width="28" style="39" customWidth="1"/>
    <col min="5" max="99" width="9" style="39" customWidth="1"/>
  </cols>
  <sheetData>
    <row r="1" ht="25.5" customHeight="1" spans="1:98">
      <c r="A1" s="48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</row>
    <row r="2" ht="25.5" customHeight="1" spans="1:98">
      <c r="A2" s="86" t="s">
        <v>114</v>
      </c>
      <c r="B2" s="86"/>
      <c r="C2" s="86"/>
      <c r="D2" s="8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</row>
    <row r="3" ht="16.5" customHeight="1" spans="2:98">
      <c r="B3" s="88"/>
      <c r="C3" s="89"/>
      <c r="D3" s="42" t="s">
        <v>32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</row>
    <row r="4" ht="27" customHeight="1" spans="1:98">
      <c r="A4" s="50" t="s">
        <v>115</v>
      </c>
      <c r="B4" s="50"/>
      <c r="C4" s="50" t="s">
        <v>116</v>
      </c>
      <c r="D4" s="50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</row>
    <row r="5" ht="27" customHeight="1" spans="1:98">
      <c r="A5" s="50" t="s">
        <v>35</v>
      </c>
      <c r="B5" s="50" t="s">
        <v>36</v>
      </c>
      <c r="C5" s="50" t="s">
        <v>35</v>
      </c>
      <c r="D5" s="50" t="s">
        <v>103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</row>
    <row r="6" s="38" customFormat="1" ht="33" customHeight="1" spans="1:99">
      <c r="A6" s="91" t="s">
        <v>117</v>
      </c>
      <c r="B6" s="92">
        <f>B7+B8+B9</f>
        <v>6958430</v>
      </c>
      <c r="C6" s="91" t="s">
        <v>118</v>
      </c>
      <c r="D6" s="92">
        <f>SUM(D7:D35)</f>
        <v>6958430</v>
      </c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47"/>
    </row>
    <row r="7" s="38" customFormat="1" ht="33" customHeight="1" spans="1:99">
      <c r="A7" s="95" t="s">
        <v>119</v>
      </c>
      <c r="B7" s="96">
        <v>6958430</v>
      </c>
      <c r="C7" s="97" t="s">
        <v>38</v>
      </c>
      <c r="D7" s="98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47"/>
    </row>
    <row r="8" s="38" customFormat="1" ht="33" customHeight="1" spans="1:99">
      <c r="A8" s="95" t="s">
        <v>120</v>
      </c>
      <c r="B8" s="98">
        <v>0</v>
      </c>
      <c r="C8" s="97" t="s">
        <v>40</v>
      </c>
      <c r="D8" s="98"/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47"/>
    </row>
    <row r="9" s="38" customFormat="1" ht="33" customHeight="1" spans="1:99">
      <c r="A9" s="95" t="s">
        <v>121</v>
      </c>
      <c r="B9" s="98">
        <v>0</v>
      </c>
      <c r="C9" s="97" t="s">
        <v>42</v>
      </c>
      <c r="D9" s="98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47"/>
    </row>
    <row r="10" s="38" customFormat="1" ht="33" customHeight="1" spans="1:99">
      <c r="A10" s="95"/>
      <c r="B10" s="98"/>
      <c r="C10" s="97" t="s">
        <v>44</v>
      </c>
      <c r="D10" s="98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47"/>
    </row>
    <row r="11" s="38" customFormat="1" ht="33" customHeight="1" spans="1:99">
      <c r="A11" s="95"/>
      <c r="B11" s="98"/>
      <c r="C11" s="97" t="s">
        <v>46</v>
      </c>
      <c r="D11" s="98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47"/>
    </row>
    <row r="12" s="38" customFormat="1" ht="33" customHeight="1" spans="1:99">
      <c r="A12" s="95"/>
      <c r="B12" s="98"/>
      <c r="C12" s="97" t="s">
        <v>48</v>
      </c>
      <c r="D12" s="98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47"/>
    </row>
    <row r="13" s="38" customFormat="1" ht="33" customHeight="1" spans="1:99">
      <c r="A13" s="99"/>
      <c r="B13" s="98"/>
      <c r="C13" s="97" t="s">
        <v>50</v>
      </c>
      <c r="D13" s="98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47"/>
    </row>
    <row r="14" s="38" customFormat="1" ht="33" customHeight="1" spans="1:99">
      <c r="A14" s="99"/>
      <c r="B14" s="98"/>
      <c r="C14" s="97" t="s">
        <v>52</v>
      </c>
      <c r="D14" s="98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47"/>
    </row>
    <row r="15" s="38" customFormat="1" ht="33" customHeight="1" spans="1:99">
      <c r="A15" s="99"/>
      <c r="B15" s="98"/>
      <c r="C15" s="97" t="s">
        <v>54</v>
      </c>
      <c r="D15" s="98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47"/>
    </row>
    <row r="16" s="38" customFormat="1" ht="33" customHeight="1" spans="1:99">
      <c r="A16" s="99"/>
      <c r="B16" s="98"/>
      <c r="C16" s="97" t="s">
        <v>56</v>
      </c>
      <c r="D16" s="98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47"/>
    </row>
    <row r="17" s="38" customFormat="1" ht="33" customHeight="1" spans="1:99">
      <c r="A17" s="99"/>
      <c r="B17" s="98"/>
      <c r="C17" s="97" t="s">
        <v>58</v>
      </c>
      <c r="D17" s="98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47"/>
    </row>
    <row r="18" s="38" customFormat="1" ht="33" customHeight="1" spans="1:99">
      <c r="A18" s="99"/>
      <c r="B18" s="98"/>
      <c r="C18" s="97" t="s">
        <v>60</v>
      </c>
      <c r="D18" s="98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47"/>
    </row>
    <row r="19" s="38" customFormat="1" ht="33" customHeight="1" spans="1:99">
      <c r="A19" s="99"/>
      <c r="B19" s="98"/>
      <c r="C19" s="97" t="s">
        <v>62</v>
      </c>
      <c r="D19" s="98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47"/>
    </row>
    <row r="20" s="38" customFormat="1" ht="33" customHeight="1" spans="1:99">
      <c r="A20" s="99"/>
      <c r="B20" s="98"/>
      <c r="C20" s="97" t="s">
        <v>64</v>
      </c>
      <c r="D20" s="96">
        <v>6958430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47"/>
    </row>
    <row r="21" s="38" customFormat="1" ht="33" customHeight="1" spans="1:99">
      <c r="A21" s="99"/>
      <c r="B21" s="98"/>
      <c r="C21" s="97" t="s">
        <v>65</v>
      </c>
      <c r="D21" s="98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47"/>
    </row>
    <row r="22" s="38" customFormat="1" ht="33" customHeight="1" spans="1:99">
      <c r="A22" s="99"/>
      <c r="B22" s="98"/>
      <c r="C22" s="97" t="s">
        <v>66</v>
      </c>
      <c r="D22" s="98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47"/>
    </row>
    <row r="23" s="38" customFormat="1" ht="33" customHeight="1" spans="1:99">
      <c r="A23" s="99"/>
      <c r="B23" s="98"/>
      <c r="C23" s="97" t="s">
        <v>67</v>
      </c>
      <c r="D23" s="98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47"/>
    </row>
    <row r="24" s="38" customFormat="1" ht="33" customHeight="1" spans="1:99">
      <c r="A24" s="99"/>
      <c r="B24" s="98"/>
      <c r="C24" s="97" t="s">
        <v>68</v>
      </c>
      <c r="D24" s="98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47"/>
    </row>
    <row r="25" s="38" customFormat="1" ht="33" customHeight="1" spans="1:99">
      <c r="A25" s="99"/>
      <c r="B25" s="98"/>
      <c r="C25" s="97" t="s">
        <v>69</v>
      </c>
      <c r="D25" s="98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47"/>
    </row>
    <row r="26" s="38" customFormat="1" ht="33" customHeight="1" spans="1:99">
      <c r="A26" s="99"/>
      <c r="B26" s="98"/>
      <c r="C26" s="97" t="s">
        <v>70</v>
      </c>
      <c r="D26" s="98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47"/>
    </row>
    <row r="27" s="38" customFormat="1" ht="33" customHeight="1" spans="1:99">
      <c r="A27" s="99"/>
      <c r="B27" s="98"/>
      <c r="C27" s="97" t="s">
        <v>71</v>
      </c>
      <c r="D27" s="98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47"/>
    </row>
    <row r="28" s="38" customFormat="1" ht="33" customHeight="1" spans="1:99">
      <c r="A28" s="99"/>
      <c r="B28" s="98"/>
      <c r="C28" s="97" t="s">
        <v>72</v>
      </c>
      <c r="D28" s="98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47"/>
    </row>
    <row r="29" s="38" customFormat="1" ht="33" customHeight="1" spans="1:99">
      <c r="A29" s="99"/>
      <c r="B29" s="98"/>
      <c r="C29" s="97" t="s">
        <v>73</v>
      </c>
      <c r="D29" s="98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47"/>
    </row>
    <row r="30" s="38" customFormat="1" ht="33" customHeight="1" spans="1:99">
      <c r="A30" s="99"/>
      <c r="B30" s="98"/>
      <c r="C30" s="97" t="s">
        <v>74</v>
      </c>
      <c r="D30" s="98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47"/>
    </row>
    <row r="31" s="38" customFormat="1" ht="33" customHeight="1" spans="1:99">
      <c r="A31" s="99"/>
      <c r="B31" s="98"/>
      <c r="C31" s="97" t="s">
        <v>75</v>
      </c>
      <c r="D31" s="98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47"/>
    </row>
    <row r="32" s="38" customFormat="1" ht="33" customHeight="1" spans="1:99">
      <c r="A32" s="99"/>
      <c r="B32" s="98"/>
      <c r="C32" s="97" t="s">
        <v>76</v>
      </c>
      <c r="D32" s="98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47"/>
    </row>
    <row r="33" s="38" customFormat="1" ht="33" customHeight="1" spans="1:99">
      <c r="A33" s="99"/>
      <c r="B33" s="98"/>
      <c r="C33" s="97" t="s">
        <v>77</v>
      </c>
      <c r="D33" s="98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47"/>
    </row>
    <row r="34" s="38" customFormat="1" ht="33" customHeight="1" spans="1:99">
      <c r="A34" s="99"/>
      <c r="B34" s="98"/>
      <c r="C34" s="97" t="s">
        <v>78</v>
      </c>
      <c r="D34" s="9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47"/>
    </row>
    <row r="35" s="38" customFormat="1" ht="33" customHeight="1" spans="1:99">
      <c r="A35" s="99"/>
      <c r="B35" s="98"/>
      <c r="C35" s="97" t="s">
        <v>79</v>
      </c>
      <c r="D35" s="98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47"/>
    </row>
    <row r="36" ht="33" customHeight="1" spans="1:98">
      <c r="A36" s="100"/>
      <c r="B36" s="101"/>
      <c r="C36" s="102"/>
      <c r="D36" s="10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</row>
    <row r="37" ht="33" customHeight="1" spans="1:98">
      <c r="A37" s="50" t="s">
        <v>122</v>
      </c>
      <c r="B37" s="92">
        <f>B6</f>
        <v>6958430</v>
      </c>
      <c r="C37" s="50" t="s">
        <v>123</v>
      </c>
      <c r="D37" s="92">
        <f>D6</f>
        <v>6958430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D7" sqref="D7:F12"/>
    </sheetView>
  </sheetViews>
  <sheetFormatPr defaultColWidth="9" defaultRowHeight="12.75" customHeight="1"/>
  <cols>
    <col min="1" max="1" width="16.8571428571429" style="39" customWidth="1"/>
    <col min="2" max="2" width="33.4285714285714" style="39" customWidth="1"/>
    <col min="3" max="3" width="21" style="39" customWidth="1"/>
    <col min="4" max="4" width="15.7142857142857" style="39" customWidth="1"/>
    <col min="5" max="5" width="16.8571428571429" style="39" customWidth="1"/>
    <col min="6" max="12" width="14.2857142857143" style="39" customWidth="1"/>
    <col min="13" max="14" width="6.85714285714286" style="39" customWidth="1"/>
  </cols>
  <sheetData>
    <row r="1" ht="24.75" customHeight="1" spans="1:2">
      <c r="A1" s="48"/>
      <c r="B1" s="48"/>
    </row>
    <row r="2" ht="24.75" customHeight="1" spans="1:12">
      <c r="A2" s="41" t="s">
        <v>124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4.75" customHeight="1" spans="12:12">
      <c r="L3" s="42" t="s">
        <v>32</v>
      </c>
    </row>
    <row r="4" ht="24.75" customHeight="1" spans="1:12">
      <c r="A4" s="71" t="s">
        <v>125</v>
      </c>
      <c r="B4" s="71" t="s">
        <v>126</v>
      </c>
      <c r="C4" s="71" t="s">
        <v>103</v>
      </c>
      <c r="D4" s="71" t="s">
        <v>127</v>
      </c>
      <c r="E4" s="71"/>
      <c r="F4" s="71"/>
      <c r="G4" s="71" t="s">
        <v>128</v>
      </c>
      <c r="H4" s="71"/>
      <c r="I4" s="71"/>
      <c r="J4" s="71" t="s">
        <v>129</v>
      </c>
      <c r="K4" s="71"/>
      <c r="L4" s="71"/>
    </row>
    <row r="5" ht="24.75" customHeight="1" spans="1:12">
      <c r="A5" s="71"/>
      <c r="B5" s="71"/>
      <c r="C5" s="71"/>
      <c r="D5" s="71" t="s">
        <v>103</v>
      </c>
      <c r="E5" s="71" t="s">
        <v>99</v>
      </c>
      <c r="F5" s="71" t="s">
        <v>100</v>
      </c>
      <c r="G5" s="71" t="s">
        <v>103</v>
      </c>
      <c r="H5" s="71" t="s">
        <v>99</v>
      </c>
      <c r="I5" s="71" t="s">
        <v>100</v>
      </c>
      <c r="J5" s="71" t="s">
        <v>103</v>
      </c>
      <c r="K5" s="71" t="s">
        <v>99</v>
      </c>
      <c r="L5" s="71" t="s">
        <v>100</v>
      </c>
    </row>
    <row r="6" ht="24.75" customHeight="1" spans="1:12">
      <c r="A6" s="148" t="s">
        <v>130</v>
      </c>
      <c r="B6" s="64" t="s">
        <v>131</v>
      </c>
      <c r="C6" s="64">
        <v>1</v>
      </c>
      <c r="D6" s="64">
        <v>2</v>
      </c>
      <c r="E6" s="64">
        <v>3</v>
      </c>
      <c r="F6" s="64">
        <v>4</v>
      </c>
      <c r="G6" s="64">
        <v>2</v>
      </c>
      <c r="H6" s="64">
        <v>3</v>
      </c>
      <c r="I6" s="64">
        <v>4</v>
      </c>
      <c r="J6" s="64">
        <v>2</v>
      </c>
      <c r="K6" s="64">
        <v>3</v>
      </c>
      <c r="L6" s="64">
        <v>4</v>
      </c>
    </row>
    <row r="7" s="38" customFormat="1" ht="24.75" customHeight="1" spans="1:14">
      <c r="A7" s="85" t="s">
        <v>103</v>
      </c>
      <c r="B7" s="73"/>
      <c r="C7" s="74">
        <f>C8</f>
        <v>6958430</v>
      </c>
      <c r="D7" s="74">
        <f>D8</f>
        <v>6958430</v>
      </c>
      <c r="E7" s="74">
        <f>E8</f>
        <v>5058430</v>
      </c>
      <c r="F7" s="74">
        <f>F8</f>
        <v>1900000</v>
      </c>
      <c r="G7" s="74">
        <f t="shared" ref="D7:L7" si="0">SUM(G8:G12)</f>
        <v>0</v>
      </c>
      <c r="H7" s="74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0</v>
      </c>
      <c r="L7" s="74">
        <f t="shared" si="0"/>
        <v>0</v>
      </c>
      <c r="M7" s="47"/>
      <c r="N7" s="47"/>
    </row>
    <row r="8" ht="24.75" customHeight="1" spans="1:12">
      <c r="A8" s="73" t="s">
        <v>104</v>
      </c>
      <c r="B8" s="80" t="s">
        <v>105</v>
      </c>
      <c r="C8" s="74">
        <f>C9+C11</f>
        <v>6958430</v>
      </c>
      <c r="D8" s="74">
        <f>D9+D11</f>
        <v>6958430</v>
      </c>
      <c r="E8" s="74">
        <f>E9</f>
        <v>5058430</v>
      </c>
      <c r="F8" s="74">
        <f>F11</f>
        <v>1900000</v>
      </c>
      <c r="G8" s="74">
        <f t="shared" ref="G8:G12" si="1">SUM(H8:I8)</f>
        <v>0</v>
      </c>
      <c r="H8" s="74">
        <v>0</v>
      </c>
      <c r="I8" s="74">
        <v>0</v>
      </c>
      <c r="J8" s="74">
        <f t="shared" ref="J8:J12" si="2">SUM(K8:L8)</f>
        <v>0</v>
      </c>
      <c r="K8" s="74">
        <v>0</v>
      </c>
      <c r="L8" s="74">
        <v>0</v>
      </c>
    </row>
    <row r="9" ht="24.75" customHeight="1" spans="1:12">
      <c r="A9" s="73" t="s">
        <v>106</v>
      </c>
      <c r="B9" s="73" t="s">
        <v>107</v>
      </c>
      <c r="C9" s="74">
        <f>D9+G9+J9</f>
        <v>5058430</v>
      </c>
      <c r="D9" s="74">
        <f>SUM(E9:F9)</f>
        <v>5058430</v>
      </c>
      <c r="E9" s="74">
        <v>5058430</v>
      </c>
      <c r="F9" s="74"/>
      <c r="G9" s="74">
        <f t="shared" si="1"/>
        <v>0</v>
      </c>
      <c r="H9" s="74"/>
      <c r="I9" s="74"/>
      <c r="J9" s="74">
        <f t="shared" si="2"/>
        <v>0</v>
      </c>
      <c r="K9" s="74"/>
      <c r="L9" s="74"/>
    </row>
    <row r="10" ht="24.75" customHeight="1" spans="1:12">
      <c r="A10" s="81" t="s">
        <v>108</v>
      </c>
      <c r="B10" s="81" t="s">
        <v>109</v>
      </c>
      <c r="C10" s="74">
        <f>D10+G10+J10</f>
        <v>5058430</v>
      </c>
      <c r="D10" s="74">
        <f>SUM(E10:F10)</f>
        <v>5058430</v>
      </c>
      <c r="E10" s="74">
        <v>5058430</v>
      </c>
      <c r="F10" s="74"/>
      <c r="G10" s="74">
        <f t="shared" si="1"/>
        <v>0</v>
      </c>
      <c r="H10" s="74"/>
      <c r="I10" s="74"/>
      <c r="J10" s="74">
        <f t="shared" si="2"/>
        <v>0</v>
      </c>
      <c r="K10" s="74"/>
      <c r="L10" s="74"/>
    </row>
    <row r="11" ht="24.75" customHeight="1" spans="1:12">
      <c r="A11" s="81" t="s">
        <v>110</v>
      </c>
      <c r="B11" s="81" t="s">
        <v>111</v>
      </c>
      <c r="C11" s="74">
        <f>D11+G11+J11</f>
        <v>1900000</v>
      </c>
      <c r="D11" s="74">
        <f>SUM(E11:F11)</f>
        <v>1900000</v>
      </c>
      <c r="E11" s="74"/>
      <c r="F11" s="82">
        <v>1900000</v>
      </c>
      <c r="G11" s="74">
        <f t="shared" si="1"/>
        <v>0</v>
      </c>
      <c r="H11" s="74"/>
      <c r="I11" s="74"/>
      <c r="J11" s="74">
        <f t="shared" si="2"/>
        <v>0</v>
      </c>
      <c r="K11" s="74"/>
      <c r="L11" s="74"/>
    </row>
    <row r="12" ht="24.75" customHeight="1" spans="1:12">
      <c r="A12" s="81" t="s">
        <v>112</v>
      </c>
      <c r="B12" s="81" t="s">
        <v>113</v>
      </c>
      <c r="C12" s="74">
        <f>D12+G12+J12</f>
        <v>1900000</v>
      </c>
      <c r="D12" s="74">
        <f>SUM(E12:F12)</f>
        <v>1900000</v>
      </c>
      <c r="E12" s="69"/>
      <c r="F12" s="82">
        <v>1900000</v>
      </c>
      <c r="G12" s="69">
        <f t="shared" si="1"/>
        <v>0</v>
      </c>
      <c r="H12" s="69">
        <v>0</v>
      </c>
      <c r="I12" s="69">
        <v>0</v>
      </c>
      <c r="J12" s="69">
        <f t="shared" si="2"/>
        <v>0</v>
      </c>
      <c r="K12" s="69">
        <v>0</v>
      </c>
      <c r="L12" s="6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0" sqref="D10"/>
    </sheetView>
  </sheetViews>
  <sheetFormatPr defaultColWidth="9" defaultRowHeight="12.75" customHeight="1" outlineLevelCol="6"/>
  <cols>
    <col min="1" max="1" width="13.2857142857143" style="39" customWidth="1"/>
    <col min="2" max="2" width="35.8571428571429" style="39" customWidth="1"/>
    <col min="3" max="3" width="25.2857142857143" style="39" customWidth="1"/>
    <col min="4" max="4" width="28.4285714285714" style="39" customWidth="1"/>
    <col min="5" max="5" width="22.4285714285714" style="39" customWidth="1"/>
    <col min="6" max="7" width="6.85714285714286" style="39" customWidth="1"/>
  </cols>
  <sheetData>
    <row r="1" ht="24.75" customHeight="1" spans="1:2">
      <c r="A1" s="48"/>
      <c r="B1" s="49"/>
    </row>
    <row r="2" ht="24.75" customHeight="1" spans="1:5">
      <c r="A2" s="41" t="s">
        <v>132</v>
      </c>
      <c r="B2" s="41"/>
      <c r="C2" s="41"/>
      <c r="D2" s="41"/>
      <c r="E2" s="41"/>
    </row>
    <row r="3" ht="24.75" customHeight="1" spans="5:5">
      <c r="E3" s="42" t="s">
        <v>32</v>
      </c>
    </row>
    <row r="4" ht="24.75" customHeight="1" spans="1:5">
      <c r="A4" s="71" t="s">
        <v>133</v>
      </c>
      <c r="B4" s="71"/>
      <c r="C4" s="71" t="s">
        <v>127</v>
      </c>
      <c r="D4" s="71"/>
      <c r="E4" s="71"/>
    </row>
    <row r="5" ht="24.75" customHeight="1" spans="1:5">
      <c r="A5" s="71" t="s">
        <v>134</v>
      </c>
      <c r="B5" s="71" t="s">
        <v>135</v>
      </c>
      <c r="C5" s="71" t="s">
        <v>103</v>
      </c>
      <c r="D5" s="71" t="s">
        <v>99</v>
      </c>
      <c r="E5" s="71" t="s">
        <v>100</v>
      </c>
    </row>
    <row r="6" ht="18.75" customHeight="1" spans="1:5">
      <c r="A6" s="148" t="s">
        <v>130</v>
      </c>
      <c r="B6" s="64" t="s">
        <v>131</v>
      </c>
      <c r="C6" s="64">
        <v>1</v>
      </c>
      <c r="D6" s="64">
        <v>2</v>
      </c>
      <c r="E6" s="64">
        <v>3</v>
      </c>
    </row>
    <row r="7" s="38" customFormat="1" ht="24.75" customHeight="1" spans="1:7">
      <c r="A7" s="73"/>
      <c r="B7" s="73" t="s">
        <v>103</v>
      </c>
      <c r="C7" s="74">
        <f>C8</f>
        <v>6958430</v>
      </c>
      <c r="D7" s="74">
        <f>D8</f>
        <v>5058430</v>
      </c>
      <c r="E7" s="74">
        <f>E8</f>
        <v>1900000</v>
      </c>
      <c r="F7" s="47"/>
      <c r="G7" s="47"/>
    </row>
    <row r="8" ht="24.75" customHeight="1" spans="1:5">
      <c r="A8" s="73" t="s">
        <v>104</v>
      </c>
      <c r="B8" s="80" t="s">
        <v>105</v>
      </c>
      <c r="C8" s="74">
        <f>C9+C11</f>
        <v>6958430</v>
      </c>
      <c r="D8" s="74">
        <f>D9</f>
        <v>5058430</v>
      </c>
      <c r="E8" s="74">
        <f>E11</f>
        <v>1900000</v>
      </c>
    </row>
    <row r="9" ht="24.75" customHeight="1" spans="1:5">
      <c r="A9" s="73" t="s">
        <v>106</v>
      </c>
      <c r="B9" s="73" t="s">
        <v>107</v>
      </c>
      <c r="C9" s="74">
        <f t="shared" ref="C9:C12" si="0">SUM(D9:E9)</f>
        <v>5058430</v>
      </c>
      <c r="D9" s="74">
        <v>5058430</v>
      </c>
      <c r="E9" s="74"/>
    </row>
    <row r="10" ht="24.75" customHeight="1" spans="1:5">
      <c r="A10" s="81" t="s">
        <v>108</v>
      </c>
      <c r="B10" s="81" t="s">
        <v>109</v>
      </c>
      <c r="C10" s="74">
        <f t="shared" si="0"/>
        <v>5058430</v>
      </c>
      <c r="D10" s="74">
        <v>5058430</v>
      </c>
      <c r="E10" s="74"/>
    </row>
    <row r="11" ht="24.75" customHeight="1" spans="1:5">
      <c r="A11" s="81" t="s">
        <v>110</v>
      </c>
      <c r="B11" s="81" t="s">
        <v>111</v>
      </c>
      <c r="C11" s="74">
        <f t="shared" si="0"/>
        <v>1900000</v>
      </c>
      <c r="D11" s="74"/>
      <c r="E11" s="82">
        <v>1900000</v>
      </c>
    </row>
    <row r="12" ht="24.75" customHeight="1" spans="1:5">
      <c r="A12" s="81" t="s">
        <v>112</v>
      </c>
      <c r="B12" s="81" t="s">
        <v>113</v>
      </c>
      <c r="C12" s="74">
        <f t="shared" si="0"/>
        <v>1900000</v>
      </c>
      <c r="D12" s="69"/>
      <c r="E12" s="82">
        <v>1900000</v>
      </c>
    </row>
    <row r="13" ht="24.75" customHeight="1" spans="1:5">
      <c r="A13" s="81"/>
      <c r="B13" s="81"/>
      <c r="C13" s="83"/>
      <c r="D13" s="83"/>
      <c r="E13" s="83"/>
    </row>
    <row r="14" ht="24.75" customHeight="1" spans="1:5">
      <c r="A14" s="73"/>
      <c r="B14" s="73"/>
      <c r="C14" s="84"/>
      <c r="D14" s="84"/>
      <c r="E14" s="84"/>
    </row>
    <row r="15" ht="24.75" customHeight="1" spans="1:5">
      <c r="A15" s="73"/>
      <c r="B15" s="73"/>
      <c r="C15" s="84"/>
      <c r="D15" s="84"/>
      <c r="E15" s="84"/>
    </row>
    <row r="16" ht="24.75" customHeight="1" spans="1:5">
      <c r="A16" s="81"/>
      <c r="B16" s="81"/>
      <c r="C16" s="83"/>
      <c r="D16" s="83"/>
      <c r="E16" s="83"/>
    </row>
    <row r="17" ht="24.75" customHeight="1" spans="1:5">
      <c r="A17" s="81"/>
      <c r="B17" s="81"/>
      <c r="C17" s="83"/>
      <c r="D17" s="83"/>
      <c r="E17" s="83"/>
    </row>
    <row r="18" ht="24.75" customHeight="1" spans="1:5">
      <c r="A18" s="81"/>
      <c r="B18" s="81"/>
      <c r="C18" s="83"/>
      <c r="D18" s="83"/>
      <c r="E18" s="83"/>
    </row>
    <row r="19" ht="24.75" customHeight="1" spans="1:5">
      <c r="A19" s="73"/>
      <c r="B19" s="73"/>
      <c r="C19" s="84"/>
      <c r="D19" s="84"/>
      <c r="E19" s="84"/>
    </row>
    <row r="20" ht="24.75" customHeight="1" spans="1:5">
      <c r="A20" s="81"/>
      <c r="B20" s="81"/>
      <c r="C20" s="83"/>
      <c r="D20" s="83"/>
      <c r="E20" s="83"/>
    </row>
    <row r="21" ht="24.75" customHeight="1" spans="1:5">
      <c r="A21" s="81"/>
      <c r="B21" s="81"/>
      <c r="C21" s="83"/>
      <c r="D21" s="83"/>
      <c r="E21" s="83"/>
    </row>
    <row r="22" ht="24.75" customHeight="1" spans="1:5">
      <c r="A22" s="73"/>
      <c r="B22" s="73"/>
      <c r="C22" s="84"/>
      <c r="D22" s="84"/>
      <c r="E22" s="84"/>
    </row>
    <row r="23" ht="24.75" customHeight="1" spans="1:5">
      <c r="A23" s="73"/>
      <c r="B23" s="73"/>
      <c r="C23" s="84"/>
      <c r="D23" s="84"/>
      <c r="E23" s="84"/>
    </row>
    <row r="24" ht="24.75" customHeight="1" spans="1:5">
      <c r="A24" s="81"/>
      <c r="B24" s="81"/>
      <c r="C24" s="83"/>
      <c r="D24" s="83"/>
      <c r="E24" s="83"/>
    </row>
    <row r="25" ht="24.75" customHeight="1" spans="1:5">
      <c r="A25" s="81"/>
      <c r="B25" s="81"/>
      <c r="C25" s="83"/>
      <c r="D25" s="83"/>
      <c r="E25" s="83"/>
    </row>
    <row r="26" ht="24.75" customHeight="1" spans="1:5">
      <c r="A26" s="73"/>
      <c r="B26" s="73"/>
      <c r="C26" s="84"/>
      <c r="D26" s="84"/>
      <c r="E26" s="84"/>
    </row>
    <row r="27" ht="24.75" customHeight="1" spans="1:5">
      <c r="A27" s="73"/>
      <c r="B27" s="73"/>
      <c r="C27" s="84"/>
      <c r="D27" s="84"/>
      <c r="E27" s="84"/>
    </row>
    <row r="28" ht="24.75" customHeight="1" spans="1:5">
      <c r="A28" s="81"/>
      <c r="B28" s="81"/>
      <c r="C28" s="83"/>
      <c r="D28" s="83"/>
      <c r="E28" s="83"/>
    </row>
    <row r="29" ht="24.75" customHeight="1" spans="1:5">
      <c r="A29" s="73"/>
      <c r="B29" s="73"/>
      <c r="C29" s="84"/>
      <c r="D29" s="84"/>
      <c r="E29" s="84"/>
    </row>
    <row r="30" ht="24.75" customHeight="1" spans="1:5">
      <c r="A30" s="73"/>
      <c r="B30" s="73"/>
      <c r="C30" s="84"/>
      <c r="D30" s="84"/>
      <c r="E30" s="84"/>
    </row>
    <row r="31" ht="24.75" customHeight="1" spans="1:5">
      <c r="A31" s="81"/>
      <c r="B31" s="81"/>
      <c r="C31" s="83"/>
      <c r="D31" s="83"/>
      <c r="E31" s="83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D7" sqref="D7"/>
    </sheetView>
  </sheetViews>
  <sheetFormatPr defaultColWidth="9" defaultRowHeight="12.75" customHeight="1" outlineLevelCol="6"/>
  <cols>
    <col min="1" max="1" width="13.5714285714286" style="39" customWidth="1"/>
    <col min="2" max="2" width="34.4285714285714" style="39" customWidth="1"/>
    <col min="3" max="3" width="26" style="39" customWidth="1"/>
    <col min="4" max="4" width="28.2857142857143" style="39" customWidth="1"/>
    <col min="5" max="5" width="23.2857142857143" style="39" customWidth="1"/>
    <col min="6" max="7" width="6.85714285714286" style="39" customWidth="1"/>
  </cols>
  <sheetData>
    <row r="1" ht="24.75" customHeight="1" spans="1:2">
      <c r="A1" s="48"/>
      <c r="B1" s="49"/>
    </row>
    <row r="2" ht="24.75" customHeight="1" spans="1:5">
      <c r="A2" s="70" t="s">
        <v>136</v>
      </c>
      <c r="B2" s="70"/>
      <c r="C2" s="70"/>
      <c r="D2" s="70"/>
      <c r="E2" s="70"/>
    </row>
    <row r="3" ht="24.75" customHeight="1" spans="5:5">
      <c r="E3" s="42" t="s">
        <v>32</v>
      </c>
    </row>
    <row r="4" ht="24.75" customHeight="1" spans="1:5">
      <c r="A4" s="71" t="s">
        <v>137</v>
      </c>
      <c r="B4" s="71"/>
      <c r="C4" s="71" t="s">
        <v>138</v>
      </c>
      <c r="D4" s="71"/>
      <c r="E4" s="71"/>
    </row>
    <row r="5" ht="24.75" customHeight="1" spans="1:5">
      <c r="A5" s="72" t="s">
        <v>134</v>
      </c>
      <c r="B5" s="71" t="s">
        <v>135</v>
      </c>
      <c r="C5" s="71" t="s">
        <v>103</v>
      </c>
      <c r="D5" s="71" t="s">
        <v>139</v>
      </c>
      <c r="E5" s="71" t="s">
        <v>140</v>
      </c>
    </row>
    <row r="6" ht="24.75" customHeight="1" spans="1:5">
      <c r="A6" s="148" t="s">
        <v>130</v>
      </c>
      <c r="B6" s="64" t="s">
        <v>131</v>
      </c>
      <c r="C6" s="64">
        <v>1</v>
      </c>
      <c r="D6" s="64">
        <v>2</v>
      </c>
      <c r="E6" s="64">
        <v>3</v>
      </c>
    </row>
    <row r="7" s="38" customFormat="1" ht="25.5" customHeight="1" spans="1:7">
      <c r="A7" s="73"/>
      <c r="B7" s="73" t="s">
        <v>103</v>
      </c>
      <c r="C7" s="74">
        <f>D7+E7</f>
        <v>6958430</v>
      </c>
      <c r="D7" s="74">
        <f>D8+D12+D27+D29</f>
        <v>4447426</v>
      </c>
      <c r="E7" s="74">
        <f>E11+E29</f>
        <v>2511004</v>
      </c>
      <c r="F7" s="47"/>
      <c r="G7" s="47"/>
    </row>
    <row r="8" ht="24" customHeight="1" spans="1:5">
      <c r="A8" s="73" t="s">
        <v>141</v>
      </c>
      <c r="B8" s="57" t="s">
        <v>142</v>
      </c>
      <c r="C8" s="74"/>
      <c r="D8" s="74">
        <f>D9+D10</f>
        <v>4432206</v>
      </c>
      <c r="E8" s="74"/>
    </row>
    <row r="9" ht="24" customHeight="1" spans="1:5">
      <c r="A9" s="58" t="s">
        <v>143</v>
      </c>
      <c r="B9" s="58" t="s">
        <v>144</v>
      </c>
      <c r="C9" s="69"/>
      <c r="D9" s="75">
        <v>2596392</v>
      </c>
      <c r="E9" s="69"/>
    </row>
    <row r="10" ht="24" customHeight="1" spans="1:5">
      <c r="A10" s="58" t="s">
        <v>145</v>
      </c>
      <c r="B10" s="58" t="s">
        <v>146</v>
      </c>
      <c r="C10" s="69"/>
      <c r="D10" s="75">
        <v>1835814</v>
      </c>
      <c r="E10" s="69"/>
    </row>
    <row r="11" ht="24" customHeight="1" spans="1:5">
      <c r="A11" s="57" t="s">
        <v>147</v>
      </c>
      <c r="B11" s="57" t="s">
        <v>148</v>
      </c>
      <c r="C11" s="69"/>
      <c r="D11" s="69"/>
      <c r="E11" s="74">
        <f>E12+E13+E14+E15+E16+E17+E18+E19+E20+E21+E22+E23+E24+E25+E26</f>
        <v>611004</v>
      </c>
    </row>
    <row r="12" ht="24" customHeight="1" spans="1:5">
      <c r="A12" s="58" t="s">
        <v>149</v>
      </c>
      <c r="B12" s="58" t="s">
        <v>150</v>
      </c>
      <c r="C12" s="69"/>
      <c r="D12" s="69"/>
      <c r="E12" s="59">
        <f>71*800</f>
        <v>56800</v>
      </c>
    </row>
    <row r="13" ht="24" customHeight="1" spans="1:5">
      <c r="A13" s="58" t="s">
        <v>151</v>
      </c>
      <c r="B13" s="58" t="s">
        <v>152</v>
      </c>
      <c r="C13" s="69"/>
      <c r="D13" s="69"/>
      <c r="E13" s="59">
        <f>71*250</f>
        <v>17750</v>
      </c>
    </row>
    <row r="14" ht="24" customHeight="1" spans="1:5">
      <c r="A14" s="58" t="s">
        <v>153</v>
      </c>
      <c r="B14" s="58" t="s">
        <v>154</v>
      </c>
      <c r="C14" s="69"/>
      <c r="D14" s="69"/>
      <c r="E14" s="59">
        <f>71*200</f>
        <v>14200</v>
      </c>
    </row>
    <row r="15" ht="24" customHeight="1" spans="1:5">
      <c r="A15" s="58" t="s">
        <v>155</v>
      </c>
      <c r="B15" s="58" t="s">
        <v>156</v>
      </c>
      <c r="C15" s="69"/>
      <c r="D15" s="69"/>
      <c r="E15" s="59">
        <f>71*200</f>
        <v>14200</v>
      </c>
    </row>
    <row r="16" ht="24" customHeight="1" spans="1:5">
      <c r="A16" s="58" t="s">
        <v>157</v>
      </c>
      <c r="B16" s="58" t="s">
        <v>158</v>
      </c>
      <c r="C16" s="69"/>
      <c r="D16" s="69"/>
      <c r="E16" s="59">
        <f>71*300</f>
        <v>21300</v>
      </c>
    </row>
    <row r="17" ht="24" customHeight="1" spans="1:5">
      <c r="A17" s="58" t="s">
        <v>159</v>
      </c>
      <c r="B17" s="58" t="s">
        <v>160</v>
      </c>
      <c r="C17" s="69"/>
      <c r="D17" s="69"/>
      <c r="E17" s="59">
        <f>72*650-650</f>
        <v>46150</v>
      </c>
    </row>
    <row r="18" ht="24" customHeight="1" spans="1:5">
      <c r="A18" s="58" t="s">
        <v>161</v>
      </c>
      <c r="B18" s="58" t="s">
        <v>162</v>
      </c>
      <c r="C18" s="69"/>
      <c r="D18" s="69"/>
      <c r="E18" s="59">
        <f>71*350</f>
        <v>24850</v>
      </c>
    </row>
    <row r="19" ht="24" customHeight="1" spans="1:5">
      <c r="A19" s="58" t="s">
        <v>163</v>
      </c>
      <c r="B19" s="58" t="s">
        <v>164</v>
      </c>
      <c r="C19" s="69"/>
      <c r="D19" s="69"/>
      <c r="E19" s="59">
        <f>71*1000</f>
        <v>71000</v>
      </c>
    </row>
    <row r="20" ht="24" customHeight="1" spans="1:5">
      <c r="A20" s="58" t="s">
        <v>165</v>
      </c>
      <c r="B20" s="58" t="s">
        <v>166</v>
      </c>
      <c r="C20" s="76"/>
      <c r="D20" s="76"/>
      <c r="E20" s="59">
        <f>71*50</f>
        <v>3550</v>
      </c>
    </row>
    <row r="21" ht="24" customHeight="1" spans="1:5">
      <c r="A21" s="58" t="s">
        <v>167</v>
      </c>
      <c r="B21" s="58" t="s">
        <v>168</v>
      </c>
      <c r="C21" s="76"/>
      <c r="D21" s="76"/>
      <c r="E21" s="59">
        <f>71*200</f>
        <v>14200</v>
      </c>
    </row>
    <row r="22" ht="24" customHeight="1" spans="1:5">
      <c r="A22" s="58" t="s">
        <v>169</v>
      </c>
      <c r="B22" s="58" t="s">
        <v>170</v>
      </c>
      <c r="C22" s="76"/>
      <c r="D22" s="76"/>
      <c r="E22" s="59">
        <v>88212</v>
      </c>
    </row>
    <row r="23" ht="24" customHeight="1" spans="1:5">
      <c r="A23" s="58" t="s">
        <v>171</v>
      </c>
      <c r="B23" s="58" t="s">
        <v>172</v>
      </c>
      <c r="C23" s="76"/>
      <c r="D23" s="76"/>
      <c r="E23" s="59">
        <v>89792</v>
      </c>
    </row>
    <row r="24" ht="24" customHeight="1" spans="1:5">
      <c r="A24" s="58" t="s">
        <v>173</v>
      </c>
      <c r="B24" s="58" t="s">
        <v>174</v>
      </c>
      <c r="C24" s="76"/>
      <c r="D24" s="76"/>
      <c r="E24" s="59">
        <f>71*500</f>
        <v>35500</v>
      </c>
    </row>
    <row r="25" ht="24" customHeight="1" spans="1:5">
      <c r="A25" s="58" t="s">
        <v>175</v>
      </c>
      <c r="B25" s="58" t="s">
        <v>176</v>
      </c>
      <c r="C25" s="76"/>
      <c r="D25" s="76"/>
      <c r="E25" s="59">
        <f>71*500</f>
        <v>35500</v>
      </c>
    </row>
    <row r="26" ht="24" customHeight="1" spans="1:5">
      <c r="A26" s="58" t="s">
        <v>175</v>
      </c>
      <c r="B26" s="58" t="s">
        <v>177</v>
      </c>
      <c r="C26" s="76"/>
      <c r="D26" s="76"/>
      <c r="E26" s="59">
        <f>6500*12</f>
        <v>78000</v>
      </c>
    </row>
    <row r="27" ht="24" customHeight="1" spans="1:5">
      <c r="A27" s="57" t="s">
        <v>178</v>
      </c>
      <c r="B27" s="57" t="s">
        <v>179</v>
      </c>
      <c r="C27" s="77">
        <f>D27+E27</f>
        <v>15220</v>
      </c>
      <c r="D27" s="77">
        <f>D28</f>
        <v>15220</v>
      </c>
      <c r="E27" s="77"/>
    </row>
    <row r="28" ht="24" customHeight="1" spans="1:5">
      <c r="A28" s="58" t="s">
        <v>180</v>
      </c>
      <c r="B28" s="58" t="s">
        <v>181</v>
      </c>
      <c r="C28" s="78">
        <f>D28+E28</f>
        <v>15220</v>
      </c>
      <c r="D28" s="79">
        <f>9720+5500</f>
        <v>15220</v>
      </c>
      <c r="E28" s="78"/>
    </row>
    <row r="29" ht="24" customHeight="1" spans="1:5">
      <c r="A29" s="57" t="s">
        <v>182</v>
      </c>
      <c r="B29" s="57" t="s">
        <v>183</v>
      </c>
      <c r="C29" s="77">
        <f>C30</f>
        <v>1900000</v>
      </c>
      <c r="D29" s="77"/>
      <c r="E29" s="77">
        <f>E30</f>
        <v>1900000</v>
      </c>
    </row>
    <row r="30" ht="24" customHeight="1" spans="1:5">
      <c r="A30" s="58" t="s">
        <v>184</v>
      </c>
      <c r="B30" s="58" t="s">
        <v>185</v>
      </c>
      <c r="C30" s="78">
        <f>D30+E30</f>
        <v>1900000</v>
      </c>
      <c r="D30" s="78"/>
      <c r="E30" s="79">
        <v>1900000</v>
      </c>
    </row>
    <row r="31" ht="24" customHeight="1"/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初夏</cp:lastModifiedBy>
  <dcterms:created xsi:type="dcterms:W3CDTF">2018-01-17T04:55:00Z</dcterms:created>
  <cp:lastPrinted>2019-02-14T01:19:00Z</cp:lastPrinted>
  <dcterms:modified xsi:type="dcterms:W3CDTF">2023-01-09T03:32:53Z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2052-11.1.0.10314</vt:lpwstr>
  </property>
  <property fmtid="{D5CDD505-2E9C-101B-9397-08002B2CF9AE}" pid="4" name="ICV">
    <vt:lpwstr>ECEA8219115341CF985F1CD366BCE7B9</vt:lpwstr>
  </property>
</Properties>
</file>