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645" firstSheet="4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<sst xmlns="http://schemas.openxmlformats.org/spreadsheetml/2006/main" count="340" uniqueCount="248">
  <si>
    <t>单位代码：</t>
  </si>
  <si>
    <t>单位名称：</t>
  </si>
  <si>
    <t>宁县地方志编纂委员会办公室</t>
  </si>
  <si>
    <t>部门预算公开表</t>
  </si>
  <si>
    <t xml:space="preserve">     </t>
  </si>
  <si>
    <t>编制日期：二O二四年三月十八日</t>
  </si>
  <si>
    <t>部门领导：</t>
  </si>
  <si>
    <t>于波平</t>
  </si>
  <si>
    <t>财务负责人：</t>
  </si>
  <si>
    <t>王军江</t>
  </si>
  <si>
    <t>制表人：</t>
  </si>
  <si>
    <t>左瑞英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</si>
  <si>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</si>
  <si>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</si>
  <si>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</si>
  <si>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</si>
  <si>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</si>
  <si>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</si>
  <si>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</si>
  <si>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</si>
  <si>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</si>
  <si>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</si>
  <si>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</si>
  <si>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</si>
  <si>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</si>
  <si>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</si>
  <si>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</si>
  <si>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</si>
  <si>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</si>
  <si>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</si>
  <si>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</si>
  <si>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</si>
  <si>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</si>
  <si>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</si>
  <si>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</si>
  <si>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单位：宁县地方志编纂委员会办公室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</si>
  <si>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</si>
  <si>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</si>
  <si>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</si>
  <si>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</si>
  <si>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</si>
  <si>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</si>
  <si>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</si>
  <si>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</si>
  <si>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</si>
  <si>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</si>
  <si>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</si>
  <si>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</si>
  <si>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</si>
  <si>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</si>
  <si>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</si>
  <si>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</si>
  <si>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</si>
  <si>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</si>
  <si>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</si>
  <si>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</si>
  <si>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</si>
  <si>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</si>
  <si>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</si>
  <si>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</si>
  <si>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</si>
  <si>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</si>
  <si>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</si>
  <si>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</si>
  <si>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</si>
  <si>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</si>
  <si>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</si>
  <si>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</si>
  <si>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</si>
  <si>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</si>
  <si>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</si>
  <si>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</si>
  <si>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</si>
  <si>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</si>
  <si>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</si>
  <si>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</si>
  <si>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</si>
  <si>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</si>
  <si>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</si>
  <si>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</si>
  <si>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</si>
  <si>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</si>
  <si>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</si>
  <si>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</si>
  <si>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</si>
  <si>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</si>
  <si>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</si>
  <si>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</si>
  <si>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</si>
  <si>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</si>
  <si>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</si>
  <si>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</si>
  <si>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</si>
  <si>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</si>
  <si>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</si>
  <si>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</si>
  <si>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</si>
  <si>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</si>
  <si>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</si>
  <si>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</si>
  <si>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</si>
  <si>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</si>
  <si>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</si>
  <si>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</si>
  <si>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</si>
  <si>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</si>
  <si>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</si>
  <si>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</si>
  <si>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</si>
  <si>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</si>
  <si>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</si>
  <si>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</si>
  <si>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</si>
  <si>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</si>
  <si>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</si>
  <si>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</si>
  <si>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</si>
  <si>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</si>
  <si>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
支出</t>
  </si>
  <si>
    <t>政府办公厅（室）及相关机构事务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</si>
  <si>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</si>
  <si>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</si>
  <si>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</si>
  <si>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</si>
  <si>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</si>
  <si>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</si>
  <si>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</si>
  <si>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</si>
  <si>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</si>
  <si>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卫生健康支出</t>
  </si>
  <si>
    <t>行政事业单位医疗</t>
  </si>
  <si>
    <t>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</si>
  <si>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</si>
  <si>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</si>
  <si>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</si>
  <si>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</si>
  <si>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</si>
  <si>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</si>
  <si>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</si>
  <si>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</si>
  <si>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</si>
  <si>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</si>
  <si>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</si>
  <si>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</si>
  <si>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</si>
  <si>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</si>
  <si>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</si>
  <si>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</si>
  <si>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</si>
  <si>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</si>
  <si>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</si>
  <si>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</si>
  <si>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</si>
  <si>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</si>
  <si>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</si>
  <si>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</si>
  <si>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</si>
  <si>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</si>
  <si>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</si>
  <si>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</si>
  <si>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</si>
  <si>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</si>
  <si>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</si>
  <si>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</si>
  <si>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</si>
  <si>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</si>
  <si>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</si>
  <si>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</si>
  <si>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</si>
  <si>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</si>
  <si>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</si>
  <si>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</si>
  <si>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</si>
  <si>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</si>
  <si>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</si>
  <si>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</si>
  <si>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</si>
  <si>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</si>
  <si>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</si>
  <si>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一般公共服务支出</t>
  </si>
  <si>
    <t>20103</t>
  </si>
  <si>
    <t>2089999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</si>
  <si>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</si>
  <si>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</si>
  <si>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</si>
  <si>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</si>
  <si>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</si>
  <si>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</si>
  <si>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</si>
  <si>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</si>
  <si>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</si>
  <si>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</si>
  <si>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</si>
  <si>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</si>
  <si>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</si>
  <si>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</si>
  <si>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</si>
  <si>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</si>
  <si>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</t>
  </si>
  <si>
    <t xml:space="preserve">  其他社会保障缴费</t>
  </si>
  <si>
    <t>30110</t>
  </si>
  <si>
    <t xml:space="preserve">  职工基本医疗保险缴费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</si>
  <si>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</si>
  <si>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</si>
  <si>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</si>
  <si>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</si>
  <si>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</si>
  <si>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</si>
  <si>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</si>
  <si>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>水费</t>
  </si>
  <si>
    <t>30226</t>
  </si>
  <si>
    <t>劳务费</t>
  </si>
  <si>
    <t>30207</t>
  </si>
  <si>
    <t xml:space="preserve">  邮电费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</si>
  <si>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</si>
  <si>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</si>
  <si>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</si>
  <si>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</si>
  <si>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</si>
  <si>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</si>
  <si>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</si>
  <si>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</si>
  <si>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</si>
  <si>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</si>
  <si>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</si>
  <si>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</si>
  <si>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</si>
  <si>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</si>
  <si>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</si>
  <si>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</si>
  <si>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单位：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</si>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</sst>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</numFmts>
  <fonts count="5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color rgb="FF000000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8"/>
      <name val="Calibri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color indexed="8"/>
      <name val="宋体"/>
      <charset val="1"/>
      <scheme val="minor"/>
    </font>
    <font>
      <sz val="10"/>
      <color indexed="8"/>
      <name val="宋体"/>
      <charset val="1"/>
    </font>
    <font>
      <sz val="10"/>
      <name val="Hiragino Sans GB"/>
      <charset val="134"/>
    </font>
    <font>
      <sz val="9"/>
      <color indexed="8"/>
      <name val="Times New Roman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7" applyNumberFormat="0" applyAlignment="0" applyProtection="0">
      <alignment vertical="center"/>
    </xf>
    <xf numFmtId="0" fontId="46" fillId="6" borderId="8" applyNumberFormat="0" applyAlignment="0" applyProtection="0">
      <alignment vertical="center"/>
    </xf>
    <xf numFmtId="0" fontId="47" fillId="6" borderId="7" applyNumberFormat="0" applyAlignment="0" applyProtection="0">
      <alignment vertical="center"/>
    </xf>
    <xf numFmtId="0" fontId="48" fillId="7" borderId="9" applyNumberFormat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0" fillId="0" borderId="0"/>
  </cellStyleXfs>
  <cellXfs count="1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 applyProtection="1">
      <alignment horizontal="left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vertical="center" wrapText="1"/>
    </xf>
    <xf numFmtId="49" fontId="19" fillId="0" borderId="1" xfId="0" applyNumberFormat="1" applyFont="1" applyFill="1" applyBorder="1" applyAlignment="1" applyProtection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0" fontId="24" fillId="3" borderId="1" xfId="0" applyFont="1" applyFill="1" applyBorder="1" applyAlignment="1">
      <alignment vertical="center" wrapText="1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Fill="1" applyBorder="1" applyAlignment="1" applyProtection="1">
      <alignment vertical="center" wrapText="1"/>
      <protection locked="0"/>
    </xf>
    <xf numFmtId="0" fontId="24" fillId="0" borderId="1" xfId="0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2" xfId="0" applyNumberFormat="1" applyFont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" fontId="24" fillId="0" borderId="1" xfId="0" applyNumberFormat="1" applyFont="1" applyBorder="1" applyAlignment="1">
      <alignment vertical="center" wrapText="1"/>
    </xf>
    <xf numFmtId="0" fontId="21" fillId="0" borderId="1" xfId="0" applyFont="1" applyFill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177" fontId="27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4" fillId="0" borderId="2" xfId="0" applyNumberFormat="1" applyFont="1" applyBorder="1" applyAlignment="1">
      <alignment vertical="center" wrapText="1"/>
    </xf>
    <xf numFmtId="177" fontId="24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29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vertical="center"/>
    </xf>
    <xf numFmtId="0" fontId="14" fillId="0" borderId="1" xfId="49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178" fontId="30" fillId="0" borderId="1" xfId="0" applyNumberFormat="1" applyFont="1" applyFill="1" applyBorder="1" applyAlignment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9" fillId="0" borderId="1" xfId="49" applyFont="1" applyFill="1" applyBorder="1" applyAlignment="1" applyProtection="1">
      <alignment horizontal="center" vertical="center"/>
    </xf>
    <xf numFmtId="178" fontId="19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7" workbookViewId="0">
      <selection activeCell="E14" sqref="E14"/>
    </sheetView>
  </sheetViews>
  <sheetFormatPr defaultColWidth="10" defaultRowHeight="13.5"/>
  <cols>
    <col min="1" max="1" width="2.55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5">
        <v>104002</v>
      </c>
      <c r="D3" s="105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6" t="s">
        <v>3</v>
      </c>
      <c r="C6" s="106"/>
      <c r="D6" s="106"/>
      <c r="E6" s="106"/>
      <c r="F6" s="106"/>
      <c r="G6" s="106"/>
      <c r="H6" s="106"/>
      <c r="I6" s="106"/>
      <c r="J6" s="106"/>
      <c r="K6" s="10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D10" s="107" t="s">
        <v>5</v>
      </c>
      <c r="E10" s="107"/>
      <c r="F10" s="107"/>
      <c r="G10" s="107"/>
      <c r="H10" s="107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8" t="s">
        <v>6</v>
      </c>
      <c r="C12" s="109" t="s">
        <v>7</v>
      </c>
      <c r="D12" s="12"/>
      <c r="E12" s="108" t="s">
        <v>8</v>
      </c>
      <c r="F12" s="10" t="s">
        <v>9</v>
      </c>
      <c r="G12" s="12"/>
      <c r="H12" s="108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4">
    <mergeCell ref="C3:D3"/>
    <mergeCell ref="C4:E4"/>
    <mergeCell ref="B6:K6"/>
    <mergeCell ref="D10:H10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8" sqref="H8"/>
    </sheetView>
  </sheetViews>
  <sheetFormatPr defaultColWidth="10" defaultRowHeight="13.5" outlineLevelCol="7"/>
  <cols>
    <col min="1" max="1" width="50.8083333333333" customWidth="1"/>
    <col min="2" max="2" width="10.65" customWidth="1"/>
    <col min="3" max="3" width="11.3333333333333" customWidth="1"/>
    <col min="4" max="5" width="9.76666666666667" customWidth="1"/>
    <col min="6" max="6" width="11.8833333333333" customWidth="1"/>
    <col min="7" max="7" width="12.575" customWidth="1"/>
    <col min="8" max="8" width="13.7833333333333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220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36</v>
      </c>
    </row>
    <row r="4" ht="22.75" customHeight="1" spans="1:8">
      <c r="A4" s="14" t="s">
        <v>172</v>
      </c>
      <c r="B4" s="14" t="s">
        <v>221</v>
      </c>
      <c r="C4" s="14"/>
      <c r="D4" s="14"/>
      <c r="E4" s="14"/>
      <c r="F4" s="14"/>
      <c r="G4" s="14" t="s">
        <v>222</v>
      </c>
      <c r="H4" s="14" t="s">
        <v>223</v>
      </c>
    </row>
    <row r="5" ht="22.75" customHeight="1" spans="1:8">
      <c r="A5" s="14"/>
      <c r="B5" s="14" t="s">
        <v>117</v>
      </c>
      <c r="C5" s="14" t="s">
        <v>224</v>
      </c>
      <c r="D5" s="14" t="s">
        <v>225</v>
      </c>
      <c r="E5" s="14" t="s">
        <v>226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227</v>
      </c>
      <c r="F6" s="14" t="s">
        <v>228</v>
      </c>
      <c r="G6" s="14"/>
      <c r="H6" s="14"/>
    </row>
    <row r="7" ht="22.75" customHeight="1" spans="1:8">
      <c r="A7" s="43" t="s">
        <v>117</v>
      </c>
      <c r="B7" s="44"/>
      <c r="C7" s="44"/>
      <c r="D7" s="44"/>
      <c r="E7" s="44"/>
      <c r="F7" s="44"/>
      <c r="G7" s="44"/>
      <c r="H7" s="44"/>
    </row>
    <row r="8" ht="22.75" customHeight="1" spans="1:8">
      <c r="A8" s="45" t="s">
        <v>2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</row>
    <row r="9" ht="22.75" customHeight="1" spans="1:8">
      <c r="A9" s="46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G8" sqref="G8"/>
    </sheetView>
  </sheetViews>
  <sheetFormatPr defaultColWidth="10" defaultRowHeight="15"/>
  <cols>
    <col min="1" max="1" width="9.76666666666667" customWidth="1"/>
    <col min="2" max="2" width="12" style="17" customWidth="1"/>
    <col min="3" max="3" width="24.6583333333333" style="17" customWidth="1"/>
    <col min="4" max="4" width="13.441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10"/>
      <c r="B1" s="25"/>
      <c r="C1" s="26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229</v>
      </c>
      <c r="B2" s="19"/>
      <c r="C2" s="19"/>
      <c r="D2" s="11"/>
      <c r="E2" s="11"/>
      <c r="F2" s="11"/>
      <c r="G2" s="10"/>
      <c r="H2" s="10"/>
      <c r="I2" s="10"/>
      <c r="J2" s="10"/>
      <c r="K2" s="10"/>
    </row>
    <row r="3" ht="22.75" customHeight="1" spans="1:11">
      <c r="A3" s="12" t="s">
        <v>230</v>
      </c>
      <c r="B3" s="27" t="s">
        <v>2</v>
      </c>
      <c r="D3" s="12"/>
      <c r="E3" s="12"/>
      <c r="F3" s="12" t="s">
        <v>36</v>
      </c>
      <c r="G3" s="10"/>
      <c r="H3" s="10"/>
      <c r="I3" s="10"/>
      <c r="J3" s="10"/>
      <c r="K3" s="10"/>
    </row>
    <row r="4" ht="22.75" customHeight="1" spans="1:11">
      <c r="A4" s="28" t="s">
        <v>231</v>
      </c>
      <c r="B4" s="29" t="s">
        <v>232</v>
      </c>
      <c r="C4" s="30" t="s">
        <v>233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  <c r="K4" s="10"/>
    </row>
    <row r="5" ht="25" customHeight="1" spans="1:11">
      <c r="A5" s="28">
        <v>1</v>
      </c>
      <c r="B5" s="31"/>
      <c r="C5" s="32" t="s">
        <v>117</v>
      </c>
      <c r="D5" s="33">
        <f>D6</f>
        <v>39222</v>
      </c>
      <c r="E5" s="34">
        <f>E6</f>
        <v>39222</v>
      </c>
      <c r="F5" s="35"/>
      <c r="G5" s="12"/>
      <c r="H5" s="12"/>
      <c r="I5" s="12"/>
      <c r="J5" s="12"/>
      <c r="K5" s="12"/>
    </row>
    <row r="6" ht="25" customHeight="1" spans="1:6">
      <c r="A6" s="36">
        <v>2</v>
      </c>
      <c r="B6" s="37" t="s">
        <v>202</v>
      </c>
      <c r="C6" s="38" t="s">
        <v>203</v>
      </c>
      <c r="D6" s="33">
        <f t="shared" ref="D6:D12" si="0">E6+F6</f>
        <v>39222</v>
      </c>
      <c r="E6" s="34">
        <f>SUM(E7,E8,E9,E10,E11,E12,E13,E14)</f>
        <v>39222</v>
      </c>
      <c r="F6" s="34"/>
    </row>
    <row r="7" ht="25" customHeight="1" spans="1:6">
      <c r="A7" s="28">
        <v>3</v>
      </c>
      <c r="B7" s="37" t="s">
        <v>204</v>
      </c>
      <c r="C7" s="39" t="s">
        <v>205</v>
      </c>
      <c r="D7" s="33">
        <f t="shared" si="0"/>
        <v>8000</v>
      </c>
      <c r="E7" s="34">
        <v>8000</v>
      </c>
      <c r="F7" s="34"/>
    </row>
    <row r="8" ht="25" customHeight="1" spans="1:6">
      <c r="A8" s="36">
        <v>4</v>
      </c>
      <c r="B8" s="37" t="s">
        <v>206</v>
      </c>
      <c r="C8" s="39" t="s">
        <v>207</v>
      </c>
      <c r="D8" s="33">
        <f t="shared" si="0"/>
        <v>6000</v>
      </c>
      <c r="E8" s="34">
        <v>6000</v>
      </c>
      <c r="F8" s="34"/>
    </row>
    <row r="9" ht="25" customHeight="1" spans="1:6">
      <c r="A9" s="28">
        <v>5</v>
      </c>
      <c r="B9" s="37" t="s">
        <v>208</v>
      </c>
      <c r="C9" s="39" t="s">
        <v>209</v>
      </c>
      <c r="D9" s="33">
        <f t="shared" si="0"/>
        <v>1000</v>
      </c>
      <c r="E9" s="34">
        <v>1000</v>
      </c>
      <c r="F9" s="34"/>
    </row>
    <row r="10" ht="25" customHeight="1" spans="1:6">
      <c r="A10" s="36">
        <v>6</v>
      </c>
      <c r="B10" s="37" t="s">
        <v>210</v>
      </c>
      <c r="C10" s="39" t="s">
        <v>211</v>
      </c>
      <c r="D10" s="33">
        <f t="shared" si="0"/>
        <v>4000</v>
      </c>
      <c r="E10" s="34">
        <v>4000</v>
      </c>
      <c r="F10" s="34"/>
    </row>
    <row r="11" ht="25" customHeight="1" spans="1:6">
      <c r="A11" s="28">
        <v>7</v>
      </c>
      <c r="B11" s="40">
        <v>30207</v>
      </c>
      <c r="C11" s="39" t="s">
        <v>213</v>
      </c>
      <c r="D11" s="33">
        <f t="shared" si="0"/>
        <v>3000</v>
      </c>
      <c r="E11" s="34">
        <v>3000</v>
      </c>
      <c r="F11" s="34"/>
    </row>
    <row r="12" ht="25" customHeight="1" spans="1:6">
      <c r="A12" s="36">
        <v>8</v>
      </c>
      <c r="B12" s="40">
        <v>30211</v>
      </c>
      <c r="C12" s="39" t="s">
        <v>215</v>
      </c>
      <c r="D12" s="33">
        <f t="shared" si="0"/>
        <v>3000</v>
      </c>
      <c r="E12" s="34">
        <v>3000</v>
      </c>
      <c r="F12" s="34"/>
    </row>
    <row r="13" ht="25" customHeight="1" spans="1:6">
      <c r="A13" s="28">
        <v>9</v>
      </c>
      <c r="B13" s="37" t="s">
        <v>216</v>
      </c>
      <c r="C13" s="39" t="s">
        <v>217</v>
      </c>
      <c r="D13" s="34">
        <v>8751.08</v>
      </c>
      <c r="E13" s="34">
        <v>8751.08</v>
      </c>
      <c r="F13" s="34"/>
    </row>
    <row r="14" ht="25" customHeight="1" spans="1:6">
      <c r="A14" s="36">
        <v>10</v>
      </c>
      <c r="B14" s="37" t="s">
        <v>218</v>
      </c>
      <c r="C14" s="39" t="s">
        <v>219</v>
      </c>
      <c r="D14" s="34">
        <v>5470.92</v>
      </c>
      <c r="E14" s="34">
        <v>5470.92</v>
      </c>
      <c r="F14" s="34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6" sqref="B6"/>
    </sheetView>
  </sheetViews>
  <sheetFormatPr defaultColWidth="7.88333333333333" defaultRowHeight="12.75" customHeight="1"/>
  <cols>
    <col min="1" max="1" width="17" style="17" customWidth="1"/>
    <col min="2" max="2" width="41.3833333333333" style="17" customWidth="1"/>
    <col min="3" max="3" width="29.3833333333333" style="17" customWidth="1"/>
    <col min="4" max="4" width="2.5" style="17" customWidth="1"/>
    <col min="5" max="16" width="8" style="17"/>
    <col min="17" max="16384" width="7.88333333333333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234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235</v>
      </c>
      <c r="B4" s="21"/>
      <c r="C4" s="22" t="s">
        <v>40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236</v>
      </c>
      <c r="B5" s="21" t="s">
        <v>237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117</v>
      </c>
      <c r="B6" s="21">
        <v>0</v>
      </c>
      <c r="C6" s="22">
        <v>0</v>
      </c>
    </row>
    <row r="7" s="16" customFormat="1" ht="26.25" customHeight="1" spans="1:4">
      <c r="A7" s="23"/>
      <c r="B7" s="23"/>
      <c r="C7" s="24">
        <v>0</v>
      </c>
      <c r="D7" s="17"/>
    </row>
    <row r="8" ht="26.25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3">
      <c r="A10" s="23"/>
      <c r="B10" s="23"/>
      <c r="C10" s="24"/>
    </row>
    <row r="11" ht="26.25" customHeight="1" spans="1:3">
      <c r="A11" s="23"/>
      <c r="B11" s="23"/>
      <c r="C11" s="24"/>
    </row>
    <row r="12" ht="26.25" customHeight="1" spans="1:3">
      <c r="A12" s="23"/>
      <c r="B12" s="23"/>
      <c r="C12" s="2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5" sqref="E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172</v>
      </c>
      <c r="B4" s="14" t="s">
        <v>117</v>
      </c>
      <c r="C4" s="14" t="s">
        <v>239</v>
      </c>
      <c r="D4" s="14" t="s">
        <v>240</v>
      </c>
      <c r="E4" s="14" t="s">
        <v>241</v>
      </c>
    </row>
    <row r="5" ht="22.75" customHeight="1" spans="1:5">
      <c r="A5" s="14" t="s">
        <v>2</v>
      </c>
      <c r="B5" s="15">
        <v>0</v>
      </c>
      <c r="C5" s="15">
        <v>0</v>
      </c>
      <c r="D5" s="15">
        <v>0</v>
      </c>
      <c r="E5" s="15">
        <v>0</v>
      </c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8" sqref="B28"/>
    </sheetView>
  </sheetViews>
  <sheetFormatPr defaultColWidth="9" defaultRowHeight="13.5" outlineLevelCol="1"/>
  <cols>
    <col min="1" max="1" width="34.625" customWidth="1"/>
    <col min="2" max="2" width="43" customWidth="1"/>
  </cols>
  <sheetData>
    <row r="1" ht="20.25" spans="1:2">
      <c r="A1" s="1" t="s">
        <v>242</v>
      </c>
      <c r="B1" s="1"/>
    </row>
    <row r="2" spans="1:1">
      <c r="A2" s="2" t="s">
        <v>243</v>
      </c>
    </row>
    <row r="3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244</v>
      </c>
      <c r="B5" s="4">
        <v>1</v>
      </c>
    </row>
    <row r="6" spans="1:2">
      <c r="A6" s="6" t="s">
        <v>245</v>
      </c>
      <c r="B6" s="7"/>
    </row>
    <row r="7" spans="1:2">
      <c r="A7" s="8" t="s">
        <v>246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247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A5" workbookViewId="0">
      <selection activeCell="A3" sqref="$A3:$XFD14"/>
    </sheetView>
  </sheetViews>
  <sheetFormatPr defaultColWidth="10" defaultRowHeight="13.5" outlineLevelCol="2"/>
  <cols>
    <col min="1" max="1" width="5.01666666666667" customWidth="1"/>
    <col min="2" max="2" width="52.65" customWidth="1"/>
    <col min="3" max="3" width="26.5083333333333" customWidth="1"/>
  </cols>
  <sheetData>
    <row r="1" ht="35.4" customHeight="1" spans="1:2">
      <c r="A1" s="10"/>
      <c r="B1" s="10"/>
    </row>
    <row r="2" ht="39.15" customHeight="1" spans="1:3">
      <c r="A2" s="10"/>
      <c r="B2" s="101" t="s">
        <v>13</v>
      </c>
      <c r="C2" s="101"/>
    </row>
    <row r="3" ht="34" customHeight="1" spans="1:3">
      <c r="A3" s="102"/>
      <c r="B3" s="103" t="s">
        <v>14</v>
      </c>
      <c r="C3" s="103" t="s">
        <v>15</v>
      </c>
    </row>
    <row r="4" ht="34" customHeight="1" spans="1:3">
      <c r="A4" s="94"/>
      <c r="B4" s="104" t="s">
        <v>16</v>
      </c>
      <c r="C4" s="43" t="s">
        <v>17</v>
      </c>
    </row>
    <row r="5" ht="34" customHeight="1" spans="1:3">
      <c r="A5" s="94"/>
      <c r="B5" s="104" t="s">
        <v>18</v>
      </c>
      <c r="C5" s="43" t="s">
        <v>19</v>
      </c>
    </row>
    <row r="6" ht="34" customHeight="1" spans="1:3">
      <c r="A6" s="94"/>
      <c r="B6" s="104" t="s">
        <v>20</v>
      </c>
      <c r="C6" s="43" t="s">
        <v>21</v>
      </c>
    </row>
    <row r="7" ht="34" customHeight="1" spans="1:3">
      <c r="A7" s="94"/>
      <c r="B7" s="104" t="s">
        <v>22</v>
      </c>
      <c r="C7" s="43"/>
    </row>
    <row r="8" ht="34" customHeight="1" spans="1:3">
      <c r="A8" s="94"/>
      <c r="B8" s="104" t="s">
        <v>23</v>
      </c>
      <c r="C8" s="43" t="s">
        <v>24</v>
      </c>
    </row>
    <row r="9" ht="34" customHeight="1" spans="1:3">
      <c r="A9" s="94"/>
      <c r="B9" s="104" t="s">
        <v>25</v>
      </c>
      <c r="C9" s="43" t="s">
        <v>26</v>
      </c>
    </row>
    <row r="10" ht="34" customHeight="1" spans="1:3">
      <c r="A10" s="94"/>
      <c r="B10" s="104" t="s">
        <v>27</v>
      </c>
      <c r="C10" s="43" t="s">
        <v>28</v>
      </c>
    </row>
    <row r="11" ht="34" customHeight="1" spans="1:3">
      <c r="A11" s="94"/>
      <c r="B11" s="104" t="s">
        <v>29</v>
      </c>
      <c r="C11" s="43" t="s">
        <v>30</v>
      </c>
    </row>
    <row r="12" ht="34" customHeight="1" spans="1:3">
      <c r="A12" s="94"/>
      <c r="B12" s="104" t="s">
        <v>31</v>
      </c>
      <c r="C12" s="43"/>
    </row>
    <row r="13" ht="34" customHeight="1" spans="1:3">
      <c r="A13" s="10"/>
      <c r="B13" s="104" t="s">
        <v>32</v>
      </c>
      <c r="C13" s="43"/>
    </row>
    <row r="14" ht="34" customHeight="1" spans="1:3">
      <c r="A14" s="10"/>
      <c r="B14" s="104" t="s">
        <v>33</v>
      </c>
      <c r="C14" s="43" t="s">
        <v>17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21" workbookViewId="0">
      <selection activeCell="D13" sqref="D13"/>
    </sheetView>
  </sheetViews>
  <sheetFormatPr defaultColWidth="10" defaultRowHeight="13.5" outlineLevelCol="3"/>
  <cols>
    <col min="1" max="1" width="29.0166666666667" customWidth="1"/>
    <col min="2" max="2" width="18.9833333333333" customWidth="1"/>
    <col min="3" max="3" width="33.4166666666667" customWidth="1"/>
    <col min="4" max="4" width="16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34</v>
      </c>
      <c r="B2" s="11"/>
      <c r="C2" s="11"/>
      <c r="D2" s="11"/>
    </row>
    <row r="3" ht="22.75" customHeight="1" spans="1:4">
      <c r="A3" s="94" t="s">
        <v>35</v>
      </c>
      <c r="B3" s="94"/>
      <c r="C3" s="94"/>
      <c r="D3" s="95" t="s">
        <v>36</v>
      </c>
    </row>
    <row r="4" ht="22.75" customHeight="1" spans="1:4">
      <c r="A4" s="45" t="s">
        <v>37</v>
      </c>
      <c r="B4" s="45"/>
      <c r="C4" s="45" t="s">
        <v>38</v>
      </c>
      <c r="D4" s="45"/>
    </row>
    <row r="5" ht="22.75" customHeight="1" spans="1:4">
      <c r="A5" s="45" t="s">
        <v>39</v>
      </c>
      <c r="B5" s="45" t="s">
        <v>40</v>
      </c>
      <c r="C5" s="45" t="s">
        <v>39</v>
      </c>
      <c r="D5" s="45" t="s">
        <v>40</v>
      </c>
    </row>
    <row r="6" ht="22.75" customHeight="1" spans="1:4">
      <c r="A6" s="96" t="s">
        <v>41</v>
      </c>
      <c r="B6" s="76">
        <v>689164.59</v>
      </c>
      <c r="C6" s="96" t="s">
        <v>42</v>
      </c>
      <c r="D6" s="76">
        <v>604903.6</v>
      </c>
    </row>
    <row r="7" ht="22.75" customHeight="1" spans="1:4">
      <c r="A7" s="96" t="s">
        <v>43</v>
      </c>
      <c r="B7" s="76"/>
      <c r="C7" s="96" t="s">
        <v>44</v>
      </c>
      <c r="D7" s="97"/>
    </row>
    <row r="8" ht="22.75" customHeight="1" spans="1:4">
      <c r="A8" s="96" t="s">
        <v>45</v>
      </c>
      <c r="B8" s="76"/>
      <c r="C8" s="96" t="s">
        <v>46</v>
      </c>
      <c r="D8" s="97"/>
    </row>
    <row r="9" ht="22.75" customHeight="1" spans="1:4">
      <c r="A9" s="96" t="s">
        <v>47</v>
      </c>
      <c r="B9" s="76"/>
      <c r="C9" s="96" t="s">
        <v>48</v>
      </c>
      <c r="D9" s="97"/>
    </row>
    <row r="10" ht="22.75" customHeight="1" spans="1:4">
      <c r="A10" s="96" t="s">
        <v>49</v>
      </c>
      <c r="B10" s="76"/>
      <c r="C10" s="96" t="s">
        <v>50</v>
      </c>
      <c r="D10" s="97"/>
    </row>
    <row r="11" ht="22.75" customHeight="1" spans="1:4">
      <c r="A11" s="96" t="s">
        <v>51</v>
      </c>
      <c r="B11" s="76"/>
      <c r="C11" s="96" t="s">
        <v>52</v>
      </c>
      <c r="D11" s="97"/>
    </row>
    <row r="12" ht="22.75" customHeight="1" spans="1:4">
      <c r="A12" s="96" t="s">
        <v>53</v>
      </c>
      <c r="B12" s="76"/>
      <c r="C12" s="96" t="s">
        <v>54</v>
      </c>
      <c r="D12" s="97"/>
    </row>
    <row r="13" ht="22.75" customHeight="1" spans="1:4">
      <c r="A13" s="96" t="s">
        <v>55</v>
      </c>
      <c r="B13" s="76"/>
      <c r="C13" s="96" t="s">
        <v>56</v>
      </c>
      <c r="D13" s="97">
        <v>46882.22</v>
      </c>
    </row>
    <row r="14" ht="22.75" customHeight="1" spans="1:4">
      <c r="A14" s="96" t="s">
        <v>57</v>
      </c>
      <c r="B14" s="76"/>
      <c r="C14" s="96" t="s">
        <v>58</v>
      </c>
      <c r="D14" s="97"/>
    </row>
    <row r="15" ht="22.75" customHeight="1" spans="1:4">
      <c r="A15" s="96"/>
      <c r="B15" s="98"/>
      <c r="C15" s="96" t="s">
        <v>59</v>
      </c>
      <c r="D15" s="97">
        <v>37378.77</v>
      </c>
    </row>
    <row r="16" ht="22.75" customHeight="1" spans="1:4">
      <c r="A16" s="96"/>
      <c r="B16" s="98"/>
      <c r="C16" s="96" t="s">
        <v>60</v>
      </c>
      <c r="D16" s="97"/>
    </row>
    <row r="17" ht="22.75" customHeight="1" spans="1:4">
      <c r="A17" s="96"/>
      <c r="B17" s="98"/>
      <c r="C17" s="96" t="s">
        <v>61</v>
      </c>
      <c r="D17" s="97"/>
    </row>
    <row r="18" ht="22.75" customHeight="1" spans="1:4">
      <c r="A18" s="96"/>
      <c r="B18" s="98"/>
      <c r="C18" s="96" t="s">
        <v>62</v>
      </c>
      <c r="D18" s="97"/>
    </row>
    <row r="19" ht="22.75" customHeight="1" spans="1:4">
      <c r="A19" s="96"/>
      <c r="B19" s="98"/>
      <c r="C19" s="96" t="s">
        <v>63</v>
      </c>
      <c r="D19" s="97"/>
    </row>
    <row r="20" ht="22.75" customHeight="1" spans="1:4">
      <c r="A20" s="99"/>
      <c r="B20" s="100"/>
      <c r="C20" s="96" t="s">
        <v>64</v>
      </c>
      <c r="D20" s="97"/>
    </row>
    <row r="21" ht="22.75" customHeight="1" spans="1:4">
      <c r="A21" s="99"/>
      <c r="B21" s="100"/>
      <c r="C21" s="96" t="s">
        <v>65</v>
      </c>
      <c r="D21" s="97"/>
    </row>
    <row r="22" ht="22.75" customHeight="1" spans="1:4">
      <c r="A22" s="99"/>
      <c r="B22" s="100"/>
      <c r="C22" s="96" t="s">
        <v>66</v>
      </c>
      <c r="D22" s="97"/>
    </row>
    <row r="23" ht="22.75" customHeight="1" spans="1:4">
      <c r="A23" s="99"/>
      <c r="B23" s="100"/>
      <c r="C23" s="96" t="s">
        <v>67</v>
      </c>
      <c r="D23" s="97"/>
    </row>
    <row r="24" ht="22.75" customHeight="1" spans="1:4">
      <c r="A24" s="99"/>
      <c r="B24" s="100"/>
      <c r="C24" s="96" t="s">
        <v>68</v>
      </c>
      <c r="D24" s="97"/>
    </row>
    <row r="25" ht="22.75" customHeight="1" spans="1:4">
      <c r="A25" s="96"/>
      <c r="B25" s="98"/>
      <c r="C25" s="96" t="s">
        <v>69</v>
      </c>
      <c r="D25" s="97"/>
    </row>
    <row r="26" ht="22.75" customHeight="1" spans="1:4">
      <c r="A26" s="96"/>
      <c r="B26" s="98"/>
      <c r="C26" s="96" t="s">
        <v>70</v>
      </c>
      <c r="D26" s="97"/>
    </row>
    <row r="27" ht="22.75" customHeight="1" spans="1:4">
      <c r="A27" s="96"/>
      <c r="B27" s="98"/>
      <c r="C27" s="96" t="s">
        <v>71</v>
      </c>
      <c r="D27" s="97"/>
    </row>
    <row r="28" ht="22.75" customHeight="1" spans="1:4">
      <c r="A28" s="99"/>
      <c r="B28" s="100"/>
      <c r="C28" s="96" t="s">
        <v>72</v>
      </c>
      <c r="D28" s="97"/>
    </row>
    <row r="29" ht="22.75" customHeight="1" spans="1:4">
      <c r="A29" s="99"/>
      <c r="B29" s="100"/>
      <c r="C29" s="96" t="s">
        <v>73</v>
      </c>
      <c r="D29" s="97"/>
    </row>
    <row r="30" ht="22.75" customHeight="1" spans="1:4">
      <c r="A30" s="99"/>
      <c r="B30" s="100"/>
      <c r="C30" s="96" t="s">
        <v>74</v>
      </c>
      <c r="D30" s="97"/>
    </row>
    <row r="31" ht="22.75" customHeight="1" spans="1:4">
      <c r="A31" s="99"/>
      <c r="B31" s="100"/>
      <c r="C31" s="96" t="s">
        <v>75</v>
      </c>
      <c r="D31" s="97"/>
    </row>
    <row r="32" ht="22.75" customHeight="1" spans="1:4">
      <c r="A32" s="99"/>
      <c r="B32" s="100"/>
      <c r="C32" s="96" t="s">
        <v>76</v>
      </c>
      <c r="D32" s="97"/>
    </row>
    <row r="33" ht="22.75" customHeight="1" spans="1:4">
      <c r="A33" s="96"/>
      <c r="B33" s="96"/>
      <c r="C33" s="96" t="s">
        <v>77</v>
      </c>
      <c r="D33" s="97"/>
    </row>
    <row r="34" ht="22.75" customHeight="1" spans="1:4">
      <c r="A34" s="96"/>
      <c r="B34" s="96"/>
      <c r="C34" s="96" t="s">
        <v>78</v>
      </c>
      <c r="D34" s="97"/>
    </row>
    <row r="35" ht="22.75" customHeight="1" spans="1:4">
      <c r="A35" s="96"/>
      <c r="B35" s="96"/>
      <c r="C35" s="96" t="s">
        <v>79</v>
      </c>
      <c r="D35" s="97"/>
    </row>
    <row r="36" ht="22.75" customHeight="1" spans="1:4">
      <c r="A36" s="96"/>
      <c r="B36" s="96"/>
      <c r="C36" s="96"/>
      <c r="D36" s="96"/>
    </row>
    <row r="37" ht="22.75" customHeight="1" spans="1:4">
      <c r="A37" s="96"/>
      <c r="B37" s="96"/>
      <c r="C37" s="96"/>
      <c r="D37" s="96"/>
    </row>
    <row r="38" ht="22.75" customHeight="1" spans="1:4">
      <c r="A38" s="96"/>
      <c r="B38" s="96"/>
      <c r="C38" s="96"/>
      <c r="D38" s="96"/>
    </row>
    <row r="39" ht="22.75" customHeight="1" spans="1:4">
      <c r="A39" s="99" t="s">
        <v>80</v>
      </c>
      <c r="B39" s="100">
        <f>SUM(B6:B14)</f>
        <v>689164.59</v>
      </c>
      <c r="C39" s="99" t="s">
        <v>81</v>
      </c>
      <c r="D39" s="100">
        <f>SUM(D6:D38)</f>
        <v>689164.59</v>
      </c>
    </row>
    <row r="40" ht="22.75" customHeight="1" spans="1:4">
      <c r="A40" s="99" t="s">
        <v>82</v>
      </c>
      <c r="B40" s="100"/>
      <c r="C40" s="99" t="s">
        <v>83</v>
      </c>
      <c r="D40" s="100"/>
    </row>
    <row r="41" ht="22.75" customHeight="1" spans="1:4">
      <c r="A41" s="96"/>
      <c r="B41" s="98"/>
      <c r="C41" s="96"/>
      <c r="D41" s="98"/>
    </row>
    <row r="42" ht="22.75" customHeight="1" spans="1:4">
      <c r="A42" s="99" t="s">
        <v>84</v>
      </c>
      <c r="B42" s="100">
        <f>B39+B40</f>
        <v>689164.59</v>
      </c>
      <c r="C42" s="99" t="s">
        <v>85</v>
      </c>
      <c r="D42" s="100">
        <f>D39+D40</f>
        <v>689164.59</v>
      </c>
    </row>
  </sheetData>
  <mergeCells count="4">
    <mergeCell ref="A2:D2"/>
    <mergeCell ref="A3:C3"/>
    <mergeCell ref="A4:B4"/>
    <mergeCell ref="C4:D4"/>
  </mergeCells>
  <pageMargins left="0.75" right="0.75" top="0.275" bottom="0.270000010728836" header="0" footer="0"/>
  <pageSetup paperSize="9" scale="8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D31" sqref="D31"/>
    </sheetView>
  </sheetViews>
  <sheetFormatPr defaultColWidth="7.88333333333333" defaultRowHeight="12.75" customHeight="1" outlineLevelCol="2"/>
  <cols>
    <col min="1" max="1" width="39.5" style="17" customWidth="1"/>
    <col min="2" max="2" width="35.6333333333333" style="17" customWidth="1"/>
    <col min="3" max="3" width="27.3833333333333" style="17" customWidth="1"/>
    <col min="4" max="16384" width="7.88333333333333" style="16"/>
  </cols>
  <sheetData>
    <row r="1" ht="24.75" customHeight="1" spans="1:1">
      <c r="A1" s="25"/>
    </row>
    <row r="2" ht="24.75" customHeight="1" spans="1:2">
      <c r="A2" s="19" t="s">
        <v>86</v>
      </c>
      <c r="B2" s="19"/>
    </row>
    <row r="3" ht="24.75" customHeight="1" spans="1:2">
      <c r="A3" s="87" t="s">
        <v>35</v>
      </c>
      <c r="B3" s="20" t="s">
        <v>36</v>
      </c>
    </row>
    <row r="4" ht="24" customHeight="1" spans="1:2">
      <c r="A4" s="30" t="s">
        <v>39</v>
      </c>
      <c r="B4" s="30" t="s">
        <v>40</v>
      </c>
    </row>
    <row r="5" s="16" customFormat="1" ht="25" customHeight="1" spans="1:3">
      <c r="A5" s="88" t="s">
        <v>87</v>
      </c>
      <c r="B5" s="89">
        <f>B6+B7</f>
        <v>689164.59</v>
      </c>
      <c r="C5" s="17"/>
    </row>
    <row r="6" s="16" customFormat="1" ht="25" customHeight="1" spans="1:3">
      <c r="A6" s="88" t="s">
        <v>88</v>
      </c>
      <c r="B6" s="90">
        <v>689164.59</v>
      </c>
      <c r="C6" s="17"/>
    </row>
    <row r="7" s="16" customFormat="1" ht="25" customHeight="1" spans="1:3">
      <c r="A7" s="88" t="s">
        <v>89</v>
      </c>
      <c r="B7" s="90"/>
      <c r="C7" s="17"/>
    </row>
    <row r="8" s="16" customFormat="1" ht="25" customHeight="1" spans="1:3">
      <c r="A8" s="88" t="s">
        <v>90</v>
      </c>
      <c r="B8" s="90">
        <f>B9+B10</f>
        <v>0</v>
      </c>
      <c r="C8" s="17"/>
    </row>
    <row r="9" s="16" customFormat="1" ht="25" customHeight="1" spans="1:3">
      <c r="A9" s="88" t="s">
        <v>91</v>
      </c>
      <c r="B9" s="90"/>
      <c r="C9" s="17"/>
    </row>
    <row r="10" s="16" customFormat="1" ht="25" customHeight="1" spans="1:3">
      <c r="A10" s="88" t="s">
        <v>92</v>
      </c>
      <c r="B10" s="90"/>
      <c r="C10" s="17"/>
    </row>
    <row r="11" s="16" customFormat="1" ht="25" customHeight="1" spans="1:3">
      <c r="A11" s="88" t="s">
        <v>93</v>
      </c>
      <c r="B11" s="90">
        <f>SUM(B12:B14)</f>
        <v>0</v>
      </c>
      <c r="C11" s="17"/>
    </row>
    <row r="12" s="16" customFormat="1" ht="25" customHeight="1" spans="1:3">
      <c r="A12" s="88" t="s">
        <v>94</v>
      </c>
      <c r="B12" s="90"/>
      <c r="C12" s="17"/>
    </row>
    <row r="13" s="16" customFormat="1" ht="25" customHeight="1" spans="1:3">
      <c r="A13" s="88" t="s">
        <v>95</v>
      </c>
      <c r="B13" s="90"/>
      <c r="C13" s="17"/>
    </row>
    <row r="14" s="16" customFormat="1" ht="25" customHeight="1" spans="1:3">
      <c r="A14" s="88" t="s">
        <v>96</v>
      </c>
      <c r="B14" s="90"/>
      <c r="C14" s="17"/>
    </row>
    <row r="15" s="16" customFormat="1" ht="25" customHeight="1" spans="1:3">
      <c r="A15" s="88" t="s">
        <v>97</v>
      </c>
      <c r="B15" s="90"/>
      <c r="C15" s="17"/>
    </row>
    <row r="16" s="16" customFormat="1" ht="25" customHeight="1" spans="1:3">
      <c r="A16" s="88" t="s">
        <v>98</v>
      </c>
      <c r="B16" s="90"/>
      <c r="C16" s="17"/>
    </row>
    <row r="17" s="16" customFormat="1" ht="25" customHeight="1" spans="1:3">
      <c r="A17" s="88" t="s">
        <v>99</v>
      </c>
      <c r="B17" s="90"/>
      <c r="C17" s="17"/>
    </row>
    <row r="18" s="16" customFormat="1" ht="25" customHeight="1" spans="1:3">
      <c r="A18" s="88" t="s">
        <v>100</v>
      </c>
      <c r="B18" s="90"/>
      <c r="C18" s="17"/>
    </row>
    <row r="19" s="16" customFormat="1" ht="25" customHeight="1" spans="1:3">
      <c r="A19" s="88" t="s">
        <v>101</v>
      </c>
      <c r="B19" s="89">
        <f>B20+B23+B26+B27</f>
        <v>0</v>
      </c>
      <c r="C19" s="17"/>
    </row>
    <row r="20" s="16" customFormat="1" ht="25" customHeight="1" spans="1:3">
      <c r="A20" s="88" t="s">
        <v>102</v>
      </c>
      <c r="B20" s="89">
        <f>B21+B22</f>
        <v>0</v>
      </c>
      <c r="C20" s="17"/>
    </row>
    <row r="21" s="16" customFormat="1" ht="25" customHeight="1" spans="1:3">
      <c r="A21" s="88" t="s">
        <v>103</v>
      </c>
      <c r="B21" s="89"/>
      <c r="C21" s="17"/>
    </row>
    <row r="22" s="16" customFormat="1" ht="25" customHeight="1" spans="1:3">
      <c r="A22" s="88" t="s">
        <v>104</v>
      </c>
      <c r="B22" s="89"/>
      <c r="C22" s="17"/>
    </row>
    <row r="23" s="16" customFormat="1" ht="25" customHeight="1" spans="1:3">
      <c r="A23" s="88" t="s">
        <v>105</v>
      </c>
      <c r="B23" s="89">
        <f>B24+B25</f>
        <v>0</v>
      </c>
      <c r="C23" s="17"/>
    </row>
    <row r="24" s="16" customFormat="1" ht="25" customHeight="1" spans="1:3">
      <c r="A24" s="88" t="s">
        <v>106</v>
      </c>
      <c r="B24" s="89"/>
      <c r="C24" s="17"/>
    </row>
    <row r="25" s="16" customFormat="1" ht="25" customHeight="1" spans="1:3">
      <c r="A25" s="88" t="s">
        <v>107</v>
      </c>
      <c r="B25" s="89"/>
      <c r="C25" s="17"/>
    </row>
    <row r="26" s="16" customFormat="1" ht="25" customHeight="1" spans="1:3">
      <c r="A26" s="88" t="s">
        <v>108</v>
      </c>
      <c r="B26" s="89"/>
      <c r="C26" s="17"/>
    </row>
    <row r="27" s="16" customFormat="1" ht="25" customHeight="1" spans="1:3">
      <c r="A27" s="88" t="s">
        <v>109</v>
      </c>
      <c r="B27" s="89"/>
      <c r="C27" s="17"/>
    </row>
    <row r="28" ht="25" customHeight="1" spans="1:2">
      <c r="A28" s="91"/>
      <c r="B28" s="89"/>
    </row>
    <row r="29" s="16" customFormat="1" ht="25" customHeight="1" spans="1:3">
      <c r="A29" s="92" t="s">
        <v>110</v>
      </c>
      <c r="B29" s="93">
        <f>B5+B8+B11+B15+B16+B17+B18+B19</f>
        <v>689164.59</v>
      </c>
      <c r="C29" s="1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B8" sqref="B8"/>
    </sheetView>
  </sheetViews>
  <sheetFormatPr defaultColWidth="10" defaultRowHeight="13.5" outlineLevelCol="4"/>
  <cols>
    <col min="1" max="1" width="12" customWidth="1"/>
    <col min="2" max="2" width="23.125" customWidth="1"/>
    <col min="3" max="3" width="17.125" customWidth="1"/>
    <col min="4" max="4" width="12.375" customWidth="1"/>
    <col min="5" max="5" width="12.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36" customHeight="1" spans="1:5">
      <c r="A3" s="12" t="s">
        <v>35</v>
      </c>
      <c r="B3" s="12"/>
      <c r="C3" s="12"/>
      <c r="D3" s="12"/>
      <c r="E3" s="12" t="s">
        <v>36</v>
      </c>
    </row>
    <row r="4" ht="38" customHeight="1" spans="1:5">
      <c r="A4" s="81" t="s">
        <v>112</v>
      </c>
      <c r="B4" s="81" t="s">
        <v>113</v>
      </c>
      <c r="C4" s="81" t="s">
        <v>114</v>
      </c>
      <c r="D4" s="81" t="s">
        <v>115</v>
      </c>
      <c r="E4" s="81" t="s">
        <v>116</v>
      </c>
    </row>
    <row r="5" ht="38" customHeight="1" spans="1:5">
      <c r="A5" s="82" t="s">
        <v>117</v>
      </c>
      <c r="B5" s="83" t="str">
        <f>B8</f>
        <v>事业运行</v>
      </c>
      <c r="C5" s="83">
        <f>SUM(C6,C9,C14)</f>
        <v>689164.59</v>
      </c>
      <c r="D5" s="66">
        <v>0</v>
      </c>
      <c r="E5" s="66">
        <v>0</v>
      </c>
    </row>
    <row r="6" ht="38" customHeight="1" spans="1:5">
      <c r="A6" s="64">
        <v>201</v>
      </c>
      <c r="B6" s="65" t="s">
        <v>118</v>
      </c>
      <c r="C6" s="83">
        <f>C7</f>
        <v>604903.6</v>
      </c>
      <c r="D6" s="66">
        <v>0</v>
      </c>
      <c r="E6" s="66">
        <v>0</v>
      </c>
    </row>
    <row r="7" ht="38" customHeight="1" spans="1:5">
      <c r="A7" s="64">
        <v>20103</v>
      </c>
      <c r="B7" s="65" t="s">
        <v>119</v>
      </c>
      <c r="C7" s="83">
        <f>C8</f>
        <v>604903.6</v>
      </c>
      <c r="D7" s="66">
        <v>0</v>
      </c>
      <c r="E7" s="66">
        <v>0</v>
      </c>
    </row>
    <row r="8" ht="38" customHeight="1" spans="1:5">
      <c r="A8" s="64">
        <v>2010350</v>
      </c>
      <c r="B8" s="65" t="s">
        <v>120</v>
      </c>
      <c r="C8" s="83">
        <v>604903.6</v>
      </c>
      <c r="D8" s="83">
        <v>0</v>
      </c>
      <c r="E8" s="83">
        <v>0</v>
      </c>
    </row>
    <row r="9" ht="38" customHeight="1" spans="1:5">
      <c r="A9" s="84" t="s">
        <v>121</v>
      </c>
      <c r="B9" s="85" t="s">
        <v>122</v>
      </c>
      <c r="C9" s="34">
        <v>46882.22</v>
      </c>
      <c r="D9" s="34">
        <v>0</v>
      </c>
      <c r="E9" s="34">
        <v>0</v>
      </c>
    </row>
    <row r="10" ht="38" customHeight="1" spans="1:5">
      <c r="A10" s="84" t="s">
        <v>123</v>
      </c>
      <c r="B10" s="86" t="s">
        <v>124</v>
      </c>
      <c r="C10" s="34">
        <v>42069.12</v>
      </c>
      <c r="D10" s="34">
        <v>0</v>
      </c>
      <c r="E10" s="34">
        <v>0</v>
      </c>
    </row>
    <row r="11" ht="38" customHeight="1" spans="1:5">
      <c r="A11" s="84" t="s">
        <v>125</v>
      </c>
      <c r="B11" s="86" t="s">
        <v>126</v>
      </c>
      <c r="C11" s="34">
        <v>42069.12</v>
      </c>
      <c r="D11" s="34">
        <v>0</v>
      </c>
      <c r="E11" s="34">
        <v>0</v>
      </c>
    </row>
    <row r="12" ht="38" customHeight="1" spans="1:5">
      <c r="A12" s="84" t="s">
        <v>127</v>
      </c>
      <c r="B12" s="85" t="s">
        <v>128</v>
      </c>
      <c r="C12" s="34">
        <v>4813.1</v>
      </c>
      <c r="D12" s="34">
        <v>0</v>
      </c>
      <c r="E12" s="34">
        <v>0</v>
      </c>
    </row>
    <row r="13" ht="38" customHeight="1" spans="1:5">
      <c r="A13" s="84">
        <v>2089999</v>
      </c>
      <c r="B13" s="85" t="s">
        <v>128</v>
      </c>
      <c r="C13" s="34">
        <v>4813.1</v>
      </c>
      <c r="D13" s="34">
        <v>0</v>
      </c>
      <c r="E13" s="34">
        <v>0</v>
      </c>
    </row>
    <row r="14" ht="38" customHeight="1" spans="1:5">
      <c r="A14" s="84">
        <v>210</v>
      </c>
      <c r="B14" s="85" t="s">
        <v>129</v>
      </c>
      <c r="C14" s="34">
        <v>37378.77</v>
      </c>
      <c r="D14" s="34">
        <v>0</v>
      </c>
      <c r="E14" s="34">
        <v>0</v>
      </c>
    </row>
    <row r="15" ht="38" customHeight="1" spans="1:5">
      <c r="A15" s="84">
        <v>21011</v>
      </c>
      <c r="B15" s="85" t="s">
        <v>130</v>
      </c>
      <c r="C15" s="34">
        <v>37378.77</v>
      </c>
      <c r="D15" s="34">
        <v>0</v>
      </c>
      <c r="E15" s="34">
        <v>0</v>
      </c>
    </row>
    <row r="16" ht="38" customHeight="1" spans="1:5">
      <c r="A16" s="84" t="s">
        <v>131</v>
      </c>
      <c r="B16" s="85" t="s">
        <v>132</v>
      </c>
      <c r="C16" s="34">
        <v>37378.77</v>
      </c>
      <c r="D16" s="34">
        <v>0</v>
      </c>
      <c r="E16" s="34">
        <v>0</v>
      </c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5" workbookViewId="0">
      <selection activeCell="B6" sqref="B6:B8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133</v>
      </c>
      <c r="B2" s="11"/>
      <c r="C2" s="11"/>
      <c r="D2" s="11"/>
      <c r="E2" s="10"/>
      <c r="F2" s="10"/>
      <c r="G2" s="10"/>
    </row>
    <row r="3" ht="22.75" customHeight="1" spans="1:7">
      <c r="A3" s="12" t="s">
        <v>35</v>
      </c>
      <c r="B3" s="12"/>
      <c r="C3" s="48" t="s">
        <v>36</v>
      </c>
      <c r="D3" s="48"/>
      <c r="E3" s="12"/>
      <c r="F3" s="12"/>
      <c r="G3" s="12"/>
    </row>
    <row r="4" ht="22.75" customHeight="1" spans="1:7">
      <c r="A4" s="45" t="s">
        <v>37</v>
      </c>
      <c r="B4" s="45"/>
      <c r="C4" s="45" t="s">
        <v>38</v>
      </c>
      <c r="D4" s="45"/>
      <c r="E4" s="12"/>
      <c r="F4" s="12"/>
      <c r="G4" s="12"/>
    </row>
    <row r="5" ht="22.75" customHeight="1" spans="1:7">
      <c r="A5" s="45" t="s">
        <v>39</v>
      </c>
      <c r="B5" s="45" t="s">
        <v>40</v>
      </c>
      <c r="C5" s="45" t="s">
        <v>39</v>
      </c>
      <c r="D5" s="45" t="s">
        <v>117</v>
      </c>
      <c r="E5" s="12"/>
      <c r="F5" s="12"/>
      <c r="G5" s="12"/>
    </row>
    <row r="6" ht="22.75" customHeight="1" spans="1:7">
      <c r="A6" s="46" t="s">
        <v>134</v>
      </c>
      <c r="B6" s="75">
        <f>SUM(B7:B9)</f>
        <v>689164.59</v>
      </c>
      <c r="C6" s="46" t="s">
        <v>135</v>
      </c>
      <c r="D6" s="75">
        <f>SUM(D7,D14,D15,D16)</f>
        <v>689164.59</v>
      </c>
      <c r="E6" s="12"/>
      <c r="F6" s="12"/>
      <c r="G6" s="12"/>
    </row>
    <row r="7" ht="22.75" customHeight="1" spans="1:7">
      <c r="A7" s="46" t="s">
        <v>136</v>
      </c>
      <c r="B7" s="75">
        <v>689164.59</v>
      </c>
      <c r="C7" s="46" t="s">
        <v>137</v>
      </c>
      <c r="D7" s="75">
        <v>604903.6</v>
      </c>
      <c r="E7" s="12"/>
      <c r="F7" s="12"/>
      <c r="G7" s="12"/>
    </row>
    <row r="8" ht="22.75" customHeight="1" spans="1:7">
      <c r="A8" s="46" t="s">
        <v>138</v>
      </c>
      <c r="B8" s="75"/>
      <c r="C8" s="46" t="s">
        <v>139</v>
      </c>
      <c r="D8" s="75"/>
      <c r="E8" s="12"/>
      <c r="F8" s="12"/>
      <c r="G8" s="12"/>
    </row>
    <row r="9" ht="22.75" customHeight="1" spans="1:7">
      <c r="A9" s="46" t="s">
        <v>140</v>
      </c>
      <c r="B9" s="76"/>
      <c r="C9" s="46" t="s">
        <v>141</v>
      </c>
      <c r="D9" s="75"/>
      <c r="E9" s="12"/>
      <c r="F9" s="12"/>
      <c r="G9" s="12"/>
    </row>
    <row r="10" ht="22.75" customHeight="1" spans="1:7">
      <c r="A10" s="46"/>
      <c r="B10" s="77"/>
      <c r="C10" s="46" t="s">
        <v>142</v>
      </c>
      <c r="D10" s="75"/>
      <c r="E10" s="12"/>
      <c r="F10" s="12"/>
      <c r="G10" s="12"/>
    </row>
    <row r="11" ht="22.75" customHeight="1" spans="1:7">
      <c r="A11" s="46"/>
      <c r="B11" s="77"/>
      <c r="C11" s="46" t="s">
        <v>143</v>
      </c>
      <c r="D11" s="75"/>
      <c r="E11" s="12"/>
      <c r="F11" s="12"/>
      <c r="G11" s="12"/>
    </row>
    <row r="12" ht="22.75" customHeight="1" spans="1:7">
      <c r="A12" s="46"/>
      <c r="B12" s="77"/>
      <c r="C12" s="46" t="s">
        <v>144</v>
      </c>
      <c r="D12" s="75"/>
      <c r="E12" s="12"/>
      <c r="F12" s="12"/>
      <c r="G12" s="12"/>
    </row>
    <row r="13" ht="22.75" customHeight="1" spans="1:7">
      <c r="A13" s="43"/>
      <c r="B13" s="68"/>
      <c r="C13" s="46" t="s">
        <v>145</v>
      </c>
      <c r="D13" s="75"/>
      <c r="E13" s="12"/>
      <c r="F13" s="12"/>
      <c r="G13" s="12"/>
    </row>
    <row r="14" ht="22.75" customHeight="1" spans="1:7">
      <c r="A14" s="46"/>
      <c r="B14" s="77"/>
      <c r="C14" s="46" t="s">
        <v>146</v>
      </c>
      <c r="D14" s="75">
        <v>46882.22</v>
      </c>
      <c r="E14" s="12"/>
      <c r="F14" s="12"/>
      <c r="G14" s="47"/>
    </row>
    <row r="15" ht="22.75" customHeight="1" spans="1:7">
      <c r="A15" s="46"/>
      <c r="B15" s="77"/>
      <c r="C15" s="46" t="s">
        <v>147</v>
      </c>
      <c r="D15" s="75"/>
      <c r="E15" s="12"/>
      <c r="F15" s="12"/>
      <c r="G15" s="12"/>
    </row>
    <row r="16" ht="22.75" customHeight="1" spans="1:7">
      <c r="A16" s="46"/>
      <c r="B16" s="77"/>
      <c r="C16" s="46" t="s">
        <v>148</v>
      </c>
      <c r="D16" s="75">
        <v>37378.77</v>
      </c>
      <c r="E16" s="12"/>
      <c r="F16" s="12"/>
      <c r="G16" s="12"/>
    </row>
    <row r="17" ht="22.75" customHeight="1" spans="1:7">
      <c r="A17" s="46"/>
      <c r="B17" s="77"/>
      <c r="C17" s="46" t="s">
        <v>149</v>
      </c>
      <c r="D17" s="76"/>
      <c r="E17" s="12"/>
      <c r="F17" s="12"/>
      <c r="G17" s="12"/>
    </row>
    <row r="18" ht="22.75" customHeight="1" spans="1:7">
      <c r="A18" s="46"/>
      <c r="B18" s="77"/>
      <c r="C18" s="46" t="s">
        <v>150</v>
      </c>
      <c r="D18" s="76"/>
      <c r="E18" s="12"/>
      <c r="F18" s="12"/>
      <c r="G18" s="12"/>
    </row>
    <row r="19" ht="22.75" customHeight="1" spans="1:7">
      <c r="A19" s="46"/>
      <c r="B19" s="46"/>
      <c r="C19" s="46" t="s">
        <v>151</v>
      </c>
      <c r="D19" s="76"/>
      <c r="E19" s="12"/>
      <c r="F19" s="12"/>
      <c r="G19" s="12"/>
    </row>
    <row r="20" ht="22.75" customHeight="1" spans="1:7">
      <c r="A20" s="46"/>
      <c r="B20" s="46"/>
      <c r="C20" s="46" t="s">
        <v>152</v>
      </c>
      <c r="D20" s="76"/>
      <c r="E20" s="12"/>
      <c r="F20" s="12"/>
      <c r="G20" s="12"/>
    </row>
    <row r="21" ht="22.75" customHeight="1" spans="1:7">
      <c r="A21" s="46"/>
      <c r="B21" s="46"/>
      <c r="C21" s="46" t="s">
        <v>153</v>
      </c>
      <c r="D21" s="76"/>
      <c r="E21" s="12"/>
      <c r="F21" s="12"/>
      <c r="G21" s="12"/>
    </row>
    <row r="22" ht="22.75" customHeight="1" spans="1:7">
      <c r="A22" s="46"/>
      <c r="B22" s="46"/>
      <c r="C22" s="46" t="s">
        <v>154</v>
      </c>
      <c r="D22" s="76"/>
      <c r="E22" s="12"/>
      <c r="F22" s="12"/>
      <c r="G22" s="12"/>
    </row>
    <row r="23" ht="22.75" customHeight="1" spans="1:7">
      <c r="A23" s="46"/>
      <c r="B23" s="46"/>
      <c r="C23" s="46" t="s">
        <v>155</v>
      </c>
      <c r="D23" s="76"/>
      <c r="E23" s="12"/>
      <c r="F23" s="12"/>
      <c r="G23" s="12"/>
    </row>
    <row r="24" ht="22.75" customHeight="1" spans="1:7">
      <c r="A24" s="46"/>
      <c r="B24" s="46"/>
      <c r="C24" s="46" t="s">
        <v>156</v>
      </c>
      <c r="D24" s="76"/>
      <c r="E24" s="12"/>
      <c r="F24" s="12"/>
      <c r="G24" s="12"/>
    </row>
    <row r="25" ht="22.75" customHeight="1" spans="1:7">
      <c r="A25" s="46"/>
      <c r="B25" s="46"/>
      <c r="C25" s="46" t="s">
        <v>157</v>
      </c>
      <c r="D25" s="76"/>
      <c r="E25" s="12"/>
      <c r="F25" s="12"/>
      <c r="G25" s="12"/>
    </row>
    <row r="26" ht="22.75" customHeight="1" spans="1:7">
      <c r="A26" s="46"/>
      <c r="B26" s="46"/>
      <c r="C26" s="46" t="s">
        <v>158</v>
      </c>
      <c r="D26" s="76"/>
      <c r="E26" s="12"/>
      <c r="F26" s="12"/>
      <c r="G26" s="12"/>
    </row>
    <row r="27" ht="22.75" customHeight="1" spans="1:7">
      <c r="A27" s="46"/>
      <c r="B27" s="46"/>
      <c r="C27" s="46" t="s">
        <v>159</v>
      </c>
      <c r="D27" s="76"/>
      <c r="E27" s="12"/>
      <c r="F27" s="12"/>
      <c r="G27" s="12"/>
    </row>
    <row r="28" ht="22.75" customHeight="1" spans="1:7">
      <c r="A28" s="46"/>
      <c r="B28" s="46"/>
      <c r="C28" s="46" t="s">
        <v>160</v>
      </c>
      <c r="D28" s="76"/>
      <c r="E28" s="12"/>
      <c r="F28" s="12"/>
      <c r="G28" s="12"/>
    </row>
    <row r="29" ht="22.75" customHeight="1" spans="1:7">
      <c r="A29" s="46"/>
      <c r="B29" s="46"/>
      <c r="C29" s="46" t="s">
        <v>161</v>
      </c>
      <c r="D29" s="76"/>
      <c r="E29" s="12"/>
      <c r="F29" s="12"/>
      <c r="G29" s="12"/>
    </row>
    <row r="30" ht="22.75" customHeight="1" spans="1:7">
      <c r="A30" s="46"/>
      <c r="B30" s="46"/>
      <c r="C30" s="46" t="s">
        <v>162</v>
      </c>
      <c r="D30" s="76"/>
      <c r="E30" s="12"/>
      <c r="F30" s="12"/>
      <c r="G30" s="12"/>
    </row>
    <row r="31" ht="22.75" customHeight="1" spans="1:7">
      <c r="A31" s="46"/>
      <c r="B31" s="46"/>
      <c r="C31" s="46" t="s">
        <v>163</v>
      </c>
      <c r="D31" s="76"/>
      <c r="E31" s="12"/>
      <c r="F31" s="12"/>
      <c r="G31" s="12"/>
    </row>
    <row r="32" ht="22.75" customHeight="1" spans="1:7">
      <c r="A32" s="46"/>
      <c r="B32" s="46"/>
      <c r="C32" s="46" t="s">
        <v>164</v>
      </c>
      <c r="D32" s="76"/>
      <c r="E32" s="12"/>
      <c r="F32" s="12"/>
      <c r="G32" s="12"/>
    </row>
    <row r="33" ht="22.75" customHeight="1" spans="1:7">
      <c r="A33" s="46"/>
      <c r="B33" s="46"/>
      <c r="C33" s="46" t="s">
        <v>165</v>
      </c>
      <c r="D33" s="76"/>
      <c r="E33" s="12"/>
      <c r="F33" s="12"/>
      <c r="G33" s="12"/>
    </row>
    <row r="34" ht="22.75" customHeight="1" spans="1:7">
      <c r="A34" s="46"/>
      <c r="B34" s="46"/>
      <c r="C34" s="46" t="s">
        <v>166</v>
      </c>
      <c r="D34" s="76"/>
      <c r="E34" s="12"/>
      <c r="F34" s="12"/>
      <c r="G34" s="12"/>
    </row>
    <row r="35" ht="22.75" customHeight="1" spans="1:7">
      <c r="A35" s="46"/>
      <c r="B35" s="46"/>
      <c r="C35" s="46" t="s">
        <v>167</v>
      </c>
      <c r="D35" s="76"/>
      <c r="E35" s="12"/>
      <c r="F35" s="12"/>
      <c r="G35" s="12"/>
    </row>
    <row r="36" ht="22.75" customHeight="1" spans="1:7">
      <c r="A36" s="46"/>
      <c r="B36" s="46"/>
      <c r="C36" s="46" t="s">
        <v>168</v>
      </c>
      <c r="D36" s="78"/>
      <c r="E36" s="12"/>
      <c r="F36" s="12"/>
      <c r="G36" s="12"/>
    </row>
    <row r="37" ht="22.75" customHeight="1" spans="1:7">
      <c r="A37" s="45" t="s">
        <v>169</v>
      </c>
      <c r="B37" s="79">
        <f>B6</f>
        <v>689164.59</v>
      </c>
      <c r="C37" s="45" t="s">
        <v>170</v>
      </c>
      <c r="D37" s="80">
        <f>D6</f>
        <v>689164.59</v>
      </c>
      <c r="E37" s="47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6" sqref="B6:B7"/>
    </sheetView>
  </sheetViews>
  <sheetFormatPr defaultColWidth="10" defaultRowHeight="13.5" outlineLevelRow="7"/>
  <cols>
    <col min="1" max="1" width="30.6666666666667" customWidth="1"/>
    <col min="2" max="2" width="16.9916666666667" customWidth="1"/>
    <col min="3" max="3" width="14.925" customWidth="1"/>
    <col min="4" max="4" width="12.35" customWidth="1"/>
    <col min="5" max="5" width="8.35833333333333" customWidth="1"/>
    <col min="6" max="6" width="6.99166666666667" customWidth="1"/>
    <col min="7" max="7" width="8.05" customWidth="1"/>
    <col min="8" max="8" width="8.25833333333333" customWidth="1"/>
    <col min="9" max="9" width="7.55833333333333" customWidth="1"/>
    <col min="10" max="10" width="8.71666666666667" customWidth="1"/>
    <col min="11" max="11" width="7.30833333333333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8" t="s">
        <v>36</v>
      </c>
      <c r="K3" s="48"/>
    </row>
    <row r="4" ht="22.75" customHeight="1" spans="1:11">
      <c r="A4" s="45" t="s">
        <v>172</v>
      </c>
      <c r="B4" s="45" t="s">
        <v>117</v>
      </c>
      <c r="C4" s="45" t="s">
        <v>173</v>
      </c>
      <c r="D4" s="45"/>
      <c r="E4" s="45"/>
      <c r="F4" s="45" t="s">
        <v>174</v>
      </c>
      <c r="G4" s="45"/>
      <c r="H4" s="45"/>
      <c r="I4" s="45" t="s">
        <v>175</v>
      </c>
      <c r="J4" s="45"/>
      <c r="K4" s="45"/>
    </row>
    <row r="5" ht="22.75" customHeight="1" spans="1:11">
      <c r="A5" s="45"/>
      <c r="B5" s="45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3" t="s">
        <v>117</v>
      </c>
      <c r="B6" s="68">
        <f>B7</f>
        <v>689164.59</v>
      </c>
      <c r="C6" s="68">
        <f>C7</f>
        <v>689164.59</v>
      </c>
      <c r="D6" s="68">
        <f>D7</f>
        <v>689164.59</v>
      </c>
      <c r="E6" s="62"/>
      <c r="F6" s="62"/>
      <c r="G6" s="62"/>
      <c r="H6" s="62"/>
      <c r="I6" s="62"/>
      <c r="J6" s="62"/>
      <c r="K6" s="62"/>
    </row>
    <row r="7" ht="22.75" customHeight="1" spans="1:11">
      <c r="A7" s="45" t="s">
        <v>2</v>
      </c>
      <c r="B7" s="68">
        <v>689164.59</v>
      </c>
      <c r="C7" s="68">
        <v>689164.59</v>
      </c>
      <c r="D7" s="68">
        <v>689164.59</v>
      </c>
      <c r="E7" s="68"/>
      <c r="F7" s="68"/>
      <c r="G7" s="68"/>
      <c r="H7" s="68"/>
      <c r="I7" s="68"/>
      <c r="J7" s="68"/>
      <c r="K7" s="68"/>
    </row>
    <row r="8" ht="22.75" customHeight="1" spans="1:11">
      <c r="A8" s="73"/>
      <c r="B8" s="74"/>
      <c r="C8" s="74"/>
      <c r="D8" s="68"/>
      <c r="E8" s="68"/>
      <c r="F8" s="68"/>
      <c r="G8" s="68"/>
      <c r="H8" s="68"/>
      <c r="I8" s="68"/>
      <c r="J8" s="68"/>
      <c r="K8" s="6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B18" sqref="B18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7"/>
    </row>
    <row r="2" ht="36.9" customHeight="1" spans="1:5">
      <c r="A2" s="11" t="s">
        <v>176</v>
      </c>
      <c r="B2" s="11"/>
      <c r="C2" s="11"/>
      <c r="D2" s="11"/>
      <c r="E2" s="11"/>
    </row>
    <row r="3" ht="21.85" customHeight="1" spans="1:5">
      <c r="A3" s="12" t="s">
        <v>35</v>
      </c>
      <c r="B3" s="12"/>
      <c r="C3" s="48" t="s">
        <v>36</v>
      </c>
      <c r="D3" s="48"/>
      <c r="E3" s="48"/>
    </row>
    <row r="4" ht="22.75" customHeight="1" spans="1:5">
      <c r="A4" s="49" t="s">
        <v>112</v>
      </c>
      <c r="B4" s="49"/>
      <c r="C4" s="49" t="s">
        <v>173</v>
      </c>
      <c r="D4" s="49"/>
      <c r="E4" s="49"/>
    </row>
    <row r="5" ht="22.75" customHeight="1" spans="1:5">
      <c r="A5" s="58" t="s">
        <v>177</v>
      </c>
      <c r="B5" s="58" t="s">
        <v>178</v>
      </c>
      <c r="C5" s="59" t="s">
        <v>117</v>
      </c>
      <c r="D5" s="58" t="s">
        <v>114</v>
      </c>
      <c r="E5" s="58" t="s">
        <v>115</v>
      </c>
    </row>
    <row r="6" ht="30" customHeight="1" spans="1:5">
      <c r="A6" s="60"/>
      <c r="B6" s="61" t="s">
        <v>117</v>
      </c>
      <c r="C6" s="62">
        <f>SUM(C9,C11,C13,C15)</f>
        <v>689164.59</v>
      </c>
      <c r="D6" s="62">
        <f>SUM(D7,D10,D15)</f>
        <v>689164.59</v>
      </c>
      <c r="E6" s="63"/>
    </row>
    <row r="7" ht="30" customHeight="1" spans="1:5">
      <c r="A7" s="64">
        <v>201</v>
      </c>
      <c r="B7" s="65" t="s">
        <v>179</v>
      </c>
      <c r="C7" s="62">
        <f>C9</f>
        <v>604903.6</v>
      </c>
      <c r="D7" s="62">
        <f>D9</f>
        <v>604903.6</v>
      </c>
      <c r="E7" s="66"/>
    </row>
    <row r="8" ht="30" customHeight="1" spans="1:5">
      <c r="A8" s="67" t="s">
        <v>180</v>
      </c>
      <c r="B8" s="65" t="s">
        <v>119</v>
      </c>
      <c r="C8" s="62">
        <f>C9</f>
        <v>604903.6</v>
      </c>
      <c r="D8" s="62">
        <f>D9</f>
        <v>604903.6</v>
      </c>
      <c r="E8" s="66"/>
    </row>
    <row r="9" ht="30" customHeight="1" spans="1:5">
      <c r="A9" s="64">
        <v>2010350</v>
      </c>
      <c r="B9" s="65" t="s">
        <v>120</v>
      </c>
      <c r="C9" s="62">
        <v>604903.6</v>
      </c>
      <c r="D9" s="62">
        <v>604903.6</v>
      </c>
      <c r="E9" s="68"/>
    </row>
    <row r="10" ht="30" customHeight="1" spans="1:5">
      <c r="A10" s="64">
        <v>208</v>
      </c>
      <c r="B10" s="65" t="s">
        <v>122</v>
      </c>
      <c r="C10" s="69">
        <f>SUM(C11,C13)</f>
        <v>46882.22</v>
      </c>
      <c r="D10" s="69">
        <v>46882.22</v>
      </c>
      <c r="E10" s="70"/>
    </row>
    <row r="11" ht="30" customHeight="1" spans="1:5">
      <c r="A11" s="71">
        <v>20805</v>
      </c>
      <c r="B11" s="65" t="s">
        <v>122</v>
      </c>
      <c r="C11" s="34">
        <v>42069.12</v>
      </c>
      <c r="D11" s="34">
        <v>42069.12</v>
      </c>
      <c r="E11" s="34"/>
    </row>
    <row r="12" ht="30" customHeight="1" spans="1:5">
      <c r="A12" s="23" t="s">
        <v>125</v>
      </c>
      <c r="B12" s="37" t="s">
        <v>126</v>
      </c>
      <c r="C12" s="34">
        <v>42069.12</v>
      </c>
      <c r="D12" s="34">
        <v>42069.12</v>
      </c>
      <c r="E12" s="34"/>
    </row>
    <row r="13" ht="30" customHeight="1" spans="1:5">
      <c r="A13" s="23" t="s">
        <v>127</v>
      </c>
      <c r="B13" s="37" t="s">
        <v>128</v>
      </c>
      <c r="C13" s="34">
        <f>C14</f>
        <v>4813.1</v>
      </c>
      <c r="D13" s="34">
        <f>D14</f>
        <v>4813.1</v>
      </c>
      <c r="E13" s="34"/>
    </row>
    <row r="14" ht="30" customHeight="1" spans="1:5">
      <c r="A14" s="23" t="s">
        <v>181</v>
      </c>
      <c r="B14" s="37" t="s">
        <v>128</v>
      </c>
      <c r="C14" s="34">
        <v>4813.1</v>
      </c>
      <c r="D14" s="34">
        <v>4813.1</v>
      </c>
      <c r="E14" s="34"/>
    </row>
    <row r="15" ht="30" customHeight="1" spans="1:5">
      <c r="A15" s="72">
        <v>210</v>
      </c>
      <c r="B15" s="34" t="s">
        <v>129</v>
      </c>
      <c r="C15" s="34">
        <f>C17</f>
        <v>37378.77</v>
      </c>
      <c r="D15" s="34">
        <f>D17</f>
        <v>37378.77</v>
      </c>
      <c r="E15" s="34"/>
    </row>
    <row r="16" ht="30" customHeight="1" spans="1:5">
      <c r="A16" s="72">
        <v>21011</v>
      </c>
      <c r="B16" s="34" t="s">
        <v>130</v>
      </c>
      <c r="C16" s="34">
        <f>C17</f>
        <v>37378.77</v>
      </c>
      <c r="D16" s="34">
        <f>D17</f>
        <v>37378.77</v>
      </c>
      <c r="E16" s="34"/>
    </row>
    <row r="17" ht="30" customHeight="1" spans="1:5">
      <c r="A17" s="71">
        <v>2101102</v>
      </c>
      <c r="B17" s="65" t="s">
        <v>182</v>
      </c>
      <c r="C17" s="34">
        <v>37378.77</v>
      </c>
      <c r="D17" s="34">
        <v>37378.77</v>
      </c>
      <c r="E17" s="34"/>
    </row>
    <row r="18" ht="30" customHeight="1"/>
    <row r="19" ht="30" customHeight="1"/>
    <row r="20" ht="30" customHeight="1"/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topLeftCell="A4" workbookViewId="0">
      <selection activeCell="C12" sqref="C12"/>
    </sheetView>
  </sheetViews>
  <sheetFormatPr defaultColWidth="10" defaultRowHeight="13.5" outlineLevelCol="4"/>
  <cols>
    <col min="1" max="1" width="16.6833333333333" customWidth="1"/>
    <col min="2" max="2" width="34.8833333333333" customWidth="1"/>
    <col min="3" max="3" width="22.8333333333333" customWidth="1"/>
    <col min="4" max="4" width="25.4333333333333" customWidth="1"/>
    <col min="5" max="5" width="25.1333333333333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183</v>
      </c>
      <c r="B2" s="11"/>
      <c r="C2" s="11"/>
      <c r="D2" s="11"/>
      <c r="E2" s="11"/>
    </row>
    <row r="3" ht="22.75" customHeight="1" spans="1:5">
      <c r="A3" s="47" t="s">
        <v>35</v>
      </c>
      <c r="B3" s="47"/>
      <c r="C3" s="12"/>
      <c r="D3" s="12"/>
      <c r="E3" s="48" t="s">
        <v>36</v>
      </c>
    </row>
    <row r="4" ht="22.75" customHeight="1" spans="1:5">
      <c r="A4" s="49" t="s">
        <v>184</v>
      </c>
      <c r="B4" s="49"/>
      <c r="C4" s="49" t="s">
        <v>185</v>
      </c>
      <c r="D4" s="49"/>
      <c r="E4" s="49"/>
    </row>
    <row r="5" ht="22.75" customHeight="1" spans="1:5">
      <c r="A5" s="49" t="s">
        <v>177</v>
      </c>
      <c r="B5" s="49" t="s">
        <v>178</v>
      </c>
      <c r="C5" s="49" t="s">
        <v>117</v>
      </c>
      <c r="D5" s="49" t="s">
        <v>186</v>
      </c>
      <c r="E5" s="49" t="s">
        <v>187</v>
      </c>
    </row>
    <row r="6" ht="22" customHeight="1" spans="1:5">
      <c r="A6" s="49"/>
      <c r="B6" s="50" t="s">
        <v>117</v>
      </c>
      <c r="C6" s="51">
        <f>SUM(D6,E6)</f>
        <v>689164.59</v>
      </c>
      <c r="D6" s="51">
        <f>SUM(D7,D12,D13,D14)</f>
        <v>649942.59</v>
      </c>
      <c r="E6" s="51">
        <f>E15</f>
        <v>39222</v>
      </c>
    </row>
    <row r="7" ht="22" customHeight="1" spans="1:5">
      <c r="A7" s="52" t="s">
        <v>188</v>
      </c>
      <c r="B7" s="38" t="s">
        <v>189</v>
      </c>
      <c r="C7" s="51">
        <v>565681.6</v>
      </c>
      <c r="D7" s="51">
        <v>565681.6</v>
      </c>
      <c r="E7" s="51">
        <f>E15</f>
        <v>39222</v>
      </c>
    </row>
    <row r="8" ht="22" customHeight="1" spans="1:5">
      <c r="A8" s="53">
        <v>30101</v>
      </c>
      <c r="B8" s="39" t="s">
        <v>190</v>
      </c>
      <c r="C8" s="54">
        <v>250464.5</v>
      </c>
      <c r="D8" s="54">
        <v>250464.5</v>
      </c>
      <c r="E8" s="55"/>
    </row>
    <row r="9" ht="22" customHeight="1" spans="1:5">
      <c r="A9" s="37" t="s">
        <v>191</v>
      </c>
      <c r="B9" s="39" t="s">
        <v>192</v>
      </c>
      <c r="C9" s="54">
        <v>19851.3</v>
      </c>
      <c r="D9" s="54">
        <v>19851.3</v>
      </c>
      <c r="E9" s="56"/>
    </row>
    <row r="10" ht="22" customHeight="1" spans="1:5">
      <c r="A10" s="37" t="s">
        <v>193</v>
      </c>
      <c r="B10" s="39" t="s">
        <v>194</v>
      </c>
      <c r="C10" s="54">
        <v>96500</v>
      </c>
      <c r="D10" s="54">
        <v>96500</v>
      </c>
      <c r="E10" s="34"/>
    </row>
    <row r="11" ht="22" customHeight="1" spans="1:5">
      <c r="A11" s="52" t="s">
        <v>195</v>
      </c>
      <c r="B11" s="39" t="s">
        <v>196</v>
      </c>
      <c r="C11" s="54">
        <v>198865.8</v>
      </c>
      <c r="D11" s="54">
        <v>198865.8</v>
      </c>
      <c r="E11" s="34"/>
    </row>
    <row r="12" ht="22" customHeight="1" spans="1:5">
      <c r="A12" s="52" t="s">
        <v>197</v>
      </c>
      <c r="B12" s="39" t="s">
        <v>198</v>
      </c>
      <c r="C12" s="51">
        <v>42069.12</v>
      </c>
      <c r="D12" s="51">
        <v>42069.12</v>
      </c>
      <c r="E12" s="34"/>
    </row>
    <row r="13" ht="22" customHeight="1" spans="1:5">
      <c r="A13" s="53">
        <v>30112</v>
      </c>
      <c r="B13" s="39" t="s">
        <v>199</v>
      </c>
      <c r="C13" s="51">
        <v>4813.1</v>
      </c>
      <c r="D13" s="51">
        <v>4813.1</v>
      </c>
      <c r="E13" s="34"/>
    </row>
    <row r="14" ht="22" customHeight="1" spans="1:5">
      <c r="A14" s="37" t="s">
        <v>200</v>
      </c>
      <c r="B14" s="39" t="s">
        <v>201</v>
      </c>
      <c r="C14" s="51">
        <v>37378.77</v>
      </c>
      <c r="D14" s="51">
        <v>37378.77</v>
      </c>
      <c r="E14" s="34"/>
    </row>
    <row r="15" ht="22" customHeight="1" spans="1:5">
      <c r="A15" s="52" t="s">
        <v>202</v>
      </c>
      <c r="B15" s="38" t="s">
        <v>203</v>
      </c>
      <c r="C15" s="51">
        <f>D15+E15</f>
        <v>39222</v>
      </c>
      <c r="D15" s="34"/>
      <c r="E15" s="34">
        <f>SUM(E16,E17,E18,E19,E20,E21,E22,E23)</f>
        <v>39222</v>
      </c>
    </row>
    <row r="16" ht="22" customHeight="1" spans="1:5">
      <c r="A16" s="37" t="s">
        <v>204</v>
      </c>
      <c r="B16" s="39" t="s">
        <v>205</v>
      </c>
      <c r="C16" s="34">
        <v>8000</v>
      </c>
      <c r="D16" s="34"/>
      <c r="E16" s="34">
        <v>8000</v>
      </c>
    </row>
    <row r="17" ht="22" customHeight="1" spans="1:5">
      <c r="A17" s="37" t="s">
        <v>206</v>
      </c>
      <c r="B17" s="39" t="s">
        <v>207</v>
      </c>
      <c r="C17" s="34">
        <v>6000</v>
      </c>
      <c r="D17" s="34"/>
      <c r="E17" s="34">
        <v>6000</v>
      </c>
    </row>
    <row r="18" ht="22" customHeight="1" spans="1:5">
      <c r="A18" s="37" t="s">
        <v>208</v>
      </c>
      <c r="B18" s="39" t="s">
        <v>209</v>
      </c>
      <c r="C18" s="34">
        <v>1000</v>
      </c>
      <c r="D18" s="34"/>
      <c r="E18" s="34">
        <v>1000</v>
      </c>
    </row>
    <row r="19" ht="22" customHeight="1" spans="1:5">
      <c r="A19" s="37" t="s">
        <v>210</v>
      </c>
      <c r="B19" s="39" t="s">
        <v>211</v>
      </c>
      <c r="C19" s="34">
        <v>4000</v>
      </c>
      <c r="D19" s="34"/>
      <c r="E19" s="34">
        <v>4000</v>
      </c>
    </row>
    <row r="20" ht="22" customHeight="1" spans="1:5">
      <c r="A20" s="37" t="s">
        <v>212</v>
      </c>
      <c r="B20" s="39" t="s">
        <v>213</v>
      </c>
      <c r="C20" s="34">
        <v>3000</v>
      </c>
      <c r="D20" s="34"/>
      <c r="E20" s="34">
        <v>3000</v>
      </c>
    </row>
    <row r="21" ht="22" customHeight="1" spans="1:5">
      <c r="A21" s="37" t="s">
        <v>214</v>
      </c>
      <c r="B21" s="39" t="s">
        <v>215</v>
      </c>
      <c r="C21" s="34">
        <v>3000</v>
      </c>
      <c r="D21" s="34"/>
      <c r="E21" s="34">
        <v>3000</v>
      </c>
    </row>
    <row r="22" ht="22" customHeight="1" spans="1:5">
      <c r="A22" s="37" t="s">
        <v>216</v>
      </c>
      <c r="B22" s="39" t="s">
        <v>217</v>
      </c>
      <c r="C22" s="34">
        <v>8751.08</v>
      </c>
      <c r="D22" s="34"/>
      <c r="E22" s="34">
        <v>8751.08</v>
      </c>
    </row>
    <row r="23" ht="22" customHeight="1" spans="1:5">
      <c r="A23" s="37" t="s">
        <v>218</v>
      </c>
      <c r="B23" s="39" t="s">
        <v>219</v>
      </c>
      <c r="C23" s="34">
        <v>5470.92</v>
      </c>
      <c r="D23" s="34"/>
      <c r="E23" s="34">
        <v>5470.92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静心斋1407829597</cp:lastModifiedBy>
  <dcterms:created xsi:type="dcterms:W3CDTF">2023-01-31T08:53:00Z</dcterms:created>
  <dcterms:modified xsi:type="dcterms:W3CDTF">2024-03-19T08:05:57Z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