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2" activeTab="9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<sst xmlns="http://schemas.openxmlformats.org/spreadsheetml/2006/main" count="376" uniqueCount="287">
  <si>
    <t>单位代码：</t>
  </si>
  <si>
    <t>621026506001</t>
  </si>
  <si>
    <t>单位名称：</t>
  </si>
  <si>
    <t>宁县米桥镇人民政府</t>
  </si>
  <si>
    <t>部门预算公开表</t>
  </si>
  <si>
    <t xml:space="preserve">     </t>
  </si>
  <si>
    <t>编制日期：</t>
  </si>
  <si>
    <t>部门领导：</t>
  </si>
  <si>
    <t>栗瑞苓</t>
  </si>
  <si>
    <t>财务负责人：</t>
  </si>
  <si>
    <t>闫耀通</t>
  </si>
  <si>
    <t>制表人：</t>
  </si>
  <si>
    <t>崔晓宁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</si>
  <si>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</si>
  <si>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</si>
  <si>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</si>
  <si>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</si>
  <si>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</si>
  <si>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</si>
  <si>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</si>
  <si>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</si>
  <si>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</si>
  <si>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</si>
  <si>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</si>
  <si>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</si>
  <si>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</si>
  <si>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</si>
  <si>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</si>
  <si>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</si>
  <si>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</si>
  <si>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</si>
  <si>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</si>
  <si>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</si>
  <si>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</si>
  <si>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</si>
  <si>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</si>
  <si>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</si>
  <si>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</si>
  <si>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</si>
  <si>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</si>
  <si>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</si>
  <si>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</si>
  <si>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</si>
  <si>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</si>
  <si>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</si>
  <si>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</si>
  <si>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</si>
  <si>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</si>
  <si>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</si>
  <si>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</si>
  <si>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</si>
  <si>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</si>
  <si>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</si>
  <si>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</si>
  <si>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</si>
  <si>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</si>
  <si>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</si>
  <si>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</si>
  <si>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</si>
  <si>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</si>
  <si>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</si>
  <si>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</si>
  <si>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</si>
  <si>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</si>
  <si>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</si>
  <si>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</si>
  <si>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</si>
  <si>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</si>
  <si>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</si>
  <si>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</si>
  <si>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</si>
  <si>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</si>
  <si>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</si>
  <si>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</si>
  <si>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</si>
  <si>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</si>
  <si>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</si>
  <si>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</si>
  <si>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</si>
  <si>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</si>
  <si>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</si>
  <si>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</si>
  <si>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</si>
  <si>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</si>
  <si>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</si>
  <si>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</si>
  <si>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</si>
  <si>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</si>
  <si>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</si>
  <si>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</si>
  <si>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</si>
  <si>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</si>
  <si>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</si>
  <si>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</si>
  <si>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</si>
  <si>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</si>
  <si>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</si>
  <si>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</si>
  <si>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</si>
  <si>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</si>
  <si>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</si>
  <si>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</si>
  <si>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</si>
  <si>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</si>
  <si>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</si>
  <si>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</si>
  <si>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</si>
  <si>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</si>
  <si>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</si>
  <si>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</si>
  <si>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</si>
  <si>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</si>
  <si>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</si>
  <si>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</si>
  <si>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</si>
  <si>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</si>
  <si>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</si>
  <si>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</si>
  <si>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</si>
  <si>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
支出</t>
  </si>
  <si>
    <t>20103-政府办公厅（室）及相关机构事务</t>
  </si>
  <si>
    <t>2010301-行政运行</t>
  </si>
  <si>
    <t>20199-其他一般公共服务支出</t>
  </si>
  <si>
    <t>2019999-其他一般公共服务支出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</si>
  <si>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</si>
  <si>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</si>
  <si>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</si>
  <si>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</si>
  <si>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</si>
  <si>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</si>
  <si>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</si>
  <si>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</si>
  <si>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</si>
  <si>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</si>
  <si>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</si>
  <si>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</si>
  <si>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</si>
  <si>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</si>
  <si>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</si>
  <si>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</si>
  <si>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</si>
  <si>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</si>
  <si>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</si>
  <si>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</si>
  <si>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</si>
  <si>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</si>
  <si>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</si>
  <si>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</si>
  <si>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</si>
  <si>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</si>
  <si>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</si>
  <si>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</si>
  <si>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</si>
  <si>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</si>
  <si>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</si>
  <si>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</si>
  <si>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</si>
  <si>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</si>
  <si>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</si>
  <si>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</si>
  <si>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</si>
  <si>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</si>
  <si>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</si>
  <si>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</si>
  <si>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</si>
  <si>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</si>
  <si>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</si>
  <si>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</si>
  <si>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</si>
  <si>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</si>
  <si>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</si>
  <si>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</si>
  <si>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</si>
  <si>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</si>
  <si>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</si>
  <si>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</si>
  <si>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</si>
  <si>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</si>
  <si>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</si>
  <si>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</si>
  <si>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
支出</t>
  </si>
  <si>
    <t>20103</t>
  </si>
  <si>
    <t>政府办公厅（室）及相关机构事务</t>
  </si>
  <si>
    <t>2010301</t>
  </si>
  <si>
    <t>行政运行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</si>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</sst>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</cellStyleXfs>
  <cellXfs count="11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>
      <alignment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right" vertical="center" wrapText="1"/>
    </xf>
    <xf numFmtId="177" fontId="22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 applyProtection="1">
      <alignment horizontal="center" vertical="center"/>
    </xf>
    <xf numFmtId="177" fontId="22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177" fontId="18" fillId="0" borderId="1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177" fontId="23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2" fillId="0" borderId="2" xfId="0" applyNumberFormat="1" applyFont="1" applyBorder="1" applyAlignment="1">
      <alignment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177" fontId="22" fillId="0" borderId="1" xfId="0" applyNumberFormat="1" applyFont="1" applyBorder="1" applyAlignment="1">
      <alignment horizontal="right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177" fontId="14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8" sqref="F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6" t="s">
        <v>1</v>
      </c>
      <c r="D3" s="111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2" t="s">
        <v>4</v>
      </c>
      <c r="C6" s="112"/>
      <c r="D6" s="112"/>
      <c r="E6" s="112"/>
      <c r="F6" s="112"/>
      <c r="G6" s="112"/>
      <c r="H6" s="112"/>
      <c r="I6" s="112"/>
      <c r="J6" s="112"/>
      <c r="K6" s="11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13" t="s">
        <v>6</v>
      </c>
      <c r="G10" s="114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3" t="s">
        <v>7</v>
      </c>
      <c r="C12" s="115" t="s">
        <v>8</v>
      </c>
      <c r="D12" s="12"/>
      <c r="E12" s="113" t="s">
        <v>9</v>
      </c>
      <c r="F12" s="10" t="s">
        <v>10</v>
      </c>
      <c r="G12" s="12"/>
      <c r="H12" s="113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3" sqref="C3"/>
    </sheetView>
  </sheetViews>
  <sheetFormatPr defaultColWidth="10" defaultRowHeight="13.5" outlineLevelCol="2"/>
  <cols>
    <col min="1" max="1" width="6.625" customWidth="1"/>
    <col min="2" max="2" width="56.3833333333333" customWidth="1"/>
    <col min="3" max="3" width="60.25" customWidth="1"/>
  </cols>
  <sheetData>
    <row r="1" ht="72" customHeight="1" spans="1:2">
      <c r="A1" s="10"/>
      <c r="B1" s="10"/>
    </row>
    <row r="2" ht="39.15" customHeight="1" spans="1:3">
      <c r="A2" s="10"/>
      <c r="B2" s="107" t="s">
        <v>14</v>
      </c>
      <c r="C2" s="107"/>
    </row>
    <row r="3" ht="29.35" customHeight="1" spans="1:3">
      <c r="A3" s="108"/>
      <c r="B3" s="109" t="s">
        <v>15</v>
      </c>
      <c r="C3" s="109" t="s">
        <v>16</v>
      </c>
    </row>
    <row r="4" ht="28.45" customHeight="1" spans="1:3">
      <c r="A4" s="100"/>
      <c r="B4" s="110" t="s">
        <v>17</v>
      </c>
      <c r="C4" s="86" t="s">
        <v>18</v>
      </c>
    </row>
    <row r="5" ht="28.45" customHeight="1" spans="1:3">
      <c r="A5" s="100"/>
      <c r="B5" s="110" t="s">
        <v>19</v>
      </c>
      <c r="C5" s="86" t="s">
        <v>20</v>
      </c>
    </row>
    <row r="6" ht="28.45" customHeight="1" spans="1:3">
      <c r="A6" s="100"/>
      <c r="B6" s="110" t="s">
        <v>21</v>
      </c>
      <c r="C6" s="86" t="s">
        <v>22</v>
      </c>
    </row>
    <row r="7" ht="28.45" customHeight="1" spans="1:3">
      <c r="A7" s="100"/>
      <c r="B7" s="110" t="s">
        <v>23</v>
      </c>
      <c r="C7" s="86"/>
    </row>
    <row r="8" ht="28.45" customHeight="1" spans="1:3">
      <c r="A8" s="100"/>
      <c r="B8" s="110" t="s">
        <v>24</v>
      </c>
      <c r="C8" s="86" t="s">
        <v>25</v>
      </c>
    </row>
    <row r="9" ht="28.45" customHeight="1" spans="1:3">
      <c r="A9" s="100"/>
      <c r="B9" s="110" t="s">
        <v>26</v>
      </c>
      <c r="C9" s="86" t="s">
        <v>27</v>
      </c>
    </row>
    <row r="10" ht="28.45" customHeight="1" spans="1:3">
      <c r="A10" s="100"/>
      <c r="B10" s="110" t="s">
        <v>28</v>
      </c>
      <c r="C10" s="86" t="s">
        <v>29</v>
      </c>
    </row>
    <row r="11" ht="28.45" customHeight="1" spans="1:3">
      <c r="A11" s="100"/>
      <c r="B11" s="110" t="s">
        <v>30</v>
      </c>
      <c r="C11" s="86" t="s">
        <v>31</v>
      </c>
    </row>
    <row r="12" ht="28.45" customHeight="1" spans="1:3">
      <c r="A12" s="100"/>
      <c r="B12" s="110" t="s">
        <v>32</v>
      </c>
      <c r="C12" s="86"/>
    </row>
    <row r="13" ht="28.45" customHeight="1" spans="1:3">
      <c r="A13" s="10"/>
      <c r="B13" s="110" t="s">
        <v>33</v>
      </c>
      <c r="C13" s="86"/>
    </row>
    <row r="14" ht="28.45" customHeight="1" spans="1:3">
      <c r="A14" s="10"/>
      <c r="B14" s="110" t="s">
        <v>34</v>
      </c>
      <c r="C14" s="86" t="s">
        <v>18</v>
      </c>
    </row>
    <row r="15" ht="36" customHeight="1" spans="2:3">
      <c r="B15" s="110" t="s">
        <v>35</v>
      </c>
      <c r="C15" s="43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17" sqref="D17"/>
    </sheetView>
  </sheetViews>
  <sheetFormatPr defaultColWidth="10" defaultRowHeight="13.5" outlineLevelCol="3"/>
  <cols>
    <col min="1" max="1" width="41.9333333333333" customWidth="1"/>
    <col min="2" max="2" width="21.125" customWidth="1"/>
    <col min="3" max="3" width="40.375" customWidth="1"/>
    <col min="4" max="4" width="24.625" customWidth="1"/>
  </cols>
  <sheetData>
    <row r="1" ht="18" customHeight="1" spans="1:4">
      <c r="A1" s="99" t="s">
        <v>36</v>
      </c>
      <c r="B1" s="99"/>
      <c r="C1" s="99"/>
      <c r="D1" s="99"/>
    </row>
    <row r="2" ht="12" customHeight="1" spans="1:4">
      <c r="A2" s="100"/>
      <c r="B2" s="100"/>
      <c r="C2" s="100"/>
      <c r="D2" s="101" t="s">
        <v>37</v>
      </c>
    </row>
    <row r="3" ht="12" customHeight="1" spans="1:4">
      <c r="A3" s="74" t="s">
        <v>38</v>
      </c>
      <c r="B3" s="74"/>
      <c r="C3" s="74" t="s">
        <v>39</v>
      </c>
      <c r="D3" s="74"/>
    </row>
    <row r="4" ht="14" customHeight="1" spans="1:4">
      <c r="A4" s="74" t="s">
        <v>40</v>
      </c>
      <c r="B4" s="74" t="s">
        <v>41</v>
      </c>
      <c r="C4" s="74" t="s">
        <v>40</v>
      </c>
      <c r="D4" s="74" t="s">
        <v>41</v>
      </c>
    </row>
    <row r="5" ht="15" customHeight="1" spans="1:4">
      <c r="A5" s="102" t="s">
        <v>42</v>
      </c>
      <c r="B5" s="81">
        <v>9904677.24</v>
      </c>
      <c r="C5" s="102" t="s">
        <v>43</v>
      </c>
      <c r="D5" s="81">
        <v>8618562.36</v>
      </c>
    </row>
    <row r="6" ht="15" customHeight="1" spans="1:4">
      <c r="A6" s="102" t="s">
        <v>44</v>
      </c>
      <c r="B6" s="81"/>
      <c r="C6" s="102" t="s">
        <v>45</v>
      </c>
      <c r="D6" s="103"/>
    </row>
    <row r="7" ht="15" customHeight="1" spans="1:4">
      <c r="A7" s="102" t="s">
        <v>46</v>
      </c>
      <c r="B7" s="81"/>
      <c r="C7" s="102" t="s">
        <v>47</v>
      </c>
      <c r="D7" s="103"/>
    </row>
    <row r="8" ht="15" customHeight="1" spans="1:4">
      <c r="A8" s="102" t="s">
        <v>48</v>
      </c>
      <c r="B8" s="81"/>
      <c r="C8" s="102" t="s">
        <v>49</v>
      </c>
      <c r="D8" s="103"/>
    </row>
    <row r="9" ht="15" customHeight="1" spans="1:4">
      <c r="A9" s="102" t="s">
        <v>50</v>
      </c>
      <c r="B9" s="81"/>
      <c r="C9" s="102" t="s">
        <v>51</v>
      </c>
      <c r="D9" s="103"/>
    </row>
    <row r="10" ht="15" customHeight="1" spans="1:4">
      <c r="A10" s="102" t="s">
        <v>52</v>
      </c>
      <c r="B10" s="81"/>
      <c r="C10" s="102" t="s">
        <v>53</v>
      </c>
      <c r="D10" s="103"/>
    </row>
    <row r="11" ht="15" customHeight="1" spans="1:4">
      <c r="A11" s="102" t="s">
        <v>54</v>
      </c>
      <c r="B11" s="81"/>
      <c r="C11" s="102" t="s">
        <v>55</v>
      </c>
      <c r="D11" s="103"/>
    </row>
    <row r="12" ht="15" customHeight="1" spans="1:4">
      <c r="A12" s="102" t="s">
        <v>56</v>
      </c>
      <c r="B12" s="81"/>
      <c r="C12" s="102" t="s">
        <v>57</v>
      </c>
      <c r="D12" s="103">
        <v>837070.27</v>
      </c>
    </row>
    <row r="13" ht="15" customHeight="1" spans="1:4">
      <c r="A13" s="102" t="s">
        <v>58</v>
      </c>
      <c r="B13" s="81"/>
      <c r="C13" s="102" t="s">
        <v>59</v>
      </c>
      <c r="D13" s="103"/>
    </row>
    <row r="14" ht="15" customHeight="1" spans="1:4">
      <c r="A14" s="102"/>
      <c r="B14" s="104"/>
      <c r="C14" s="102" t="s">
        <v>60</v>
      </c>
      <c r="D14" s="103">
        <v>449044.61</v>
      </c>
    </row>
    <row r="15" ht="15" customHeight="1" spans="1:4">
      <c r="A15" s="102"/>
      <c r="B15" s="104"/>
      <c r="C15" s="102" t="s">
        <v>61</v>
      </c>
      <c r="D15" s="103"/>
    </row>
    <row r="16" ht="15" customHeight="1" spans="1:4">
      <c r="A16" s="102"/>
      <c r="B16" s="104"/>
      <c r="C16" s="102" t="s">
        <v>62</v>
      </c>
      <c r="D16" s="103"/>
    </row>
    <row r="17" ht="15" customHeight="1" spans="1:4">
      <c r="A17" s="102"/>
      <c r="B17" s="104"/>
      <c r="C17" s="102" t="s">
        <v>63</v>
      </c>
      <c r="D17" s="103"/>
    </row>
    <row r="18" ht="15" customHeight="1" spans="1:4">
      <c r="A18" s="102"/>
      <c r="B18" s="104"/>
      <c r="C18" s="102" t="s">
        <v>64</v>
      </c>
      <c r="D18" s="103"/>
    </row>
    <row r="19" ht="15" customHeight="1" spans="1:4">
      <c r="A19" s="105"/>
      <c r="B19" s="106"/>
      <c r="C19" s="102" t="s">
        <v>65</v>
      </c>
      <c r="D19" s="103"/>
    </row>
    <row r="20" ht="15" customHeight="1" spans="1:4">
      <c r="A20" s="105"/>
      <c r="B20" s="106"/>
      <c r="C20" s="102" t="s">
        <v>66</v>
      </c>
      <c r="D20" s="103"/>
    </row>
    <row r="21" ht="15" customHeight="1" spans="1:4">
      <c r="A21" s="105"/>
      <c r="B21" s="106"/>
      <c r="C21" s="102" t="s">
        <v>67</v>
      </c>
      <c r="D21" s="103"/>
    </row>
    <row r="22" ht="15" customHeight="1" spans="1:4">
      <c r="A22" s="105"/>
      <c r="B22" s="106"/>
      <c r="C22" s="102" t="s">
        <v>68</v>
      </c>
      <c r="D22" s="103"/>
    </row>
    <row r="23" ht="15" customHeight="1" spans="1:4">
      <c r="A23" s="105"/>
      <c r="B23" s="106"/>
      <c r="C23" s="102" t="s">
        <v>69</v>
      </c>
      <c r="D23" s="103"/>
    </row>
    <row r="24" ht="15" customHeight="1" spans="1:4">
      <c r="A24" s="102"/>
      <c r="B24" s="104"/>
      <c r="C24" s="102" t="s">
        <v>70</v>
      </c>
      <c r="D24" s="103"/>
    </row>
    <row r="25" ht="15" customHeight="1" spans="1:4">
      <c r="A25" s="102"/>
      <c r="B25" s="104"/>
      <c r="C25" s="102" t="s">
        <v>71</v>
      </c>
      <c r="D25" s="103"/>
    </row>
    <row r="26" ht="15" customHeight="1" spans="1:4">
      <c r="A26" s="102"/>
      <c r="B26" s="104"/>
      <c r="C26" s="102" t="s">
        <v>72</v>
      </c>
      <c r="D26" s="103"/>
    </row>
    <row r="27" ht="15" customHeight="1" spans="1:4">
      <c r="A27" s="105"/>
      <c r="B27" s="106"/>
      <c r="C27" s="102" t="s">
        <v>73</v>
      </c>
      <c r="D27" s="103"/>
    </row>
    <row r="28" ht="15" customHeight="1" spans="1:4">
      <c r="A28" s="105"/>
      <c r="B28" s="106"/>
      <c r="C28" s="102" t="s">
        <v>74</v>
      </c>
      <c r="D28" s="103"/>
    </row>
    <row r="29" ht="15" customHeight="1" spans="1:4">
      <c r="A29" s="105"/>
      <c r="B29" s="106"/>
      <c r="C29" s="102" t="s">
        <v>75</v>
      </c>
      <c r="D29" s="103"/>
    </row>
    <row r="30" ht="15" customHeight="1" spans="1:4">
      <c r="A30" s="105"/>
      <c r="B30" s="106"/>
      <c r="C30" s="102" t="s">
        <v>76</v>
      </c>
      <c r="D30" s="103"/>
    </row>
    <row r="31" ht="15" customHeight="1" spans="1:4">
      <c r="A31" s="105"/>
      <c r="B31" s="106"/>
      <c r="C31" s="102" t="s">
        <v>77</v>
      </c>
      <c r="D31" s="103"/>
    </row>
    <row r="32" ht="15" customHeight="1" spans="1:4">
      <c r="A32" s="102"/>
      <c r="B32" s="102"/>
      <c r="C32" s="102" t="s">
        <v>78</v>
      </c>
      <c r="D32" s="103"/>
    </row>
    <row r="33" ht="15" customHeight="1" spans="1:4">
      <c r="A33" s="102"/>
      <c r="B33" s="102"/>
      <c r="C33" s="102" t="s">
        <v>79</v>
      </c>
      <c r="D33" s="103"/>
    </row>
    <row r="34" ht="15" customHeight="1" spans="1:4">
      <c r="A34" s="102"/>
      <c r="B34" s="102"/>
      <c r="C34" s="102" t="s">
        <v>80</v>
      </c>
      <c r="D34" s="103"/>
    </row>
    <row r="35" ht="15" customHeight="1" spans="1:4">
      <c r="A35" s="105" t="s">
        <v>81</v>
      </c>
      <c r="B35" s="106">
        <f>SUM(B5:B13)</f>
        <v>9904677.24</v>
      </c>
      <c r="C35" s="105" t="s">
        <v>82</v>
      </c>
      <c r="D35" s="106">
        <f>SUM(D5:D34)</f>
        <v>9904677.24</v>
      </c>
    </row>
    <row r="36" ht="15" customHeight="1" spans="1:4">
      <c r="A36" s="105" t="s">
        <v>83</v>
      </c>
      <c r="B36" s="106"/>
      <c r="C36" s="105" t="s">
        <v>84</v>
      </c>
      <c r="D36" s="106"/>
    </row>
    <row r="37" ht="15" customHeight="1" spans="1:4">
      <c r="A37" s="105" t="s">
        <v>85</v>
      </c>
      <c r="B37" s="104"/>
      <c r="C37" s="102"/>
      <c r="D37" s="104"/>
    </row>
    <row r="38" ht="15" customHeight="1" spans="1:4">
      <c r="A38" s="105" t="s">
        <v>86</v>
      </c>
      <c r="B38" s="106">
        <f>B35+B36</f>
        <v>9904677.24</v>
      </c>
      <c r="C38" s="105" t="s">
        <v>87</v>
      </c>
      <c r="D38" s="106">
        <f>D35+D36</f>
        <v>9904677.24</v>
      </c>
    </row>
  </sheetData>
  <mergeCells count="4">
    <mergeCell ref="A1:D1"/>
    <mergeCell ref="A2:C2"/>
    <mergeCell ref="A3:B3"/>
    <mergeCell ref="C3:D3"/>
  </mergeCells>
  <printOptions horizontalCentered="1"/>
  <pageMargins left="0.751388888888889" right="0.751388888888889" top="0" bottom="0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topLeftCell="A18" workbookViewId="0">
      <selection activeCell="E25" sqref="E25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91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5" customHeight="1" spans="1:3">
      <c r="A5" s="92" t="s">
        <v>89</v>
      </c>
      <c r="B5" s="93">
        <f>B6+B7</f>
        <v>9904677.24</v>
      </c>
      <c r="C5" s="18"/>
    </row>
    <row r="6" s="17" customFormat="1" ht="25" customHeight="1" spans="1:3">
      <c r="A6" s="94" t="s">
        <v>90</v>
      </c>
      <c r="B6" s="95">
        <v>9204677.24</v>
      </c>
      <c r="C6" s="18"/>
    </row>
    <row r="7" s="17" customFormat="1" ht="25" customHeight="1" spans="1:3">
      <c r="A7" s="94" t="s">
        <v>91</v>
      </c>
      <c r="B7" s="95">
        <v>700000</v>
      </c>
      <c r="C7" s="18"/>
    </row>
    <row r="8" s="17" customFormat="1" ht="25" customHeight="1" spans="1:3">
      <c r="A8" s="92" t="s">
        <v>92</v>
      </c>
      <c r="B8" s="95">
        <f>B9+B10</f>
        <v>0</v>
      </c>
      <c r="C8" s="18"/>
    </row>
    <row r="9" s="17" customFormat="1" ht="25" customHeight="1" spans="1:3">
      <c r="A9" s="94" t="s">
        <v>90</v>
      </c>
      <c r="B9" s="95"/>
      <c r="C9" s="18"/>
    </row>
    <row r="10" s="17" customFormat="1" ht="25" customHeight="1" spans="1:3">
      <c r="A10" s="94" t="s">
        <v>91</v>
      </c>
      <c r="B10" s="95"/>
      <c r="C10" s="18"/>
    </row>
    <row r="11" s="17" customFormat="1" ht="25" customHeight="1" spans="1:3">
      <c r="A11" s="92" t="s">
        <v>93</v>
      </c>
      <c r="B11" s="95"/>
      <c r="C11" s="18"/>
    </row>
    <row r="12" s="17" customFormat="1" ht="25" customHeight="1" spans="1:3">
      <c r="A12" s="94" t="s">
        <v>90</v>
      </c>
      <c r="B12" s="95"/>
      <c r="C12" s="18"/>
    </row>
    <row r="13" s="17" customFormat="1" ht="25" customHeight="1" spans="1:3">
      <c r="A13" s="94" t="s">
        <v>91</v>
      </c>
      <c r="B13" s="95"/>
      <c r="C13" s="18"/>
    </row>
    <row r="14" s="17" customFormat="1" ht="25" customHeight="1" spans="1:3">
      <c r="A14" s="96" t="s">
        <v>94</v>
      </c>
      <c r="B14" s="95">
        <f>SUM(B15:B17)</f>
        <v>0</v>
      </c>
      <c r="C14" s="18"/>
    </row>
    <row r="15" s="17" customFormat="1" ht="25" customHeight="1" spans="1:3">
      <c r="A15" s="94" t="s">
        <v>95</v>
      </c>
      <c r="B15" s="95"/>
      <c r="C15" s="18"/>
    </row>
    <row r="16" s="17" customFormat="1" ht="25" customHeight="1" spans="1:3">
      <c r="A16" s="94" t="s">
        <v>96</v>
      </c>
      <c r="B16" s="95"/>
      <c r="C16" s="18"/>
    </row>
    <row r="17" s="17" customFormat="1" ht="25" customHeight="1" spans="1:3">
      <c r="A17" s="94" t="s">
        <v>97</v>
      </c>
      <c r="B17" s="95"/>
      <c r="C17" s="18"/>
    </row>
    <row r="18" s="17" customFormat="1" ht="25" customHeight="1" spans="1:3">
      <c r="A18" s="96" t="s">
        <v>98</v>
      </c>
      <c r="B18" s="95"/>
      <c r="C18" s="18"/>
    </row>
    <row r="19" s="17" customFormat="1" ht="25" customHeight="1" spans="1:3">
      <c r="A19" s="96" t="s">
        <v>99</v>
      </c>
      <c r="B19" s="95"/>
      <c r="C19" s="18"/>
    </row>
    <row r="20" s="17" customFormat="1" ht="25" customHeight="1" spans="1:3">
      <c r="A20" s="96" t="s">
        <v>100</v>
      </c>
      <c r="B20" s="95"/>
      <c r="C20" s="18"/>
    </row>
    <row r="21" s="17" customFormat="1" ht="25" customHeight="1" spans="1:3">
      <c r="A21" s="96" t="s">
        <v>101</v>
      </c>
      <c r="B21" s="95"/>
      <c r="C21" s="18"/>
    </row>
    <row r="22" s="17" customFormat="1" ht="25" customHeight="1" spans="1:3">
      <c r="A22" s="96" t="s">
        <v>102</v>
      </c>
      <c r="B22" s="93">
        <f>B23+B26+B29+B30</f>
        <v>0</v>
      </c>
      <c r="C22" s="18"/>
    </row>
    <row r="23" s="17" customFormat="1" ht="25" customHeight="1" spans="1:3">
      <c r="A23" s="94" t="s">
        <v>103</v>
      </c>
      <c r="B23" s="93">
        <f>B24+B25</f>
        <v>0</v>
      </c>
      <c r="C23" s="18"/>
    </row>
    <row r="24" s="17" customFormat="1" ht="25" customHeight="1" spans="1:3">
      <c r="A24" s="94" t="s">
        <v>104</v>
      </c>
      <c r="B24" s="93"/>
      <c r="C24" s="18"/>
    </row>
    <row r="25" s="17" customFormat="1" ht="25" customHeight="1" spans="1:3">
      <c r="A25" s="94" t="s">
        <v>105</v>
      </c>
      <c r="B25" s="93"/>
      <c r="C25" s="18"/>
    </row>
    <row r="26" s="17" customFormat="1" ht="25" customHeight="1" spans="1:3">
      <c r="A26" s="94" t="s">
        <v>106</v>
      </c>
      <c r="B26" s="93">
        <f>B27+B28</f>
        <v>0</v>
      </c>
      <c r="C26" s="18"/>
    </row>
    <row r="27" s="17" customFormat="1" ht="25" customHeight="1" spans="1:3">
      <c r="A27" s="94" t="s">
        <v>107</v>
      </c>
      <c r="B27" s="93"/>
      <c r="C27" s="18"/>
    </row>
    <row r="28" s="17" customFormat="1" ht="25" customHeight="1" spans="1:3">
      <c r="A28" s="94" t="s">
        <v>108</v>
      </c>
      <c r="B28" s="93"/>
      <c r="C28" s="18"/>
    </row>
    <row r="29" s="17" customFormat="1" ht="25" customHeight="1" spans="1:3">
      <c r="A29" s="94" t="s">
        <v>109</v>
      </c>
      <c r="B29" s="93"/>
      <c r="C29" s="18"/>
    </row>
    <row r="30" s="17" customFormat="1" ht="25" customHeight="1" spans="1:3">
      <c r="A30" s="94" t="s">
        <v>110</v>
      </c>
      <c r="B30" s="93"/>
      <c r="C30" s="18"/>
    </row>
    <row r="31" s="17" customFormat="1" ht="25" customHeight="1" spans="1:3">
      <c r="A31" s="97" t="s">
        <v>111</v>
      </c>
      <c r="B31" s="98">
        <f>B5+B8+B14+B18+B19+B20+B21+B22</f>
        <v>9904677.24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314583333333333" bottom="0.39305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2" workbookViewId="0">
      <selection activeCell="G10" sqref="G10"/>
    </sheetView>
  </sheetViews>
  <sheetFormatPr defaultColWidth="10" defaultRowHeight="13.5" outlineLevelCol="4"/>
  <cols>
    <col min="1" max="1" width="34.75" customWidth="1"/>
    <col min="2" max="2" width="13.25" customWidth="1"/>
    <col min="3" max="3" width="13.7" customWidth="1"/>
    <col min="4" max="4" width="13.3" customWidth="1"/>
    <col min="5" max="5" width="11.3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85" t="s">
        <v>113</v>
      </c>
      <c r="B4" s="85" t="s">
        <v>114</v>
      </c>
      <c r="C4" s="85" t="s">
        <v>115</v>
      </c>
      <c r="D4" s="85" t="s">
        <v>116</v>
      </c>
      <c r="E4" s="85" t="s">
        <v>117</v>
      </c>
    </row>
    <row r="5" ht="22.75" customHeight="1" spans="1:5">
      <c r="A5" s="86" t="s">
        <v>118</v>
      </c>
      <c r="B5" s="57">
        <f>B6+B11+B17</f>
        <v>9904677.24</v>
      </c>
      <c r="C5" s="57">
        <f>C6+C11+C17</f>
        <v>9204677.24</v>
      </c>
      <c r="D5" s="66">
        <f>D6+D11+D17</f>
        <v>700000</v>
      </c>
      <c r="E5" s="87"/>
    </row>
    <row r="6" ht="24" customHeight="1" spans="1:5">
      <c r="A6" s="67" t="s">
        <v>119</v>
      </c>
      <c r="B6" s="65">
        <f>B7+B9</f>
        <v>8618562.36</v>
      </c>
      <c r="C6" s="66">
        <f>C7+C9</f>
        <v>7918562.36</v>
      </c>
      <c r="D6" s="66">
        <f>D7+D9</f>
        <v>700000</v>
      </c>
      <c r="E6" s="88"/>
    </row>
    <row r="7" ht="24" customHeight="1" spans="1:5">
      <c r="A7" s="67" t="s">
        <v>120</v>
      </c>
      <c r="B7" s="68">
        <f>C7</f>
        <v>7918562.36</v>
      </c>
      <c r="C7" s="66">
        <f>C8</f>
        <v>7918562.36</v>
      </c>
      <c r="D7" s="66"/>
      <c r="E7" s="88"/>
    </row>
    <row r="8" ht="24" customHeight="1" spans="1:5">
      <c r="A8" s="67" t="s">
        <v>121</v>
      </c>
      <c r="B8" s="69">
        <f>C8</f>
        <v>7918562.36</v>
      </c>
      <c r="C8" s="70">
        <v>7918562.36</v>
      </c>
      <c r="D8" s="70"/>
      <c r="E8" s="89"/>
    </row>
    <row r="9" ht="24" customHeight="1" spans="1:5">
      <c r="A9" s="67" t="s">
        <v>122</v>
      </c>
      <c r="B9" s="71">
        <f>D9</f>
        <v>700000</v>
      </c>
      <c r="C9" s="71"/>
      <c r="D9" s="71">
        <f>D10</f>
        <v>700000</v>
      </c>
      <c r="E9" s="89"/>
    </row>
    <row r="10" ht="24" customHeight="1" spans="1:5">
      <c r="A10" s="67" t="s">
        <v>123</v>
      </c>
      <c r="B10" s="69">
        <f>D10</f>
        <v>700000</v>
      </c>
      <c r="C10" s="70"/>
      <c r="D10" s="69">
        <v>700000</v>
      </c>
      <c r="E10" s="89"/>
    </row>
    <row r="11" ht="24" customHeight="1" spans="1:5">
      <c r="A11" s="67" t="s">
        <v>124</v>
      </c>
      <c r="B11" s="65">
        <f>B12+B16</f>
        <v>837070.27</v>
      </c>
      <c r="C11" s="66">
        <f>C12+C15</f>
        <v>837070.27</v>
      </c>
      <c r="D11" s="70"/>
      <c r="E11" s="89"/>
    </row>
    <row r="12" ht="24" customHeight="1" spans="1:5">
      <c r="A12" s="67" t="s">
        <v>125</v>
      </c>
      <c r="B12" s="68">
        <f>B13+B14</f>
        <v>793495.28</v>
      </c>
      <c r="C12" s="66">
        <f>C13+C14</f>
        <v>793495.28</v>
      </c>
      <c r="D12" s="70"/>
      <c r="E12" s="89"/>
    </row>
    <row r="13" ht="24" customHeight="1" spans="1:5">
      <c r="A13" s="67" t="s">
        <v>126</v>
      </c>
      <c r="B13" s="69">
        <f>C13</f>
        <v>65990</v>
      </c>
      <c r="C13" s="69">
        <v>65990</v>
      </c>
      <c r="D13" s="70"/>
      <c r="E13" s="89"/>
    </row>
    <row r="14" ht="24" customHeight="1" spans="1:5">
      <c r="A14" s="67" t="s">
        <v>127</v>
      </c>
      <c r="B14" s="69">
        <f>C14</f>
        <v>727505.28</v>
      </c>
      <c r="C14" s="69">
        <v>727505.28</v>
      </c>
      <c r="D14" s="70"/>
      <c r="E14" s="89"/>
    </row>
    <row r="15" ht="24" customHeight="1" spans="1:5">
      <c r="A15" s="67" t="s">
        <v>128</v>
      </c>
      <c r="B15" s="71">
        <f>C15</f>
        <v>43574.99</v>
      </c>
      <c r="C15" s="71">
        <v>43574.99</v>
      </c>
      <c r="D15" s="70"/>
      <c r="E15" s="89"/>
    </row>
    <row r="16" ht="24" customHeight="1" spans="1:5">
      <c r="A16" s="67" t="s">
        <v>129</v>
      </c>
      <c r="B16" s="70">
        <f>C16</f>
        <v>43574.99</v>
      </c>
      <c r="C16" s="70">
        <v>43574.99</v>
      </c>
      <c r="D16" s="70"/>
      <c r="E16" s="89"/>
    </row>
    <row r="17" ht="24" customHeight="1" spans="1:5">
      <c r="A17" s="67" t="s">
        <v>130</v>
      </c>
      <c r="B17" s="65">
        <f>B18</f>
        <v>449044.61</v>
      </c>
      <c r="C17" s="66">
        <f>C18</f>
        <v>449044.61</v>
      </c>
      <c r="D17" s="70"/>
      <c r="E17" s="89"/>
    </row>
    <row r="18" ht="24" customHeight="1" spans="1:5">
      <c r="A18" s="45" t="s">
        <v>131</v>
      </c>
      <c r="B18" s="69">
        <f>B19</f>
        <v>449044.61</v>
      </c>
      <c r="C18" s="72">
        <f>C19</f>
        <v>449044.61</v>
      </c>
      <c r="D18" s="73"/>
      <c r="E18" s="41"/>
    </row>
    <row r="19" ht="24" customHeight="1" spans="1:5">
      <c r="A19" s="45" t="s">
        <v>132</v>
      </c>
      <c r="B19" s="69">
        <f>C19</f>
        <v>449044.61</v>
      </c>
      <c r="C19" s="72">
        <v>449044.61</v>
      </c>
      <c r="D19" s="73"/>
      <c r="E19" s="41"/>
    </row>
    <row r="20" ht="24" customHeight="1" spans="1:5">
      <c r="A20" s="45"/>
      <c r="B20" s="90"/>
      <c r="C20" s="41"/>
      <c r="D20" s="41"/>
      <c r="E20" s="4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H33" sqref="H33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.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27" customHeight="1" spans="1:7">
      <c r="A2" s="11" t="s">
        <v>133</v>
      </c>
      <c r="B2" s="11"/>
      <c r="C2" s="11"/>
      <c r="D2" s="11"/>
      <c r="E2" s="10"/>
      <c r="F2" s="10"/>
      <c r="G2" s="10"/>
    </row>
    <row r="3" ht="15" customHeight="1" spans="1:7">
      <c r="A3" s="12"/>
      <c r="B3" s="12"/>
      <c r="C3" s="60" t="s">
        <v>37</v>
      </c>
      <c r="D3" s="60"/>
      <c r="E3" s="12"/>
      <c r="F3" s="12"/>
      <c r="G3" s="12"/>
    </row>
    <row r="4" ht="22.75" customHeight="1" spans="1:7">
      <c r="A4" s="74" t="s">
        <v>38</v>
      </c>
      <c r="B4" s="74"/>
      <c r="C4" s="74" t="s">
        <v>39</v>
      </c>
      <c r="D4" s="74"/>
      <c r="E4" s="12"/>
      <c r="F4" s="12"/>
      <c r="G4" s="12"/>
    </row>
    <row r="5" ht="21" customHeight="1" spans="1:7">
      <c r="A5" s="74" t="s">
        <v>40</v>
      </c>
      <c r="B5" s="74" t="s">
        <v>41</v>
      </c>
      <c r="C5" s="74" t="s">
        <v>40</v>
      </c>
      <c r="D5" s="74" t="s">
        <v>118</v>
      </c>
      <c r="E5" s="12"/>
      <c r="F5" s="12"/>
      <c r="G5" s="12"/>
    </row>
    <row r="6" ht="21" customHeight="1" spans="1:7">
      <c r="A6" s="15" t="s">
        <v>134</v>
      </c>
      <c r="B6" s="80">
        <f>SUM(B7:B9)</f>
        <v>9904677.24</v>
      </c>
      <c r="C6" s="15" t="s">
        <v>135</v>
      </c>
      <c r="D6" s="80">
        <f>D7+D14+D16</f>
        <v>9904677.24</v>
      </c>
      <c r="E6" s="12"/>
      <c r="F6" s="12"/>
      <c r="G6" s="12"/>
    </row>
    <row r="7" ht="21" customHeight="1" spans="1:7">
      <c r="A7" s="15" t="s">
        <v>136</v>
      </c>
      <c r="B7" s="81">
        <f>表1!B5</f>
        <v>9904677.24</v>
      </c>
      <c r="C7" s="15" t="s">
        <v>137</v>
      </c>
      <c r="D7" s="81">
        <f>表1!D5</f>
        <v>8618562.36</v>
      </c>
      <c r="E7" s="12"/>
      <c r="F7" s="12"/>
      <c r="G7" s="12"/>
    </row>
    <row r="8" ht="21" customHeight="1" spans="1:7">
      <c r="A8" s="15" t="s">
        <v>138</v>
      </c>
      <c r="B8" s="81"/>
      <c r="C8" s="15" t="s">
        <v>139</v>
      </c>
      <c r="D8" s="81"/>
      <c r="E8" s="12"/>
      <c r="F8" s="12"/>
      <c r="G8" s="12"/>
    </row>
    <row r="9" ht="21" customHeight="1" spans="1:7">
      <c r="A9" s="15" t="s">
        <v>140</v>
      </c>
      <c r="B9" s="81"/>
      <c r="C9" s="15" t="s">
        <v>141</v>
      </c>
      <c r="D9" s="81"/>
      <c r="E9" s="12"/>
      <c r="F9" s="12"/>
      <c r="G9" s="12"/>
    </row>
    <row r="10" ht="21" customHeight="1" spans="1:7">
      <c r="A10" s="15"/>
      <c r="B10" s="82"/>
      <c r="C10" s="15" t="s">
        <v>142</v>
      </c>
      <c r="D10" s="81"/>
      <c r="E10" s="12"/>
      <c r="F10" s="12"/>
      <c r="G10" s="12"/>
    </row>
    <row r="11" ht="21" customHeight="1" spans="1:7">
      <c r="A11" s="15"/>
      <c r="B11" s="82"/>
      <c r="C11" s="15" t="s">
        <v>143</v>
      </c>
      <c r="D11" s="81"/>
      <c r="E11" s="12"/>
      <c r="F11" s="12"/>
      <c r="G11" s="12"/>
    </row>
    <row r="12" ht="21" customHeight="1" spans="1:7">
      <c r="A12" s="15"/>
      <c r="B12" s="82"/>
      <c r="C12" s="15" t="s">
        <v>144</v>
      </c>
      <c r="D12" s="81"/>
      <c r="E12" s="12"/>
      <c r="F12" s="12"/>
      <c r="G12" s="12"/>
    </row>
    <row r="13" ht="21" customHeight="1" spans="1:7">
      <c r="A13" s="48"/>
      <c r="B13" s="76"/>
      <c r="C13" s="15" t="s">
        <v>145</v>
      </c>
      <c r="D13" s="81"/>
      <c r="E13" s="12"/>
      <c r="F13" s="12"/>
      <c r="G13" s="12"/>
    </row>
    <row r="14" ht="21" customHeight="1" spans="1:7">
      <c r="A14" s="15"/>
      <c r="B14" s="82"/>
      <c r="C14" s="15" t="s">
        <v>146</v>
      </c>
      <c r="D14" s="81">
        <f>表1!D12</f>
        <v>837070.27</v>
      </c>
      <c r="E14" s="12"/>
      <c r="F14" s="12"/>
      <c r="G14" s="54"/>
    </row>
    <row r="15" ht="21" customHeight="1" spans="1:7">
      <c r="A15" s="15"/>
      <c r="B15" s="82"/>
      <c r="C15" s="15" t="s">
        <v>147</v>
      </c>
      <c r="D15" s="81"/>
      <c r="E15" s="12"/>
      <c r="F15" s="12"/>
      <c r="G15" s="12"/>
    </row>
    <row r="16" ht="21" customHeight="1" spans="1:7">
      <c r="A16" s="15"/>
      <c r="B16" s="82"/>
      <c r="C16" s="15" t="s">
        <v>148</v>
      </c>
      <c r="D16" s="81">
        <f>表1!D14</f>
        <v>449044.61</v>
      </c>
      <c r="E16" s="12"/>
      <c r="F16" s="12"/>
      <c r="G16" s="12"/>
    </row>
    <row r="17" ht="21" customHeight="1" spans="1:7">
      <c r="A17" s="15"/>
      <c r="B17" s="82"/>
      <c r="C17" s="15" t="s">
        <v>149</v>
      </c>
      <c r="D17" s="81"/>
      <c r="E17" s="12"/>
      <c r="F17" s="12"/>
      <c r="G17" s="12"/>
    </row>
    <row r="18" ht="21" customHeight="1" spans="1:7">
      <c r="A18" s="15"/>
      <c r="B18" s="82"/>
      <c r="C18" s="15" t="s">
        <v>150</v>
      </c>
      <c r="D18" s="81"/>
      <c r="E18" s="12"/>
      <c r="F18" s="12"/>
      <c r="G18" s="12"/>
    </row>
    <row r="19" ht="21" customHeight="1" spans="1:7">
      <c r="A19" s="15"/>
      <c r="B19" s="15"/>
      <c r="C19" s="15" t="s">
        <v>151</v>
      </c>
      <c r="D19" s="81"/>
      <c r="E19" s="12"/>
      <c r="F19" s="12"/>
      <c r="G19" s="12"/>
    </row>
    <row r="20" ht="21" customHeight="1" spans="1:7">
      <c r="A20" s="15"/>
      <c r="B20" s="15"/>
      <c r="C20" s="15" t="s">
        <v>152</v>
      </c>
      <c r="D20" s="81"/>
      <c r="E20" s="12"/>
      <c r="F20" s="12"/>
      <c r="G20" s="12"/>
    </row>
    <row r="21" ht="21" customHeight="1" spans="1:7">
      <c r="A21" s="15"/>
      <c r="B21" s="15"/>
      <c r="C21" s="15" t="s">
        <v>153</v>
      </c>
      <c r="D21" s="81"/>
      <c r="E21" s="12"/>
      <c r="F21" s="12"/>
      <c r="G21" s="12"/>
    </row>
    <row r="22" ht="21" customHeight="1" spans="1:7">
      <c r="A22" s="15"/>
      <c r="B22" s="15"/>
      <c r="C22" s="15" t="s">
        <v>154</v>
      </c>
      <c r="D22" s="81"/>
      <c r="E22" s="12"/>
      <c r="F22" s="12"/>
      <c r="G22" s="12"/>
    </row>
    <row r="23" ht="21" customHeight="1" spans="1:7">
      <c r="A23" s="15"/>
      <c r="B23" s="15"/>
      <c r="C23" s="15" t="s">
        <v>155</v>
      </c>
      <c r="D23" s="81"/>
      <c r="E23" s="12"/>
      <c r="F23" s="12"/>
      <c r="G23" s="12"/>
    </row>
    <row r="24" ht="21" customHeight="1" spans="1:7">
      <c r="A24" s="15"/>
      <c r="B24" s="15"/>
      <c r="C24" s="15" t="s">
        <v>156</v>
      </c>
      <c r="D24" s="81"/>
      <c r="E24" s="12"/>
      <c r="F24" s="12"/>
      <c r="G24" s="12"/>
    </row>
    <row r="25" ht="21" customHeight="1" spans="1:7">
      <c r="A25" s="15"/>
      <c r="B25" s="15"/>
      <c r="C25" s="15" t="s">
        <v>157</v>
      </c>
      <c r="D25" s="81"/>
      <c r="E25" s="12"/>
      <c r="F25" s="12"/>
      <c r="G25" s="12"/>
    </row>
    <row r="26" ht="21" customHeight="1" spans="1:7">
      <c r="A26" s="15"/>
      <c r="B26" s="15"/>
      <c r="C26" s="15" t="s">
        <v>158</v>
      </c>
      <c r="D26" s="81"/>
      <c r="E26" s="12"/>
      <c r="F26" s="12"/>
      <c r="G26" s="12"/>
    </row>
    <row r="27" ht="21" customHeight="1" spans="1:7">
      <c r="A27" s="15"/>
      <c r="B27" s="15"/>
      <c r="C27" s="15" t="s">
        <v>159</v>
      </c>
      <c r="D27" s="81"/>
      <c r="E27" s="12"/>
      <c r="F27" s="12"/>
      <c r="G27" s="12"/>
    </row>
    <row r="28" ht="21" customHeight="1" spans="1:7">
      <c r="A28" s="15"/>
      <c r="B28" s="15"/>
      <c r="C28" s="15" t="s">
        <v>160</v>
      </c>
      <c r="D28" s="81"/>
      <c r="E28" s="12"/>
      <c r="F28" s="12"/>
      <c r="G28" s="12"/>
    </row>
    <row r="29" ht="21" customHeight="1" spans="1:7">
      <c r="A29" s="15"/>
      <c r="B29" s="15"/>
      <c r="C29" s="15" t="s">
        <v>161</v>
      </c>
      <c r="D29" s="81"/>
      <c r="E29" s="12"/>
      <c r="F29" s="12"/>
      <c r="G29" s="12"/>
    </row>
    <row r="30" ht="21" customHeight="1" spans="1:7">
      <c r="A30" s="15"/>
      <c r="B30" s="15"/>
      <c r="C30" s="15" t="s">
        <v>162</v>
      </c>
      <c r="D30" s="81"/>
      <c r="E30" s="12"/>
      <c r="F30" s="12"/>
      <c r="G30" s="12"/>
    </row>
    <row r="31" ht="21" customHeight="1" spans="1:7">
      <c r="A31" s="15"/>
      <c r="B31" s="15"/>
      <c r="C31" s="15" t="s">
        <v>163</v>
      </c>
      <c r="D31" s="81"/>
      <c r="E31" s="12"/>
      <c r="F31" s="12"/>
      <c r="G31" s="12"/>
    </row>
    <row r="32" ht="21" customHeight="1" spans="1:7">
      <c r="A32" s="15"/>
      <c r="B32" s="15"/>
      <c r="C32" s="15" t="s">
        <v>164</v>
      </c>
      <c r="D32" s="81"/>
      <c r="E32" s="12"/>
      <c r="F32" s="12"/>
      <c r="G32" s="12"/>
    </row>
    <row r="33" ht="21" customHeight="1" spans="1:7">
      <c r="A33" s="15"/>
      <c r="B33" s="15"/>
      <c r="C33" s="15" t="s">
        <v>165</v>
      </c>
      <c r="D33" s="81"/>
      <c r="E33" s="12"/>
      <c r="F33" s="12"/>
      <c r="G33" s="12"/>
    </row>
    <row r="34" ht="21" customHeight="1" spans="1:7">
      <c r="A34" s="15"/>
      <c r="B34" s="15"/>
      <c r="C34" s="15" t="s">
        <v>166</v>
      </c>
      <c r="D34" s="81"/>
      <c r="E34" s="12"/>
      <c r="F34" s="12"/>
      <c r="G34" s="12"/>
    </row>
    <row r="35" ht="21" customHeight="1" spans="1:7">
      <c r="A35" s="15"/>
      <c r="B35" s="15"/>
      <c r="C35" s="15" t="s">
        <v>167</v>
      </c>
      <c r="D35" s="81"/>
      <c r="E35" s="12"/>
      <c r="F35" s="12"/>
      <c r="G35" s="12"/>
    </row>
    <row r="36" ht="21" customHeight="1" spans="1:7">
      <c r="A36" s="15"/>
      <c r="B36" s="15"/>
      <c r="C36" s="15" t="s">
        <v>168</v>
      </c>
      <c r="D36" s="80"/>
      <c r="E36" s="12"/>
      <c r="F36" s="12"/>
      <c r="G36" s="12"/>
    </row>
    <row r="37" ht="21" customHeight="1" spans="1:7">
      <c r="A37" s="74" t="s">
        <v>169</v>
      </c>
      <c r="B37" s="83">
        <f>B6</f>
        <v>9904677.24</v>
      </c>
      <c r="C37" s="74" t="s">
        <v>170</v>
      </c>
      <c r="D37" s="84">
        <f>D6</f>
        <v>9904677.24</v>
      </c>
      <c r="E37" s="54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opLeftCell="B1" workbookViewId="0">
      <selection activeCell="M6" sqref="M6"/>
    </sheetView>
  </sheetViews>
  <sheetFormatPr defaultColWidth="10" defaultRowHeight="13.5" outlineLevelRow="7"/>
  <cols>
    <col min="1" max="1" width="18.25" customWidth="1"/>
    <col min="2" max="2" width="18.05" customWidth="1"/>
    <col min="3" max="3" width="14.925" customWidth="1"/>
    <col min="4" max="4" width="12.35" customWidth="1"/>
    <col min="5" max="5" width="15.2" customWidth="1"/>
    <col min="6" max="11" width="9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60" t="s">
        <v>37</v>
      </c>
      <c r="K3" s="60"/>
    </row>
    <row r="4" ht="22.75" customHeight="1" spans="1:11">
      <c r="A4" s="74" t="s">
        <v>172</v>
      </c>
      <c r="B4" s="74" t="s">
        <v>118</v>
      </c>
      <c r="C4" s="74" t="s">
        <v>173</v>
      </c>
      <c r="D4" s="74"/>
      <c r="E4" s="74"/>
      <c r="F4" s="74" t="s">
        <v>174</v>
      </c>
      <c r="G4" s="74"/>
      <c r="H4" s="74"/>
      <c r="I4" s="74" t="s">
        <v>175</v>
      </c>
      <c r="J4" s="74"/>
      <c r="K4" s="74"/>
    </row>
    <row r="5" ht="22.75" customHeight="1" spans="1:11">
      <c r="A5" s="74"/>
      <c r="B5" s="74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8" t="s">
        <v>118</v>
      </c>
      <c r="B6" s="75">
        <f>C6</f>
        <v>9904677.24</v>
      </c>
      <c r="C6" s="75">
        <f>D6+E6</f>
        <v>9904677.24</v>
      </c>
      <c r="D6" s="76">
        <v>9204677.24</v>
      </c>
      <c r="E6" s="76">
        <v>700000</v>
      </c>
      <c r="F6" s="75"/>
      <c r="G6" s="75"/>
      <c r="H6" s="75"/>
      <c r="I6" s="75"/>
      <c r="J6" s="75"/>
      <c r="K6" s="75"/>
    </row>
    <row r="7" ht="22.75" customHeight="1" spans="1:11">
      <c r="A7" s="77" t="s">
        <v>3</v>
      </c>
      <c r="B7" s="75">
        <f>C7</f>
        <v>9904677.24</v>
      </c>
      <c r="C7" s="75">
        <f>D7+E7</f>
        <v>9904677.24</v>
      </c>
      <c r="D7" s="76">
        <v>9204677.24</v>
      </c>
      <c r="E7" s="76">
        <v>700000</v>
      </c>
      <c r="F7" s="76"/>
      <c r="G7" s="76"/>
      <c r="H7" s="76"/>
      <c r="I7" s="76"/>
      <c r="J7" s="76"/>
      <c r="K7" s="76"/>
    </row>
    <row r="8" ht="22.75" customHeight="1" spans="1:11">
      <c r="A8" s="78"/>
      <c r="B8" s="79"/>
      <c r="C8" s="79"/>
      <c r="D8" s="76"/>
      <c r="E8" s="76"/>
      <c r="F8" s="76"/>
      <c r="G8" s="76"/>
      <c r="H8" s="76"/>
      <c r="I8" s="76"/>
      <c r="J8" s="76"/>
      <c r="K8" s="7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6" workbookViewId="0">
      <selection activeCell="E8" sqref="E8"/>
    </sheetView>
  </sheetViews>
  <sheetFormatPr defaultColWidth="10" defaultRowHeight="13.5" outlineLevelCol="4"/>
  <cols>
    <col min="1" max="1" width="9.375" customWidth="1"/>
    <col min="2" max="2" width="25.7833333333333" customWidth="1"/>
    <col min="3" max="3" width="18.375" customWidth="1"/>
    <col min="4" max="4" width="16" customWidth="1"/>
    <col min="5" max="5" width="18.5" customWidth="1"/>
  </cols>
  <sheetData>
    <row r="1" ht="14.3" customHeight="1" spans="1:1">
      <c r="A1" s="53"/>
    </row>
    <row r="2" ht="36.9" customHeight="1" spans="1:5">
      <c r="A2" s="11" t="s">
        <v>176</v>
      </c>
      <c r="B2" s="11"/>
      <c r="C2" s="11"/>
      <c r="D2" s="11"/>
      <c r="E2" s="11"/>
    </row>
    <row r="3" ht="21.85" customHeight="1" spans="1:5">
      <c r="A3" s="12"/>
      <c r="B3" s="12"/>
      <c r="C3" s="60" t="s">
        <v>37</v>
      </c>
      <c r="D3" s="60"/>
      <c r="E3" s="60"/>
    </row>
    <row r="4" ht="22.75" customHeight="1" spans="1:5">
      <c r="A4" s="57" t="s">
        <v>113</v>
      </c>
      <c r="B4" s="57"/>
      <c r="C4" s="57" t="s">
        <v>173</v>
      </c>
      <c r="D4" s="57"/>
      <c r="E4" s="57"/>
    </row>
    <row r="5" ht="22.75" customHeight="1" spans="1:5">
      <c r="A5" s="61" t="s">
        <v>177</v>
      </c>
      <c r="B5" s="61" t="s">
        <v>178</v>
      </c>
      <c r="C5" s="62" t="s">
        <v>118</v>
      </c>
      <c r="D5" s="61" t="s">
        <v>115</v>
      </c>
      <c r="E5" s="61" t="s">
        <v>116</v>
      </c>
    </row>
    <row r="6" ht="22.75" customHeight="1" spans="1:5">
      <c r="A6" s="63"/>
      <c r="B6" s="64" t="s">
        <v>118</v>
      </c>
      <c r="C6" s="62">
        <f>C7+C12+C18</f>
        <v>9904677.24</v>
      </c>
      <c r="D6" s="62">
        <f>D7+D12+D18</f>
        <v>9204677.24</v>
      </c>
      <c r="E6" s="62">
        <f>E7+E12+E18</f>
        <v>700000</v>
      </c>
    </row>
    <row r="7" ht="29" customHeight="1" spans="1:5">
      <c r="A7" s="31" t="s">
        <v>179</v>
      </c>
      <c r="B7" s="31" t="s">
        <v>180</v>
      </c>
      <c r="C7" s="65">
        <f>C8+C10</f>
        <v>8618562.36</v>
      </c>
      <c r="D7" s="66">
        <f>D8+D10</f>
        <v>7918562.36</v>
      </c>
      <c r="E7" s="66">
        <f>E8+E10</f>
        <v>700000</v>
      </c>
    </row>
    <row r="8" ht="29" customHeight="1" spans="1:5">
      <c r="A8" s="67" t="s">
        <v>181</v>
      </c>
      <c r="B8" s="67" t="s">
        <v>182</v>
      </c>
      <c r="C8" s="68">
        <f>D8</f>
        <v>7918562.36</v>
      </c>
      <c r="D8" s="66">
        <f>D9</f>
        <v>7918562.36</v>
      </c>
      <c r="E8" s="66"/>
    </row>
    <row r="9" ht="29" customHeight="1" spans="1:5">
      <c r="A9" s="67" t="s">
        <v>183</v>
      </c>
      <c r="B9" s="31" t="s">
        <v>184</v>
      </c>
      <c r="C9" s="69">
        <f>D9</f>
        <v>7918562.36</v>
      </c>
      <c r="D9" s="70">
        <v>7918562.36</v>
      </c>
      <c r="E9" s="70"/>
    </row>
    <row r="10" ht="29" customHeight="1" spans="1:5">
      <c r="A10" s="67" t="s">
        <v>185</v>
      </c>
      <c r="B10" s="67" t="s">
        <v>186</v>
      </c>
      <c r="C10" s="71">
        <f>E10</f>
        <v>700000</v>
      </c>
      <c r="D10" s="71"/>
      <c r="E10" s="71">
        <f>E11</f>
        <v>700000</v>
      </c>
    </row>
    <row r="11" ht="29" customHeight="1" spans="1:5">
      <c r="A11" s="67" t="s">
        <v>187</v>
      </c>
      <c r="B11" s="31" t="s">
        <v>186</v>
      </c>
      <c r="C11" s="69">
        <f>E11</f>
        <v>700000</v>
      </c>
      <c r="D11" s="70"/>
      <c r="E11" s="69">
        <v>700000</v>
      </c>
    </row>
    <row r="12" ht="29" customHeight="1" spans="1:5">
      <c r="A12" s="67" t="s">
        <v>188</v>
      </c>
      <c r="B12" s="67" t="s">
        <v>189</v>
      </c>
      <c r="C12" s="65">
        <f>C13+C17</f>
        <v>837070.27</v>
      </c>
      <c r="D12" s="66">
        <f>D13+D16</f>
        <v>837070.27</v>
      </c>
      <c r="E12" s="70"/>
    </row>
    <row r="13" ht="29" customHeight="1" spans="1:5">
      <c r="A13" s="67" t="s">
        <v>190</v>
      </c>
      <c r="B13" s="31" t="s">
        <v>191</v>
      </c>
      <c r="C13" s="68">
        <f>C14+C15</f>
        <v>793495.28</v>
      </c>
      <c r="D13" s="66">
        <f>D14+D15</f>
        <v>793495.28</v>
      </c>
      <c r="E13" s="70"/>
    </row>
    <row r="14" ht="29" customHeight="1" spans="1:5">
      <c r="A14" s="67" t="s">
        <v>192</v>
      </c>
      <c r="B14" s="67" t="s">
        <v>193</v>
      </c>
      <c r="C14" s="69">
        <f t="shared" ref="C14:C17" si="0">D14</f>
        <v>65990</v>
      </c>
      <c r="D14" s="69">
        <v>65990</v>
      </c>
      <c r="E14" s="70"/>
    </row>
    <row r="15" ht="29" customHeight="1" spans="1:5">
      <c r="A15" s="67" t="s">
        <v>194</v>
      </c>
      <c r="B15" s="31" t="s">
        <v>195</v>
      </c>
      <c r="C15" s="69">
        <f t="shared" si="0"/>
        <v>727505.28</v>
      </c>
      <c r="D15" s="69">
        <v>727505.28</v>
      </c>
      <c r="E15" s="70"/>
    </row>
    <row r="16" ht="29" customHeight="1" spans="1:5">
      <c r="A16" s="67" t="s">
        <v>196</v>
      </c>
      <c r="B16" s="67" t="s">
        <v>197</v>
      </c>
      <c r="C16" s="71">
        <f t="shared" si="0"/>
        <v>43574.99</v>
      </c>
      <c r="D16" s="71">
        <v>43574.99</v>
      </c>
      <c r="E16" s="70"/>
    </row>
    <row r="17" ht="29" customHeight="1" spans="1:5">
      <c r="A17" s="67" t="s">
        <v>198</v>
      </c>
      <c r="B17" s="31" t="s">
        <v>197</v>
      </c>
      <c r="C17" s="70">
        <f t="shared" si="0"/>
        <v>43574.99</v>
      </c>
      <c r="D17" s="70">
        <v>43574.99</v>
      </c>
      <c r="E17" s="70"/>
    </row>
    <row r="18" ht="29" customHeight="1" spans="1:5">
      <c r="A18" s="67" t="s">
        <v>199</v>
      </c>
      <c r="B18" s="67" t="s">
        <v>200</v>
      </c>
      <c r="C18" s="65">
        <f>C19</f>
        <v>449044.61</v>
      </c>
      <c r="D18" s="66">
        <f>D19</f>
        <v>449044.61</v>
      </c>
      <c r="E18" s="70"/>
    </row>
    <row r="19" ht="29" customHeight="1" spans="1:5">
      <c r="A19" s="45" t="s">
        <v>201</v>
      </c>
      <c r="B19" s="31" t="s">
        <v>202</v>
      </c>
      <c r="C19" s="69">
        <f>C20</f>
        <v>449044.61</v>
      </c>
      <c r="D19" s="72">
        <f>D20</f>
        <v>449044.61</v>
      </c>
      <c r="E19" s="73"/>
    </row>
    <row r="20" ht="29" customHeight="1" spans="1:5">
      <c r="A20" s="45" t="s">
        <v>203</v>
      </c>
      <c r="B20" s="67" t="s">
        <v>204</v>
      </c>
      <c r="C20" s="69">
        <f>D20</f>
        <v>449044.61</v>
      </c>
      <c r="D20" s="72">
        <v>449044.61</v>
      </c>
      <c r="E20" s="73"/>
    </row>
    <row r="21" ht="29" customHeight="1" spans="1:5">
      <c r="A21" s="45"/>
      <c r="B21" s="45"/>
      <c r="C21" s="43"/>
      <c r="D21" s="43"/>
      <c r="E21" s="43"/>
    </row>
    <row r="22" ht="29" customHeight="1" spans="1:5">
      <c r="A22" s="45"/>
      <c r="B22" s="45"/>
      <c r="C22" s="43"/>
      <c r="D22" s="43"/>
      <c r="E22" s="43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17" workbookViewId="0">
      <selection activeCell="E28" sqref="E28"/>
    </sheetView>
  </sheetViews>
  <sheetFormatPr defaultColWidth="10" defaultRowHeight="13.5" outlineLevelCol="4"/>
  <cols>
    <col min="1" max="1" width="13.7" customWidth="1"/>
    <col min="2" max="2" width="25" customWidth="1"/>
    <col min="3" max="3" width="13.375" style="52" customWidth="1"/>
    <col min="4" max="4" width="17.75" style="52" customWidth="1"/>
    <col min="5" max="5" width="15.75" style="52" customWidth="1"/>
  </cols>
  <sheetData>
    <row r="1" ht="18.05" customHeight="1" spans="1:5">
      <c r="A1" s="10"/>
      <c r="B1" s="10"/>
      <c r="C1" s="53"/>
      <c r="D1" s="53"/>
      <c r="E1" s="53"/>
    </row>
    <row r="2" ht="39.85" customHeight="1" spans="1:5">
      <c r="A2" s="11" t="s">
        <v>205</v>
      </c>
      <c r="B2" s="11"/>
      <c r="C2" s="11"/>
      <c r="D2" s="11"/>
      <c r="E2" s="11"/>
    </row>
    <row r="3" ht="22.75" customHeight="1" spans="1:5">
      <c r="A3" s="54"/>
      <c r="B3" s="54"/>
      <c r="C3" s="55"/>
      <c r="D3" s="55"/>
      <c r="E3" s="56" t="s">
        <v>37</v>
      </c>
    </row>
    <row r="4" ht="22.75" customHeight="1" spans="1:5">
      <c r="A4" s="57" t="s">
        <v>206</v>
      </c>
      <c r="B4" s="57"/>
      <c r="C4" s="57" t="s">
        <v>207</v>
      </c>
      <c r="D4" s="57"/>
      <c r="E4" s="57"/>
    </row>
    <row r="5" ht="22.75" customHeight="1" spans="1:5">
      <c r="A5" s="57" t="s">
        <v>177</v>
      </c>
      <c r="B5" s="57" t="s">
        <v>178</v>
      </c>
      <c r="C5" s="57" t="s">
        <v>118</v>
      </c>
      <c r="D5" s="57" t="s">
        <v>208</v>
      </c>
      <c r="E5" s="57" t="s">
        <v>209</v>
      </c>
    </row>
    <row r="6" ht="22.75" customHeight="1" spans="1:5">
      <c r="A6" s="57"/>
      <c r="B6" s="58" t="s">
        <v>118</v>
      </c>
      <c r="C6" s="59">
        <f t="shared" ref="C6:C14" si="0">D6+E6</f>
        <v>9904677.24</v>
      </c>
      <c r="D6" s="59">
        <f>D7+D29</f>
        <v>7961330.96</v>
      </c>
      <c r="E6" s="59">
        <f>E16</f>
        <v>1943346.28</v>
      </c>
    </row>
    <row r="7" ht="27" customHeight="1" spans="1:5">
      <c r="A7" s="36" t="s">
        <v>210</v>
      </c>
      <c r="B7" s="37" t="s">
        <v>211</v>
      </c>
      <c r="C7" s="33">
        <f t="shared" si="0"/>
        <v>7895340.96</v>
      </c>
      <c r="D7" s="33">
        <f>SUM(D8:D15)</f>
        <v>7895340.96</v>
      </c>
      <c r="E7" s="33"/>
    </row>
    <row r="8" ht="27" customHeight="1" spans="1:5">
      <c r="A8" s="38" t="s">
        <v>212</v>
      </c>
      <c r="B8" s="39" t="s">
        <v>213</v>
      </c>
      <c r="C8" s="33">
        <f t="shared" si="0"/>
        <v>2702540.4</v>
      </c>
      <c r="D8" s="40">
        <v>2702540.4</v>
      </c>
      <c r="E8" s="40"/>
    </row>
    <row r="9" ht="27" customHeight="1" spans="1:5">
      <c r="A9" s="38" t="s">
        <v>214</v>
      </c>
      <c r="B9" s="39" t="s">
        <v>215</v>
      </c>
      <c r="C9" s="33">
        <f t="shared" si="0"/>
        <v>976871.7</v>
      </c>
      <c r="D9" s="40">
        <v>976871.7</v>
      </c>
      <c r="E9" s="40"/>
    </row>
    <row r="10" ht="27" customHeight="1" spans="1:5">
      <c r="A10" s="38" t="s">
        <v>216</v>
      </c>
      <c r="B10" s="39" t="s">
        <v>217</v>
      </c>
      <c r="C10" s="33">
        <f t="shared" si="0"/>
        <v>1380207</v>
      </c>
      <c r="D10" s="40">
        <v>1380207</v>
      </c>
      <c r="E10" s="40"/>
    </row>
    <row r="11" ht="27" customHeight="1" spans="1:5">
      <c r="A11" s="38" t="s">
        <v>218</v>
      </c>
      <c r="B11" s="39" t="s">
        <v>219</v>
      </c>
      <c r="C11" s="33">
        <f t="shared" si="0"/>
        <v>1233779.4</v>
      </c>
      <c r="D11" s="40">
        <v>1233779.4</v>
      </c>
      <c r="E11" s="40"/>
    </row>
    <row r="12" ht="27" customHeight="1" spans="1:5">
      <c r="A12" s="38" t="s">
        <v>220</v>
      </c>
      <c r="B12" s="39" t="s">
        <v>221</v>
      </c>
      <c r="C12" s="33">
        <f t="shared" si="0"/>
        <v>727505.28</v>
      </c>
      <c r="D12" s="40">
        <v>727505.28</v>
      </c>
      <c r="E12" s="40"/>
    </row>
    <row r="13" ht="27" customHeight="1" spans="1:5">
      <c r="A13" s="38" t="s">
        <v>222</v>
      </c>
      <c r="B13" s="39" t="s">
        <v>223</v>
      </c>
      <c r="C13" s="33">
        <f t="shared" si="0"/>
        <v>449044.61</v>
      </c>
      <c r="D13" s="40">
        <v>449044.61</v>
      </c>
      <c r="E13" s="40"/>
    </row>
    <row r="14" ht="27" customHeight="1" spans="1:5">
      <c r="A14" s="38" t="s">
        <v>224</v>
      </c>
      <c r="B14" s="39" t="s">
        <v>225</v>
      </c>
      <c r="C14" s="33">
        <f t="shared" si="0"/>
        <v>43574.99</v>
      </c>
      <c r="D14" s="40">
        <v>43574.99</v>
      </c>
      <c r="E14" s="40"/>
    </row>
    <row r="15" ht="27" customHeight="1" spans="1:5">
      <c r="A15" s="38" t="s">
        <v>226</v>
      </c>
      <c r="B15" s="39" t="s">
        <v>227</v>
      </c>
      <c r="C15" s="33">
        <f t="shared" ref="C15:C31" si="1">D15+E15</f>
        <v>381817.58</v>
      </c>
      <c r="D15" s="40">
        <v>381817.58</v>
      </c>
      <c r="E15" s="40"/>
    </row>
    <row r="16" ht="27" customHeight="1" spans="1:5">
      <c r="A16" s="36" t="s">
        <v>228</v>
      </c>
      <c r="B16" s="37" t="s">
        <v>229</v>
      </c>
      <c r="C16" s="33">
        <f t="shared" si="1"/>
        <v>1943346.28</v>
      </c>
      <c r="D16" s="33"/>
      <c r="E16" s="33">
        <f>SUM(E17:E28)</f>
        <v>1943346.28</v>
      </c>
    </row>
    <row r="17" ht="27" customHeight="1" spans="1:5">
      <c r="A17" s="38" t="s">
        <v>230</v>
      </c>
      <c r="B17" s="39" t="s">
        <v>231</v>
      </c>
      <c r="C17" s="33">
        <f t="shared" si="1"/>
        <v>114500</v>
      </c>
      <c r="D17" s="33"/>
      <c r="E17" s="40">
        <v>114500</v>
      </c>
    </row>
    <row r="18" ht="27" customHeight="1" spans="1:5">
      <c r="A18" s="38" t="s">
        <v>232</v>
      </c>
      <c r="B18" s="39" t="s">
        <v>233</v>
      </c>
      <c r="C18" s="33">
        <f t="shared" si="1"/>
        <v>10000</v>
      </c>
      <c r="D18" s="33"/>
      <c r="E18" s="40">
        <v>10000</v>
      </c>
    </row>
    <row r="19" ht="27" customHeight="1" spans="1:5">
      <c r="A19" s="38" t="s">
        <v>234</v>
      </c>
      <c r="B19" s="39" t="s">
        <v>235</v>
      </c>
      <c r="C19" s="33">
        <f t="shared" si="1"/>
        <v>80000</v>
      </c>
      <c r="D19" s="33"/>
      <c r="E19" s="40">
        <v>80000</v>
      </c>
    </row>
    <row r="20" ht="27" customHeight="1" spans="1:5">
      <c r="A20" s="38" t="s">
        <v>236</v>
      </c>
      <c r="B20" s="39" t="s">
        <v>237</v>
      </c>
      <c r="C20" s="33">
        <f t="shared" si="1"/>
        <v>60000</v>
      </c>
      <c r="D20" s="33"/>
      <c r="E20" s="40">
        <v>60000</v>
      </c>
    </row>
    <row r="21" ht="27" customHeight="1" spans="1:5">
      <c r="A21" s="38" t="s">
        <v>238</v>
      </c>
      <c r="B21" s="39" t="s">
        <v>239</v>
      </c>
      <c r="C21" s="33">
        <f t="shared" si="1"/>
        <v>100000</v>
      </c>
      <c r="D21" s="33"/>
      <c r="E21" s="40">
        <v>100000</v>
      </c>
    </row>
    <row r="22" ht="27" customHeight="1" spans="1:5">
      <c r="A22" s="38" t="s">
        <v>240</v>
      </c>
      <c r="B22" s="39" t="s">
        <v>241</v>
      </c>
      <c r="C22" s="33">
        <f t="shared" si="1"/>
        <v>100000</v>
      </c>
      <c r="D22" s="33"/>
      <c r="E22" s="40">
        <v>100000</v>
      </c>
    </row>
    <row r="23" ht="27" customHeight="1" spans="1:5">
      <c r="A23" s="38" t="s">
        <v>242</v>
      </c>
      <c r="B23" s="39" t="s">
        <v>243</v>
      </c>
      <c r="C23" s="33">
        <f t="shared" si="1"/>
        <v>900000</v>
      </c>
      <c r="D23" s="33"/>
      <c r="E23" s="40">
        <v>900000</v>
      </c>
    </row>
    <row r="24" ht="27" customHeight="1" spans="1:5">
      <c r="A24" s="38" t="s">
        <v>244</v>
      </c>
      <c r="B24" s="39" t="s">
        <v>245</v>
      </c>
      <c r="C24" s="33">
        <f t="shared" si="1"/>
        <v>160000</v>
      </c>
      <c r="D24" s="33"/>
      <c r="E24" s="40">
        <v>160000</v>
      </c>
    </row>
    <row r="25" ht="21" customHeight="1" spans="1:5">
      <c r="A25" s="38" t="s">
        <v>246</v>
      </c>
      <c r="B25" s="39" t="s">
        <v>247</v>
      </c>
      <c r="C25" s="33">
        <f t="shared" si="1"/>
        <v>97827.03</v>
      </c>
      <c r="D25" s="33"/>
      <c r="E25" s="40">
        <v>97827.03</v>
      </c>
    </row>
    <row r="26" ht="21" customHeight="1" spans="1:5">
      <c r="A26" s="38" t="s">
        <v>248</v>
      </c>
      <c r="B26" s="39" t="s">
        <v>249</v>
      </c>
      <c r="C26" s="33">
        <f t="shared" si="1"/>
        <v>76019.25</v>
      </c>
      <c r="D26" s="33"/>
      <c r="E26" s="40">
        <v>76019.25</v>
      </c>
    </row>
    <row r="27" ht="21" customHeight="1" spans="1:5">
      <c r="A27" s="38" t="s">
        <v>250</v>
      </c>
      <c r="B27" s="39" t="s">
        <v>251</v>
      </c>
      <c r="C27" s="33">
        <f t="shared" si="1"/>
        <v>80000</v>
      </c>
      <c r="D27" s="33"/>
      <c r="E27" s="40">
        <v>80000</v>
      </c>
    </row>
    <row r="28" ht="21" customHeight="1" spans="1:5">
      <c r="A28" s="38" t="s">
        <v>252</v>
      </c>
      <c r="B28" s="39" t="s">
        <v>253</v>
      </c>
      <c r="C28" s="33">
        <f t="shared" si="1"/>
        <v>165000</v>
      </c>
      <c r="D28" s="33"/>
      <c r="E28" s="40">
        <v>165000</v>
      </c>
    </row>
    <row r="29" ht="21" customHeight="1" spans="1:5">
      <c r="A29" s="36" t="s">
        <v>254</v>
      </c>
      <c r="B29" s="37" t="s">
        <v>255</v>
      </c>
      <c r="C29" s="33">
        <f t="shared" si="1"/>
        <v>65990</v>
      </c>
      <c r="D29" s="33">
        <f t="shared" ref="C29:E29" si="2">SUM(D30:D31)</f>
        <v>65990</v>
      </c>
      <c r="E29" s="33"/>
    </row>
    <row r="30" ht="21" customHeight="1" spans="1:5">
      <c r="A30" s="38" t="s">
        <v>256</v>
      </c>
      <c r="B30" s="39" t="s">
        <v>257</v>
      </c>
      <c r="C30" s="33">
        <f t="shared" si="1"/>
        <v>23750</v>
      </c>
      <c r="D30" s="40">
        <v>23750</v>
      </c>
      <c r="E30" s="40"/>
    </row>
    <row r="31" ht="21" customHeight="1" spans="1:5">
      <c r="A31" s="38" t="s">
        <v>258</v>
      </c>
      <c r="B31" s="39" t="s">
        <v>259</v>
      </c>
      <c r="C31" s="33">
        <f t="shared" si="1"/>
        <v>42240</v>
      </c>
      <c r="D31" s="40">
        <v>42240</v>
      </c>
      <c r="E31" s="40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18" sqref="F1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6" t="s">
        <v>260</v>
      </c>
      <c r="B2" s="46"/>
      <c r="C2" s="46"/>
      <c r="D2" s="46"/>
      <c r="E2" s="46"/>
      <c r="F2" s="46"/>
      <c r="G2" s="46"/>
      <c r="H2" s="46"/>
    </row>
    <row r="3" ht="22.75" customHeight="1" spans="1:8">
      <c r="A3" s="10"/>
      <c r="B3" s="10"/>
      <c r="C3" s="10"/>
      <c r="D3" s="10"/>
      <c r="E3" s="10"/>
      <c r="F3" s="10"/>
      <c r="G3" s="10"/>
      <c r="H3" s="47" t="s">
        <v>37</v>
      </c>
    </row>
    <row r="4" ht="22.75" customHeight="1" spans="1:8">
      <c r="A4" s="14" t="s">
        <v>172</v>
      </c>
      <c r="B4" s="14" t="s">
        <v>261</v>
      </c>
      <c r="C4" s="14"/>
      <c r="D4" s="14"/>
      <c r="E4" s="14"/>
      <c r="F4" s="14"/>
      <c r="G4" s="14" t="s">
        <v>262</v>
      </c>
      <c r="H4" s="14" t="s">
        <v>263</v>
      </c>
    </row>
    <row r="5" ht="22.75" customHeight="1" spans="1:8">
      <c r="A5" s="14"/>
      <c r="B5" s="14" t="s">
        <v>118</v>
      </c>
      <c r="C5" s="14" t="s">
        <v>264</v>
      </c>
      <c r="D5" s="14" t="s">
        <v>265</v>
      </c>
      <c r="E5" s="14" t="s">
        <v>266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267</v>
      </c>
      <c r="F6" s="14" t="s">
        <v>268</v>
      </c>
      <c r="G6" s="14"/>
      <c r="H6" s="14"/>
    </row>
    <row r="7" ht="22.75" customHeight="1" spans="1:8">
      <c r="A7" s="48" t="s">
        <v>118</v>
      </c>
      <c r="B7" s="49">
        <f>B8</f>
        <v>80000</v>
      </c>
      <c r="C7" s="49"/>
      <c r="D7" s="49"/>
      <c r="E7" s="49"/>
      <c r="F7" s="49">
        <f>F8</f>
        <v>80000</v>
      </c>
      <c r="G7" s="50"/>
      <c r="H7" s="51">
        <f>H8</f>
        <v>265000</v>
      </c>
    </row>
    <row r="8" ht="22.75" customHeight="1" spans="1:8">
      <c r="A8" s="48" t="s">
        <v>3</v>
      </c>
      <c r="B8" s="51">
        <f>F8</f>
        <v>80000</v>
      </c>
      <c r="C8" s="51"/>
      <c r="D8" s="51"/>
      <c r="E8" s="51"/>
      <c r="F8" s="51">
        <v>80000</v>
      </c>
      <c r="G8" s="50"/>
      <c r="H8" s="51">
        <v>265000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opLeftCell="A15" workbookViewId="0">
      <selection activeCell="F26" sqref="F26"/>
    </sheetView>
  </sheetViews>
  <sheetFormatPr defaultColWidth="10" defaultRowHeight="15"/>
  <cols>
    <col min="1" max="1" width="9.76666666666667" customWidth="1"/>
    <col min="2" max="2" width="12" style="18" customWidth="1"/>
    <col min="3" max="3" width="25.625" style="18" customWidth="1"/>
    <col min="4" max="4" width="11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269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270</v>
      </c>
      <c r="B4" s="29" t="s">
        <v>271</v>
      </c>
      <c r="C4" s="30" t="s">
        <v>272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f>D6</f>
        <v>1943346.28</v>
      </c>
      <c r="E5" s="33">
        <f>E6</f>
        <v>1243346.28</v>
      </c>
      <c r="F5" s="34">
        <f>F6</f>
        <v>700000</v>
      </c>
      <c r="G5" s="12"/>
      <c r="H5" s="12"/>
      <c r="I5" s="12"/>
      <c r="J5" s="12"/>
    </row>
    <row r="6" ht="28" customHeight="1" spans="1:6">
      <c r="A6" s="35">
        <v>1</v>
      </c>
      <c r="B6" s="36" t="s">
        <v>228</v>
      </c>
      <c r="C6" s="37" t="s">
        <v>229</v>
      </c>
      <c r="D6" s="33">
        <f>SUM(D7:D18)</f>
        <v>1943346.28</v>
      </c>
      <c r="E6" s="33">
        <f>SUM(E7:E18)</f>
        <v>1243346.28</v>
      </c>
      <c r="F6" s="34">
        <f>SUM(F7:F18)</f>
        <v>700000</v>
      </c>
    </row>
    <row r="7" ht="28" customHeight="1" spans="1:6">
      <c r="A7" s="35">
        <v>2</v>
      </c>
      <c r="B7" s="38" t="s">
        <v>230</v>
      </c>
      <c r="C7" s="39" t="s">
        <v>231</v>
      </c>
      <c r="D7" s="33">
        <f t="shared" ref="D6:D18" si="0">E7+F7</f>
        <v>114500</v>
      </c>
      <c r="E7" s="40">
        <v>114500</v>
      </c>
      <c r="F7" s="41"/>
    </row>
    <row r="8" ht="28" customHeight="1" spans="1:6">
      <c r="A8" s="35">
        <v>3</v>
      </c>
      <c r="B8" s="38" t="s">
        <v>232</v>
      </c>
      <c r="C8" s="39" t="s">
        <v>233</v>
      </c>
      <c r="D8" s="33">
        <f t="shared" si="0"/>
        <v>10000</v>
      </c>
      <c r="E8" s="40">
        <v>10000</v>
      </c>
      <c r="F8" s="41"/>
    </row>
    <row r="9" ht="28" customHeight="1" spans="1:6">
      <c r="A9" s="35">
        <v>4</v>
      </c>
      <c r="B9" s="38" t="s">
        <v>234</v>
      </c>
      <c r="C9" s="39" t="s">
        <v>235</v>
      </c>
      <c r="D9" s="33">
        <f t="shared" si="0"/>
        <v>80000</v>
      </c>
      <c r="E9" s="40">
        <v>80000</v>
      </c>
      <c r="F9" s="41"/>
    </row>
    <row r="10" ht="28" customHeight="1" spans="1:6">
      <c r="A10" s="35">
        <v>5</v>
      </c>
      <c r="B10" s="38" t="s">
        <v>236</v>
      </c>
      <c r="C10" s="39" t="s">
        <v>237</v>
      </c>
      <c r="D10" s="33">
        <f t="shared" si="0"/>
        <v>60000</v>
      </c>
      <c r="E10" s="40">
        <v>60000</v>
      </c>
      <c r="F10" s="41"/>
    </row>
    <row r="11" ht="28" customHeight="1" spans="1:6">
      <c r="A11" s="35">
        <v>6</v>
      </c>
      <c r="B11" s="38" t="s">
        <v>238</v>
      </c>
      <c r="C11" s="39" t="s">
        <v>239</v>
      </c>
      <c r="D11" s="33">
        <f t="shared" si="0"/>
        <v>100000</v>
      </c>
      <c r="E11" s="40">
        <v>100000</v>
      </c>
      <c r="F11" s="41"/>
    </row>
    <row r="12" ht="28" customHeight="1" spans="1:6">
      <c r="A12" s="35">
        <v>7</v>
      </c>
      <c r="B12" s="38" t="s">
        <v>240</v>
      </c>
      <c r="C12" s="39" t="s">
        <v>241</v>
      </c>
      <c r="D12" s="33">
        <f t="shared" si="0"/>
        <v>100000</v>
      </c>
      <c r="E12" s="40">
        <v>100000</v>
      </c>
      <c r="F12" s="41"/>
    </row>
    <row r="13" ht="28" customHeight="1" spans="1:6">
      <c r="A13" s="35">
        <v>8</v>
      </c>
      <c r="B13" s="38" t="s">
        <v>242</v>
      </c>
      <c r="C13" s="39" t="s">
        <v>243</v>
      </c>
      <c r="D13" s="33">
        <f t="shared" si="0"/>
        <v>900000</v>
      </c>
      <c r="E13" s="40">
        <v>200000</v>
      </c>
      <c r="F13" s="42">
        <v>700000</v>
      </c>
    </row>
    <row r="14" ht="28" customHeight="1" spans="1:6">
      <c r="A14" s="35">
        <v>9</v>
      </c>
      <c r="B14" s="38" t="s">
        <v>244</v>
      </c>
      <c r="C14" s="39" t="s">
        <v>245</v>
      </c>
      <c r="D14" s="33">
        <f t="shared" si="0"/>
        <v>160000</v>
      </c>
      <c r="E14" s="40">
        <v>160000</v>
      </c>
      <c r="F14" s="43"/>
    </row>
    <row r="15" ht="28" customHeight="1" spans="1:6">
      <c r="A15" s="35">
        <v>10</v>
      </c>
      <c r="B15" s="38" t="s">
        <v>246</v>
      </c>
      <c r="C15" s="39" t="s">
        <v>247</v>
      </c>
      <c r="D15" s="33">
        <f t="shared" si="0"/>
        <v>97827.03</v>
      </c>
      <c r="E15" s="40">
        <v>97827.03</v>
      </c>
      <c r="F15" s="43"/>
    </row>
    <row r="16" ht="28" customHeight="1" spans="1:6">
      <c r="A16" s="35">
        <v>11</v>
      </c>
      <c r="B16" s="38" t="s">
        <v>248</v>
      </c>
      <c r="C16" s="39" t="s">
        <v>249</v>
      </c>
      <c r="D16" s="33">
        <f t="shared" si="0"/>
        <v>76019.25</v>
      </c>
      <c r="E16" s="40">
        <v>76019.25</v>
      </c>
      <c r="F16" s="43"/>
    </row>
    <row r="17" ht="28" customHeight="1" spans="1:6">
      <c r="A17" s="35">
        <v>12</v>
      </c>
      <c r="B17" s="38" t="s">
        <v>250</v>
      </c>
      <c r="C17" s="39" t="s">
        <v>251</v>
      </c>
      <c r="D17" s="33">
        <f t="shared" si="0"/>
        <v>80000</v>
      </c>
      <c r="E17" s="40">
        <v>80000</v>
      </c>
      <c r="F17" s="43"/>
    </row>
    <row r="18" ht="28" customHeight="1" spans="1:6">
      <c r="A18" s="35">
        <v>13</v>
      </c>
      <c r="B18" s="38" t="s">
        <v>252</v>
      </c>
      <c r="C18" s="39" t="s">
        <v>253</v>
      </c>
      <c r="D18" s="33">
        <f t="shared" si="0"/>
        <v>165000</v>
      </c>
      <c r="E18" s="40">
        <v>165000</v>
      </c>
      <c r="F18" s="43"/>
    </row>
    <row r="19" ht="28" customHeight="1" spans="1:6">
      <c r="A19" s="35"/>
      <c r="B19" s="38"/>
      <c r="C19" s="39"/>
      <c r="D19" s="33"/>
      <c r="E19" s="40"/>
      <c r="F19" s="43"/>
    </row>
    <row r="20" ht="28" customHeight="1" spans="1:6">
      <c r="A20" s="43"/>
      <c r="B20" s="44"/>
      <c r="C20" s="45"/>
      <c r="D20" s="43"/>
      <c r="E20" s="43"/>
      <c r="F20" s="43"/>
    </row>
    <row r="26" ht="13.5" spans="2:3">
      <c r="B26" s="17"/>
      <c r="C26" s="17"/>
    </row>
    <row r="27" ht="13.5" spans="2:3">
      <c r="B27" s="17"/>
      <c r="C27" s="17"/>
    </row>
    <row r="28" ht="13.5" spans="2:3">
      <c r="B28" s="17"/>
      <c r="C28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5" sqref="C15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274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275</v>
      </c>
      <c r="B5" s="22" t="s">
        <v>276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172</v>
      </c>
      <c r="B4" s="14" t="s">
        <v>118</v>
      </c>
      <c r="C4" s="14" t="s">
        <v>278</v>
      </c>
      <c r="D4" s="14" t="s">
        <v>279</v>
      </c>
      <c r="E4" s="14" t="s">
        <v>280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23" sqref="D23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281</v>
      </c>
      <c r="B1" s="1"/>
    </row>
    <row r="2" spans="1:1">
      <c r="A2" s="2" t="s">
        <v>282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283</v>
      </c>
      <c r="B5" s="4">
        <v>1</v>
      </c>
    </row>
    <row r="6" spans="1:2">
      <c r="A6" s="6" t="s">
        <v>284</v>
      </c>
      <c r="B6" s="7"/>
    </row>
    <row r="7" spans="1:2">
      <c r="A7" s="8" t="s">
        <v>285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2024-03-04T09:16:31Z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65169FB41AF94549A72B594CD5BCB669_13</vt:lpwstr>
  </property>
</Properties>
</file>