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2024年预算批复" sheetId="19" state="hidden" r:id="rId15"/>
  </sheets>
  <externalReferences>
    <externalReference r:id="rId16"/>
  </externalReferences>
  <definedNames>
    <definedName name="_xlnm.Print_Area" localSheetId="11">表10!$A$1:$C$12</definedName>
    <definedName name="_xlnm.Print_Titles" localSheetId="11">表10!$1:$5</definedName>
    <definedName name="_xlnm.Print_Area" localSheetId="3">表2!$A$1:$B$31</definedName>
    <definedName name="_xlnm.Print_Titles" localSheetId="3">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<sst xmlns="http://schemas.openxmlformats.org/spreadsheetml/2006/main" count="403" uniqueCount="295">
  <si>
    <t>单位代码：</t>
  </si>
  <si>
    <t>单位名称：</t>
  </si>
  <si>
    <t>宁县米桥初级中学</t>
  </si>
  <si>
    <t>部门预算公开表</t>
  </si>
  <si>
    <t xml:space="preserve">     </t>
  </si>
  <si>
    <r>
      <rPr>
        <sz val="12"/>
        <rFont val="宋体"/>
        <charset val="134"/>
      </rPr>
      <t>编制日期：</t>
    </r>
    <r>
      <rPr>
        <sz val="12"/>
        <rFont val="Hiragino Sans GB"/>
        <charset val="134"/>
      </rPr>
      <t>2024-03-11</t>
    </r>
  </si>
  <si>
    <t>部门领导：王润年                       财务负责人：魏仓勤                    制表人：贾亚刚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</si>
  <si>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</si>
  <si>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</si>
  <si>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</si>
  <si>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</si>
  <si>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</si>
  <si>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</si>
  <si>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</si>
  <si>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</si>
  <si>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</si>
  <si>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</si>
  <si>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</si>
  <si>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</si>
  <si>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</si>
  <si>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</si>
  <si>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</si>
  <si>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</si>
  <si>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</si>
  <si>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</si>
  <si>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</si>
  <si>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</si>
  <si>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</si>
  <si>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</si>
  <si>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（１3）部门（单位）整体支出绩效目标表</t>
  </si>
  <si>
    <t>（１4）项目支出绩效目标表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</si>
  <si>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</si>
  <si>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</si>
  <si>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</si>
  <si>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</si>
  <si>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</si>
  <si>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</si>
  <si>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</si>
  <si>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</si>
  <si>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</si>
  <si>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</si>
  <si>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</si>
  <si>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</si>
  <si>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</si>
  <si>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</si>
  <si>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</si>
  <si>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</si>
  <si>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</si>
  <si>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</si>
  <si>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</si>
  <si>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</si>
  <si>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</si>
  <si>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</si>
  <si>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</si>
  <si>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</si>
  <si>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</si>
  <si>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</si>
  <si>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</si>
  <si>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</si>
  <si>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</si>
  <si>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</si>
  <si>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</si>
  <si>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</si>
  <si>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</si>
  <si>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</si>
  <si>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</si>
  <si>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</si>
  <si>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</si>
  <si>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</si>
  <si>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</si>
  <si>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</si>
  <si>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</si>
  <si>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</si>
  <si>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</si>
  <si>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</si>
  <si>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</si>
  <si>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</si>
  <si>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</si>
  <si>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</si>
  <si>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</si>
  <si>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</si>
  <si>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</si>
  <si>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</si>
  <si>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</si>
  <si>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t xml:space="preserve">    本级财力安排</t>
  </si>
  <si>
    <t xml:space="preserve">    上级专项资金</t>
  </si>
  <si>
    <t>三、事业收入</t>
  </si>
  <si>
    <t xml:space="preserve">    教育专户收入</t>
  </si>
  <si>
    <t xml:space="preserve">    医疗专户收入</t>
  </si>
  <si>
    <t xml:space="preserve">    其他事业收入</t>
  </si>
  <si>
    <t>四、上级补助收入</t>
  </si>
  <si>
    <t>五、附属单位上缴收入</t>
  </si>
  <si>
    <t>六、经营收入</t>
  </si>
  <si>
    <t>七、其他收入</t>
  </si>
  <si>
    <t>八、上年结转、结余</t>
  </si>
  <si>
    <t xml:space="preserve">    财政性单位结转结余</t>
  </si>
  <si>
    <t xml:space="preserve">        财政性单位结转</t>
  </si>
  <si>
    <t xml:space="preserve">        财政性单位结余</t>
  </si>
  <si>
    <t xml:space="preserve">    非财政性单位结转结余</t>
  </si>
  <si>
    <t xml:space="preserve">        非财政性单位结转</t>
  </si>
  <si>
    <t xml:space="preserve">        非财政性单位结余</t>
  </si>
  <si>
    <t xml:space="preserve">    教育专户结转</t>
  </si>
  <si>
    <t xml:space="preserve">    医疗专户结转</t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</si>
  <si>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</si>
  <si>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</si>
  <si>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</si>
  <si>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</si>
  <si>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</si>
  <si>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</si>
  <si>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</si>
  <si>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</si>
  <si>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</si>
  <si>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</si>
  <si>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初中教育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</si>
  <si>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</si>
  <si>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</si>
  <si>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</si>
  <si>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</si>
  <si>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</si>
  <si>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</si>
  <si>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</si>
  <si>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</si>
  <si>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</si>
  <si>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</si>
  <si>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</si>
  <si>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</si>
  <si>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</si>
  <si>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</si>
  <si>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</si>
  <si>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</si>
  <si>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</si>
  <si>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</si>
  <si>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</si>
  <si>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</si>
  <si>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</si>
  <si>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</si>
  <si>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</si>
  <si>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</si>
  <si>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</si>
  <si>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</si>
  <si>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</si>
  <si>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</si>
  <si>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</si>
  <si>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</si>
  <si>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</si>
  <si>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</si>
  <si>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</si>
  <si>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</si>
  <si>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</si>
  <si>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</si>
  <si>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</si>
  <si>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</si>
  <si>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</si>
  <si>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</si>
  <si>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</si>
  <si>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</si>
  <si>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</si>
  <si>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</si>
  <si>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</si>
  <si>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</si>
  <si>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</si>
  <si>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</si>
  <si>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</si>
  <si>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</si>
  <si>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</si>
  <si>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</si>
  <si>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</si>
  <si>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</si>
  <si>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</si>
  <si>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</si>
  <si>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2050203</t>
  </si>
  <si>
    <t>208</t>
  </si>
  <si>
    <t>20805</t>
  </si>
  <si>
    <t>2080502</t>
  </si>
  <si>
    <t>2080505</t>
  </si>
  <si>
    <t>20899</t>
  </si>
  <si>
    <t>2089999</t>
  </si>
  <si>
    <t>210</t>
  </si>
  <si>
    <t>21011</t>
  </si>
  <si>
    <t>2101101</t>
  </si>
  <si>
    <t>2101102</t>
  </si>
  <si>
    <t>一般公共预算基本支出表</t>
  </si>
  <si>
    <t>经济分类科目</t>
  </si>
  <si>
    <t>一般公共预算基本支出</t>
  </si>
  <si>
    <t>人员经费</t>
  </si>
  <si>
    <t>公用经费</t>
  </si>
  <si>
    <t>302</t>
  </si>
  <si>
    <t>商品和服务支出</t>
  </si>
  <si>
    <t>30228</t>
  </si>
  <si>
    <t>工会经费</t>
  </si>
  <si>
    <t>30229</t>
  </si>
  <si>
    <t>福利费</t>
  </si>
  <si>
    <t>301</t>
  </si>
  <si>
    <t>工资福利支出</t>
  </si>
  <si>
    <t>30102</t>
  </si>
  <si>
    <t>津贴补贴</t>
  </si>
  <si>
    <t>30101</t>
  </si>
  <si>
    <t>基本工资</t>
  </si>
  <si>
    <t>30107</t>
  </si>
  <si>
    <t>绩效工资</t>
  </si>
  <si>
    <t>30103</t>
  </si>
  <si>
    <t>奖金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</si>
  <si>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</si>
  <si>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</si>
  <si>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</si>
  <si>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</si>
  <si>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</si>
  <si>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</si>
  <si>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</si>
  <si>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</si>
  <si>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</si>
  <si>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</si>
  <si>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</si>
  <si>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</si>
  <si>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</si>
  <si>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</si>
  <si>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</si>
  <si>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</si>
  <si>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</si>
  <si>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</si>
  <si>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</si>
  <si>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</si>
  <si>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</si>
  <si>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</si>
  <si>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</si>
  <si>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</si>
  <si>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</si>
  <si>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</si>
  <si>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</si>
  <si>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r>
      <rPr>
        <sz val="11"/>
        <color indexed="8"/>
        <rFont val="Arial"/>
        <charset val="134"/>
      </rPr>
      <t>   </t>
    </r>
    <r>
      <rPr>
        <sz val="11"/>
        <color indexed="8"/>
        <rFont val="宋体"/>
        <charset val="134"/>
      </rPr>
      <t>工会经费</t>
    </r>
  </si>
  <si>
    <r>
      <rPr>
        <sz val="11"/>
        <color indexed="8"/>
        <rFont val="Arial"/>
        <charset val="134"/>
      </rPr>
      <t>   </t>
    </r>
    <r>
      <rPr>
        <sz val="11"/>
        <color indexed="8"/>
        <rFont val="宋体"/>
        <charset val="134"/>
      </rPr>
      <t>福利费</t>
    </r>
  </si>
  <si>
    <t>政府性基金预算支出情况表</t>
  </si>
  <si>
    <t>项        目</t>
  </si>
  <si>
    <t>编码</t>
  </si>
  <si>
    <t>名称</t>
  </si>
  <si>
    <t>0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</si>
  <si>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</si>
  <si>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</si>
  <si>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</si>
  <si>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</si>
  <si>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</si>
  <si>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**</t>
  </si>
  <si>
    <t>总计</t>
  </si>
  <si>
    <t>备注：无内容应公开空表并说明情况。</t>
  </si>
  <si>
    <t>2024年一般公共预算支出预算表（支出功能分类）</t>
  </si>
  <si>
    <t xml:space="preserve">单位名称
</t>
  </si>
  <si>
    <t>当年
合计</t>
  </si>
  <si>
    <t>县本级支出</t>
  </si>
  <si>
    <t>上级专项</t>
  </si>
  <si>
    <t xml:space="preserve">        基本支出</t>
  </si>
  <si>
    <t>提前下达专项</t>
  </si>
  <si>
    <t>压减专项</t>
  </si>
  <si>
    <t>类
（如“201-一般公共服务支出”）</t>
  </si>
  <si>
    <t>款
（如“01-人大事务”）</t>
  </si>
  <si>
    <t>项
（如“01-行政运行”）</t>
  </si>
  <si>
    <t>基本支出
小计</t>
  </si>
  <si>
    <t>301-工资福利支出</t>
  </si>
  <si>
    <t>303-对个人和家庭的补助</t>
  </si>
  <si>
    <t>302-商品和服务支出</t>
  </si>
  <si>
    <t>运转类项目配套支出</t>
  </si>
  <si>
    <t>小计</t>
  </si>
  <si>
    <t>应发工资</t>
  </si>
  <si>
    <t>其他刚性工资支出</t>
  </si>
  <si>
    <t>离休费</t>
  </si>
  <si>
    <t>取暖费</t>
  </si>
  <si>
    <t>工会费</t>
  </si>
  <si>
    <t>其他交通费用（车补）</t>
  </si>
  <si>
    <t>303-对个人和家庭的补助支出</t>
  </si>
  <si>
    <t>309-资本性支出（基本建设）</t>
  </si>
  <si>
    <t>310-资本性支出</t>
  </si>
  <si>
    <t>312-对企业补助</t>
  </si>
  <si>
    <t>313-对社会保险基金补助</t>
  </si>
  <si>
    <t>399-其他支出</t>
  </si>
  <si>
    <t>基本工资（增加5%）</t>
  </si>
  <si>
    <t>津贴补贴（增加5%）</t>
  </si>
  <si>
    <t>绩效工资（事业增加5%）</t>
  </si>
  <si>
    <t>公务员年终一次性奖金</t>
  </si>
  <si>
    <t>过渡期奖励补贴</t>
  </si>
  <si>
    <t>正常晋升及政策性增人增资（增加5%）</t>
  </si>
  <si>
    <t>机关事业单位养老保险财政补贴资金（16%）</t>
  </si>
  <si>
    <t>职工医疗保险财政补贴（7%）</t>
  </si>
  <si>
    <t>补充医疗保险</t>
  </si>
  <si>
    <t>工伤保险（0.4%）</t>
  </si>
  <si>
    <t>失业保险（0.7%）</t>
  </si>
  <si>
    <t>205-教育</t>
  </si>
  <si>
    <t>02-普通教育</t>
  </si>
  <si>
    <t>03-初中教育</t>
  </si>
  <si>
    <t>208-社会保障和就业支出</t>
  </si>
  <si>
    <t>05-行政事业单位养老支出</t>
  </si>
  <si>
    <t>02-事业单位离退休</t>
  </si>
  <si>
    <t>05-机关事业单位基本养老保险缴费支出</t>
  </si>
  <si>
    <t>99-其他社会保障和就业支出</t>
  </si>
  <si>
    <t>210-卫生健康支出</t>
  </si>
  <si>
    <t>11-行政事业单位医疗</t>
  </si>
  <si>
    <t>02-事业单位医疗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</si>
</sst>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 "/>
    <numFmt numFmtId="179" formatCode="#,##0.00_ ;[Red]\-#,##0.00\ "/>
    <numFmt numFmtId="180" formatCode="#0.00"/>
    <numFmt numFmtId="181" formatCode="yyyy/mm/dd"/>
  </numFmts>
  <fonts count="65">
    <font>
      <sz val="11"/>
      <color indexed="8"/>
      <name val="宋体"/>
      <charset val="1"/>
      <scheme val="minor"/>
    </font>
    <font>
      <sz val="12"/>
      <name val="宋体"/>
      <charset val="134"/>
    </font>
    <font>
      <sz val="12"/>
      <name val="黑体"/>
      <charset val="134"/>
    </font>
    <font>
      <sz val="8"/>
      <name val="宋体"/>
      <charset val="134"/>
    </font>
    <font>
      <sz val="36"/>
      <name val="方正小标宋简体"/>
      <charset val="0"/>
    </font>
    <font>
      <b/>
      <sz val="11"/>
      <name val="黑体"/>
      <charset val="134"/>
    </font>
    <font>
      <b/>
      <sz val="12"/>
      <name val="黑体"/>
      <charset val="134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11"/>
      <name val="SimSun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Arial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"/>
    </font>
    <font>
      <b/>
      <sz val="20"/>
      <name val="SimSun"/>
      <charset val="134"/>
    </font>
    <font>
      <sz val="11"/>
      <name val="宋体"/>
      <charset val="134"/>
      <scheme val="minor"/>
    </font>
    <font>
      <sz val="11"/>
      <name val="Hiragino Sans GB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8"/>
      <name val="宋体"/>
      <charset val="134"/>
    </font>
    <font>
      <sz val="12"/>
      <name val="Hiragino Sans GB"/>
      <charset val="134"/>
    </font>
    <font>
      <sz val="1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4" borderId="1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" borderId="20" applyNumberFormat="0" applyAlignment="0" applyProtection="0">
      <alignment vertical="center"/>
    </xf>
    <xf numFmtId="0" fontId="55" fillId="6" borderId="21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7" fillId="7" borderId="22" applyNumberFormat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16" fillId="0" borderId="0"/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>
      <alignment horizontal="center"/>
    </xf>
    <xf numFmtId="176" fontId="5" fillId="0" borderId="6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vertical="center" wrapText="1"/>
    </xf>
    <xf numFmtId="176" fontId="5" fillId="0" borderId="8" xfId="0" applyNumberFormat="1" applyFont="1" applyFill="1" applyBorder="1" applyAlignment="1" applyProtection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10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indent="2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right" vertical="center" wrapText="1"/>
    </xf>
    <xf numFmtId="0" fontId="16" fillId="0" borderId="0" xfId="0" applyFont="1" applyFill="1" applyAlignment="1"/>
    <xf numFmtId="0" fontId="17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right" vertical="center"/>
    </xf>
    <xf numFmtId="0" fontId="21" fillId="0" borderId="4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left" vertical="center"/>
    </xf>
    <xf numFmtId="178" fontId="22" fillId="0" borderId="4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/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/>
    </xf>
    <xf numFmtId="49" fontId="25" fillId="0" borderId="4" xfId="0" applyNumberFormat="1" applyFont="1" applyFill="1" applyBorder="1" applyAlignment="1" applyProtection="1">
      <alignment horizontal="left" vertical="center" wrapText="1"/>
    </xf>
    <xf numFmtId="49" fontId="25" fillId="0" borderId="4" xfId="0" applyNumberFormat="1" applyFont="1" applyFill="1" applyBorder="1" applyAlignment="1" applyProtection="1">
      <alignment horizontal="center" vertical="center"/>
    </xf>
    <xf numFmtId="177" fontId="26" fillId="0" borderId="4" xfId="0" applyNumberFormat="1" applyFont="1" applyFill="1" applyBorder="1" applyAlignment="1" applyProtection="1">
      <alignment vertical="center"/>
    </xf>
    <xf numFmtId="0" fontId="24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179" fontId="26" fillId="0" borderId="12" xfId="0" applyNumberFormat="1" applyFont="1" applyFill="1" applyBorder="1" applyAlignment="1">
      <alignment horizontal="center" vertical="center"/>
    </xf>
    <xf numFmtId="177" fontId="27" fillId="0" borderId="4" xfId="0" applyNumberFormat="1" applyFont="1" applyFill="1" applyBorder="1" applyAlignment="1" applyProtection="1">
      <alignment vertical="center"/>
    </xf>
    <xf numFmtId="0" fontId="0" fillId="0" borderId="4" xfId="0" applyFont="1" applyBorder="1">
      <alignment vertical="center"/>
    </xf>
    <xf numFmtId="49" fontId="28" fillId="0" borderId="13" xfId="0" applyNumberFormat="1" applyFont="1" applyFill="1" applyBorder="1" applyAlignment="1">
      <alignment horizontal="center" vertical="center"/>
    </xf>
    <xf numFmtId="179" fontId="29" fillId="0" borderId="12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 applyProtection="1">
      <alignment horizontal="left" vertical="center" wrapText="1"/>
    </xf>
    <xf numFmtId="49" fontId="20" fillId="0" borderId="4" xfId="0" applyNumberFormat="1" applyFont="1" applyFill="1" applyBorder="1" applyAlignment="1" applyProtection="1">
      <alignment horizontal="left" vertical="center"/>
    </xf>
    <xf numFmtId="0" fontId="13" fillId="0" borderId="4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right" vertical="center" wrapText="1"/>
    </xf>
    <xf numFmtId="0" fontId="15" fillId="0" borderId="11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center" wrapText="1"/>
    </xf>
    <xf numFmtId="4" fontId="32" fillId="0" borderId="4" xfId="0" applyNumberFormat="1" applyFont="1" applyFill="1" applyBorder="1" applyAlignment="1">
      <alignment vertical="center" wrapText="1"/>
    </xf>
    <xf numFmtId="0" fontId="32" fillId="3" borderId="4" xfId="0" applyFont="1" applyFill="1" applyBorder="1" applyAlignment="1">
      <alignment horizontal="left" vertical="center" wrapText="1"/>
    </xf>
    <xf numFmtId="4" fontId="32" fillId="3" borderId="4" xfId="0" applyNumberFormat="1" applyFont="1" applyFill="1" applyBorder="1" applyAlignment="1">
      <alignment horizontal="right" vertical="center" wrapText="1"/>
    </xf>
    <xf numFmtId="4" fontId="32" fillId="0" borderId="4" xfId="0" applyNumberFormat="1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 vertical="center" wrapText="1"/>
    </xf>
    <xf numFmtId="4" fontId="24" fillId="3" borderId="4" xfId="0" applyNumberFormat="1" applyFont="1" applyFill="1" applyBorder="1" applyAlignment="1">
      <alignment horizontal="right" vertical="center" wrapText="1"/>
    </xf>
    <xf numFmtId="4" fontId="24" fillId="0" borderId="4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4" fontId="26" fillId="3" borderId="4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0" fontId="27" fillId="0" borderId="4" xfId="0" applyFont="1" applyFill="1" applyBorder="1" applyAlignment="1">
      <alignment horizontal="right" vertical="center" wrapText="1"/>
    </xf>
    <xf numFmtId="0" fontId="27" fillId="0" borderId="4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" fontId="27" fillId="0" borderId="4" xfId="0" applyNumberFormat="1" applyFont="1" applyFill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right" vertical="center" wrapText="1"/>
    </xf>
    <xf numFmtId="4" fontId="26" fillId="0" borderId="4" xfId="0" applyNumberFormat="1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 wrapText="1"/>
    </xf>
    <xf numFmtId="4" fontId="36" fillId="0" borderId="11" xfId="0" applyNumberFormat="1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vertical="center" wrapText="1"/>
    </xf>
    <xf numFmtId="4" fontId="35" fillId="0" borderId="4" xfId="0" applyNumberFormat="1" applyFont="1" applyBorder="1" applyAlignment="1">
      <alignment horizontal="center" vertical="center" wrapText="1"/>
    </xf>
    <xf numFmtId="180" fontId="35" fillId="0" borderId="11" xfId="0" applyNumberFormat="1" applyFont="1" applyBorder="1" applyAlignment="1">
      <alignment horizontal="center" vertical="center" wrapText="1"/>
    </xf>
    <xf numFmtId="4" fontId="35" fillId="0" borderId="11" xfId="0" applyNumberFormat="1" applyFont="1" applyBorder="1" applyAlignment="1">
      <alignment horizontal="center" vertical="center" wrapText="1"/>
    </xf>
    <xf numFmtId="4" fontId="24" fillId="0" borderId="11" xfId="0" applyNumberFormat="1" applyFont="1" applyFill="1" applyBorder="1" applyAlignment="1">
      <alignment horizontal="center" vertical="center" wrapText="1"/>
    </xf>
    <xf numFmtId="4" fontId="36" fillId="0" borderId="4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vertical="center" wrapText="1"/>
    </xf>
    <xf numFmtId="4" fontId="37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80" fontId="32" fillId="0" borderId="11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177" fontId="32" fillId="0" borderId="4" xfId="0" applyNumberFormat="1" applyFont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0" fontId="27" fillId="0" borderId="4" xfId="0" applyFont="1" applyBorder="1" applyAlignment="1">
      <alignment horizontal="right" vertical="center" wrapText="1"/>
    </xf>
    <xf numFmtId="4" fontId="27" fillId="0" borderId="4" xfId="0" applyNumberFormat="1" applyFont="1" applyFill="1" applyBorder="1" applyAlignment="1">
      <alignment horizontal="right" vertical="center" wrapText="1"/>
    </xf>
    <xf numFmtId="0" fontId="33" fillId="0" borderId="4" xfId="0" applyFont="1" applyBorder="1">
      <alignment vertical="center"/>
    </xf>
    <xf numFmtId="0" fontId="20" fillId="0" borderId="0" xfId="0" applyFont="1" applyFill="1" applyBorder="1" applyAlignment="1" applyProtection="1">
      <alignment vertical="center"/>
    </xf>
    <xf numFmtId="0" fontId="38" fillId="2" borderId="4" xfId="0" applyFont="1" applyFill="1" applyBorder="1" applyAlignment="1">
      <alignment horizontal="left" vertical="center"/>
    </xf>
    <xf numFmtId="0" fontId="28" fillId="0" borderId="4" xfId="49" applyFont="1" applyFill="1" applyBorder="1" applyAlignment="1" applyProtection="1">
      <alignment vertical="center"/>
    </xf>
    <xf numFmtId="179" fontId="27" fillId="0" borderId="4" xfId="0" applyNumberFormat="1" applyFont="1" applyFill="1" applyBorder="1" applyAlignment="1">
      <alignment horizontal="right" vertical="center"/>
    </xf>
    <xf numFmtId="0" fontId="25" fillId="0" borderId="4" xfId="49" applyFont="1" applyFill="1" applyBorder="1" applyAlignment="1" applyProtection="1">
      <alignment vertical="center"/>
    </xf>
    <xf numFmtId="179" fontId="28" fillId="0" borderId="4" xfId="0" applyNumberFormat="1" applyFont="1" applyFill="1" applyBorder="1" applyAlignment="1" applyProtection="1">
      <alignment horizontal="right" vertical="center"/>
    </xf>
    <xf numFmtId="0" fontId="28" fillId="0" borderId="4" xfId="49" applyFont="1" applyBorder="1" applyAlignment="1" applyProtection="1">
      <alignment vertical="center"/>
    </xf>
    <xf numFmtId="0" fontId="25" fillId="0" borderId="4" xfId="49" applyFont="1" applyFill="1" applyBorder="1" applyAlignment="1" applyProtection="1">
      <alignment horizontal="center" vertical="center"/>
    </xf>
    <xf numFmtId="179" fontId="25" fillId="0" borderId="4" xfId="0" applyNumberFormat="1" applyFont="1" applyFill="1" applyBorder="1" applyAlignment="1" applyProtection="1">
      <alignment horizontal="center" vertical="center"/>
    </xf>
    <xf numFmtId="0" fontId="32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right" vertical="center" wrapText="1"/>
    </xf>
    <xf numFmtId="0" fontId="24" fillId="0" borderId="11" xfId="0" applyFont="1" applyBorder="1" applyAlignment="1">
      <alignment vertical="center" wrapText="1"/>
    </xf>
    <xf numFmtId="4" fontId="24" fillId="0" borderId="11" xfId="0" applyNumberFormat="1" applyFont="1" applyFill="1" applyBorder="1" applyAlignment="1">
      <alignment horizontal="right" vertical="center" wrapText="1"/>
    </xf>
    <xf numFmtId="180" fontId="36" fillId="0" borderId="11" xfId="0" applyNumberFormat="1" applyFont="1" applyBorder="1" applyAlignment="1">
      <alignment horizontal="right" vertical="center" wrapText="1"/>
    </xf>
    <xf numFmtId="0" fontId="36" fillId="0" borderId="11" xfId="0" applyFont="1" applyBorder="1" applyAlignment="1">
      <alignment horizontal="right" vertical="center" wrapText="1"/>
    </xf>
    <xf numFmtId="0" fontId="36" fillId="0" borderId="14" xfId="0" applyFont="1" applyBorder="1" applyAlignment="1">
      <alignment horizontal="right" vertical="center" wrapText="1"/>
    </xf>
    <xf numFmtId="0" fontId="24" fillId="0" borderId="15" xfId="0" applyFont="1" applyBorder="1" applyAlignment="1">
      <alignment vertical="center" wrapText="1"/>
    </xf>
    <xf numFmtId="4" fontId="36" fillId="0" borderId="4" xfId="0" applyNumberFormat="1" applyFont="1" applyFill="1" applyBorder="1" applyAlignment="1">
      <alignment horizontal="right" vertical="center" wrapText="1"/>
    </xf>
    <xf numFmtId="4" fontId="36" fillId="0" borderId="4" xfId="0" applyNumberFormat="1" applyFont="1" applyBorder="1" applyAlignment="1">
      <alignment horizontal="right" vertical="center" wrapText="1"/>
    </xf>
    <xf numFmtId="4" fontId="24" fillId="0" borderId="11" xfId="0" applyNumberFormat="1" applyFont="1" applyBorder="1" applyAlignment="1">
      <alignment vertical="center" wrapText="1"/>
    </xf>
    <xf numFmtId="0" fontId="36" fillId="0" borderId="4" xfId="0" applyFont="1" applyBorder="1" applyAlignment="1">
      <alignment horizontal="right" vertical="center" wrapText="1"/>
    </xf>
    <xf numFmtId="0" fontId="36" fillId="0" borderId="16" xfId="0" applyFont="1" applyBorder="1" applyAlignment="1">
      <alignment horizontal="right" vertical="center" wrapText="1"/>
    </xf>
    <xf numFmtId="0" fontId="32" fillId="0" borderId="11" xfId="0" applyFont="1" applyBorder="1" applyAlignment="1">
      <alignment vertical="center" wrapText="1"/>
    </xf>
    <xf numFmtId="4" fontId="32" fillId="0" borderId="11" xfId="0" applyNumberFormat="1" applyFont="1" applyBorder="1" applyAlignment="1">
      <alignment vertical="center" wrapText="1"/>
    </xf>
    <xf numFmtId="0" fontId="24" fillId="0" borderId="11" xfId="0" applyFont="1" applyBorder="1" applyAlignment="1">
      <alignment horizontal="right" vertical="center" wrapText="1"/>
    </xf>
    <xf numFmtId="4" fontId="32" fillId="0" borderId="11" xfId="0" applyNumberFormat="1" applyFont="1" applyBorder="1" applyAlignment="1">
      <alignment horizontal="right" vertical="center" wrapText="1"/>
    </xf>
    <xf numFmtId="4" fontId="24" fillId="0" borderId="11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40" fillId="0" borderId="4" xfId="0" applyFont="1" applyBorder="1" applyAlignment="1">
      <alignment horizontal="center" vertical="center" wrapText="1"/>
    </xf>
    <xf numFmtId="0" fontId="41" fillId="0" borderId="4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41" fillId="0" borderId="11" xfId="0" applyFont="1" applyBorder="1" applyAlignment="1">
      <alignment vertical="center" wrapText="1"/>
    </xf>
    <xf numFmtId="0" fontId="41" fillId="0" borderId="15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  <xf numFmtId="181" fontId="15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E23" sqref="E23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4.3" customHeight="1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2.75" customHeight="1" spans="1:11">
      <c r="A3" s="46"/>
      <c r="B3" s="46" t="s">
        <v>0</v>
      </c>
      <c r="C3" s="172">
        <v>208011</v>
      </c>
      <c r="D3" s="172"/>
      <c r="E3" s="46"/>
      <c r="F3" s="46"/>
      <c r="G3" s="46"/>
      <c r="H3" s="46"/>
      <c r="I3" s="46"/>
      <c r="J3" s="46"/>
      <c r="K3" s="46"/>
    </row>
    <row r="4" ht="22.75" customHeight="1" spans="1:11">
      <c r="A4" s="46"/>
      <c r="B4" s="46" t="s">
        <v>1</v>
      </c>
      <c r="C4" s="46" t="s">
        <v>2</v>
      </c>
      <c r="D4" s="46"/>
      <c r="E4" s="46"/>
      <c r="F4" s="46"/>
      <c r="G4" s="46"/>
      <c r="H4" s="46"/>
      <c r="I4" s="46"/>
      <c r="J4" s="46"/>
      <c r="K4" s="46"/>
    </row>
    <row r="5" ht="14.3" customHeight="1" spans="1:1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ht="78.55" customHeight="1" spans="1:15">
      <c r="A6" s="173" t="s">
        <v>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</row>
    <row r="7" ht="22.75" customHeight="1" spans="1:1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ht="22.75" customHeight="1" spans="1:1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ht="22.75" customHeight="1" spans="1:1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2.75" customHeight="1" spans="1:11">
      <c r="A10" s="46"/>
      <c r="B10" s="46" t="s">
        <v>4</v>
      </c>
      <c r="C10" s="46"/>
      <c r="G10" s="174" t="s">
        <v>5</v>
      </c>
      <c r="H10" s="175"/>
      <c r="I10" s="175"/>
      <c r="J10" s="175"/>
      <c r="K10" s="46"/>
    </row>
    <row r="11" ht="22.75" customHeight="1" spans="1:11">
      <c r="A11" s="46"/>
      <c r="B11" s="46"/>
      <c r="C11" s="46"/>
      <c r="F11" s="176"/>
      <c r="G11" s="177"/>
      <c r="H11" s="46"/>
      <c r="I11" s="46"/>
      <c r="J11" s="46"/>
      <c r="K11" s="46"/>
    </row>
    <row r="12" ht="22.75" customHeight="1" spans="1:11">
      <c r="A12" s="46"/>
      <c r="B12" s="46"/>
      <c r="C12" s="46"/>
      <c r="F12" s="176"/>
      <c r="G12" s="177"/>
      <c r="H12" s="46"/>
      <c r="I12" s="46"/>
      <c r="J12" s="46"/>
      <c r="K12" s="46"/>
    </row>
    <row r="13" ht="22.75" customHeight="1" spans="1:1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ht="22.75" customHeight="1" spans="1:15">
      <c r="A14" s="174" t="s">
        <v>6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</row>
    <row r="15" ht="14.3" customHeight="1" spans="1:11">
      <c r="A15" s="44"/>
      <c r="B15" s="44"/>
      <c r="C15" s="44" t="s">
        <v>7</v>
      </c>
      <c r="D15" s="44"/>
      <c r="E15" s="44"/>
      <c r="F15" s="44"/>
      <c r="G15" s="44"/>
      <c r="H15" s="44"/>
      <c r="I15" s="44"/>
      <c r="J15" s="44"/>
      <c r="K15" s="44"/>
    </row>
    <row r="16" ht="14.3" customHeight="1" spans="1:1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ht="14.3" customHeight="1" spans="1:1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</row>
  </sheetData>
  <mergeCells count="5">
    <mergeCell ref="C3:D3"/>
    <mergeCell ref="C4:E4"/>
    <mergeCell ref="A6:O6"/>
    <mergeCell ref="G10:J10"/>
    <mergeCell ref="A14:O14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R10" sqref="R10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44"/>
      <c r="B1" s="44"/>
      <c r="C1" s="44"/>
      <c r="D1" s="44"/>
      <c r="E1" s="44"/>
      <c r="F1" s="44"/>
      <c r="G1" s="44"/>
      <c r="H1" s="44"/>
    </row>
    <row r="2" ht="39.85" customHeight="1" spans="1:8">
      <c r="A2" s="78" t="s">
        <v>216</v>
      </c>
      <c r="B2" s="78"/>
      <c r="C2" s="78"/>
      <c r="D2" s="78"/>
      <c r="E2" s="78"/>
      <c r="F2" s="78"/>
      <c r="G2" s="78"/>
      <c r="H2" s="78"/>
    </row>
    <row r="3" ht="22.75" customHeight="1" spans="1:8">
      <c r="A3" s="44"/>
      <c r="B3" s="44"/>
      <c r="C3" s="44"/>
      <c r="D3" s="44"/>
      <c r="E3" s="44"/>
      <c r="F3" s="44"/>
      <c r="G3" s="44"/>
      <c r="H3" s="79" t="s">
        <v>32</v>
      </c>
    </row>
    <row r="4" ht="22.75" customHeight="1" spans="1:8">
      <c r="A4" s="48" t="s">
        <v>162</v>
      </c>
      <c r="B4" s="48" t="s">
        <v>217</v>
      </c>
      <c r="C4" s="48"/>
      <c r="D4" s="48"/>
      <c r="E4" s="48"/>
      <c r="F4" s="48"/>
      <c r="G4" s="48" t="s">
        <v>218</v>
      </c>
      <c r="H4" s="48" t="s">
        <v>219</v>
      </c>
    </row>
    <row r="5" ht="22.75" customHeight="1" spans="1:8">
      <c r="A5" s="48"/>
      <c r="B5" s="48" t="s">
        <v>110</v>
      </c>
      <c r="C5" s="48" t="s">
        <v>220</v>
      </c>
      <c r="D5" s="48" t="s">
        <v>221</v>
      </c>
      <c r="E5" s="48" t="s">
        <v>222</v>
      </c>
      <c r="F5" s="48"/>
      <c r="G5" s="48"/>
      <c r="H5" s="48"/>
    </row>
    <row r="6" ht="22.75" customHeight="1" spans="1:8">
      <c r="A6" s="48"/>
      <c r="B6" s="48"/>
      <c r="C6" s="48"/>
      <c r="D6" s="48"/>
      <c r="E6" s="48" t="s">
        <v>223</v>
      </c>
      <c r="F6" s="48" t="s">
        <v>224</v>
      </c>
      <c r="G6" s="48"/>
      <c r="H6" s="48"/>
    </row>
    <row r="7" ht="22.75" customHeight="1" spans="1:8">
      <c r="A7" s="80" t="s">
        <v>110</v>
      </c>
      <c r="B7" s="80">
        <v>0</v>
      </c>
      <c r="C7" s="81"/>
      <c r="D7" s="81"/>
      <c r="E7" s="81"/>
      <c r="F7" s="81"/>
      <c r="G7" s="81"/>
      <c r="H7" s="81"/>
    </row>
    <row r="8" ht="22.75" customHeight="1" spans="1:8">
      <c r="A8" s="80" t="s">
        <v>2</v>
      </c>
      <c r="B8" s="80">
        <v>0</v>
      </c>
      <c r="C8" s="81"/>
      <c r="D8" s="81"/>
      <c r="E8" s="81"/>
      <c r="F8" s="81"/>
      <c r="G8" s="81"/>
      <c r="H8" s="81"/>
    </row>
    <row r="9" ht="22.75" customHeight="1" spans="1:8">
      <c r="A9" s="82"/>
      <c r="B9" s="49"/>
      <c r="C9" s="49"/>
      <c r="D9" s="49"/>
      <c r="E9" s="49"/>
      <c r="F9" s="49"/>
      <c r="G9" s="49"/>
      <c r="H9" s="49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I14" sqref="I14"/>
    </sheetView>
  </sheetViews>
  <sheetFormatPr defaultColWidth="10" defaultRowHeight="15"/>
  <cols>
    <col min="1" max="1" width="9.76666666666667" customWidth="1"/>
    <col min="2" max="2" width="14.375" style="51" customWidth="1"/>
    <col min="3" max="3" width="19.75" style="51" customWidth="1"/>
    <col min="4" max="4" width="13.75" customWidth="1"/>
    <col min="5" max="5" width="14.125" customWidth="1"/>
    <col min="6" max="6" width="11.125" customWidth="1"/>
    <col min="7" max="10" width="9.76666666666667" customWidth="1"/>
    <col min="12" max="13" width="11.5"/>
  </cols>
  <sheetData>
    <row r="1" ht="14.3" customHeight="1" spans="1:10">
      <c r="A1" s="44"/>
      <c r="B1" s="60"/>
      <c r="C1" s="61"/>
      <c r="D1" s="44"/>
      <c r="E1" s="44"/>
      <c r="F1" s="44"/>
      <c r="G1" s="44"/>
      <c r="H1" s="44"/>
      <c r="I1" s="44"/>
      <c r="J1" s="44"/>
    </row>
    <row r="2" ht="39.85" customHeight="1" spans="1:10">
      <c r="A2" s="45" t="s">
        <v>225</v>
      </c>
      <c r="B2" s="53"/>
      <c r="C2" s="53"/>
      <c r="D2" s="45"/>
      <c r="E2" s="45"/>
      <c r="F2" s="45"/>
      <c r="G2" s="44"/>
      <c r="H2" s="44"/>
      <c r="I2" s="44"/>
      <c r="J2" s="44"/>
    </row>
    <row r="3" ht="22.75" customHeight="1" spans="1:10">
      <c r="A3" s="46"/>
      <c r="D3" s="46"/>
      <c r="E3" s="46"/>
      <c r="F3" s="46" t="s">
        <v>32</v>
      </c>
      <c r="G3" s="44"/>
      <c r="H3" s="44"/>
      <c r="I3" s="44"/>
      <c r="J3" s="44"/>
    </row>
    <row r="4" ht="22.75" customHeight="1" spans="1:10">
      <c r="A4" s="62" t="s">
        <v>226</v>
      </c>
      <c r="B4" s="63" t="s">
        <v>227</v>
      </c>
      <c r="C4" s="64" t="s">
        <v>228</v>
      </c>
      <c r="D4" s="62" t="s">
        <v>110</v>
      </c>
      <c r="E4" s="62" t="s">
        <v>107</v>
      </c>
      <c r="F4" s="62" t="s">
        <v>108</v>
      </c>
      <c r="G4" s="44"/>
      <c r="H4" s="44"/>
      <c r="I4" s="44"/>
      <c r="J4" s="44"/>
    </row>
    <row r="5" ht="28" customHeight="1" spans="1:8">
      <c r="A5" s="62"/>
      <c r="B5" s="65"/>
      <c r="C5" s="66" t="s">
        <v>110</v>
      </c>
      <c r="D5" s="67">
        <f>D6</f>
        <v>133774.77</v>
      </c>
      <c r="E5" s="67">
        <f>E6</f>
        <v>133774.77</v>
      </c>
      <c r="F5" s="68"/>
      <c r="G5" s="46"/>
      <c r="H5" s="46"/>
    </row>
    <row r="6" ht="28" customHeight="1" spans="1:6">
      <c r="A6" s="69">
        <v>1</v>
      </c>
      <c r="B6" s="65" t="s">
        <v>186</v>
      </c>
      <c r="C6" s="70" t="s">
        <v>187</v>
      </c>
      <c r="D6" s="71">
        <f>E6+F6</f>
        <v>133774.77</v>
      </c>
      <c r="E6" s="71">
        <f>E7+E8</f>
        <v>133774.77</v>
      </c>
      <c r="F6" s="72"/>
    </row>
    <row r="7" ht="28" customHeight="1" spans="1:6">
      <c r="A7" s="69"/>
      <c r="B7" s="73" t="s">
        <v>188</v>
      </c>
      <c r="C7" s="74" t="s">
        <v>229</v>
      </c>
      <c r="D7" s="71">
        <f>E7+F7</f>
        <v>74412.7</v>
      </c>
      <c r="E7" s="71">
        <f>'2024年预算批复'!AB9</f>
        <v>74412.7</v>
      </c>
      <c r="F7" s="72"/>
    </row>
    <row r="8" ht="28" customHeight="1" spans="1:6">
      <c r="A8" s="69"/>
      <c r="B8" s="73" t="s">
        <v>190</v>
      </c>
      <c r="C8" s="74" t="s">
        <v>230</v>
      </c>
      <c r="D8" s="71">
        <f>E8+F8</f>
        <v>59362.07</v>
      </c>
      <c r="E8" s="71">
        <f>'2024年预算批复'!AC9</f>
        <v>59362.07</v>
      </c>
      <c r="F8" s="72"/>
    </row>
    <row r="9" ht="28" customHeight="1" spans="1:6">
      <c r="A9" s="72"/>
      <c r="B9" s="75"/>
      <c r="C9" s="76"/>
      <c r="D9" s="72"/>
      <c r="E9" s="72"/>
      <c r="F9" s="72"/>
    </row>
    <row r="10" ht="28" customHeight="1" spans="1:6">
      <c r="A10" s="72"/>
      <c r="B10" s="75"/>
      <c r="C10" s="76"/>
      <c r="D10" s="72"/>
      <c r="E10" s="72"/>
      <c r="F10" s="72"/>
    </row>
    <row r="11" ht="28" customHeight="1" spans="1:6">
      <c r="A11" s="72"/>
      <c r="B11" s="75"/>
      <c r="C11" s="76"/>
      <c r="D11" s="72"/>
      <c r="E11" s="72"/>
      <c r="F11" s="72"/>
    </row>
    <row r="12" ht="28" customHeight="1" spans="1:6">
      <c r="A12" s="72"/>
      <c r="B12" s="75"/>
      <c r="C12" s="76"/>
      <c r="D12" s="72"/>
      <c r="E12" s="77"/>
      <c r="F12" s="72"/>
    </row>
    <row r="13" ht="28" customHeight="1" spans="1:6">
      <c r="A13" s="72"/>
      <c r="B13" s="75"/>
      <c r="C13" s="76"/>
      <c r="D13" s="72"/>
      <c r="E13" s="72"/>
      <c r="F13" s="72"/>
    </row>
    <row r="14" ht="28" customHeight="1" spans="1:6">
      <c r="A14" s="72"/>
      <c r="B14" s="75"/>
      <c r="C14" s="76"/>
      <c r="D14" s="72"/>
      <c r="E14" s="72"/>
      <c r="F14" s="72"/>
    </row>
    <row r="15" ht="28" customHeight="1" spans="1:6">
      <c r="A15" s="72"/>
      <c r="B15" s="75"/>
      <c r="C15" s="76"/>
      <c r="D15" s="72"/>
      <c r="E15" s="72"/>
      <c r="F15" s="72"/>
    </row>
    <row r="16" ht="28" customHeight="1" spans="1:6">
      <c r="A16" s="72"/>
      <c r="B16" s="75"/>
      <c r="C16" s="76"/>
      <c r="D16" s="72"/>
      <c r="E16" s="72"/>
      <c r="F16" s="72"/>
    </row>
    <row r="17" ht="28" customHeight="1" spans="1:6">
      <c r="A17" s="72"/>
      <c r="B17" s="75"/>
      <c r="C17" s="76"/>
      <c r="D17" s="72"/>
      <c r="E17" s="72"/>
      <c r="F17" s="72"/>
    </row>
    <row r="18" ht="28" customHeight="1" spans="1:6">
      <c r="A18" s="72"/>
      <c r="B18" s="75"/>
      <c r="C18" s="76"/>
      <c r="D18" s="72"/>
      <c r="E18" s="72"/>
      <c r="F18" s="72"/>
    </row>
    <row r="19" ht="28" customHeight="1" spans="1:6">
      <c r="A19" s="72"/>
      <c r="B19" s="75"/>
      <c r="C19" s="76"/>
      <c r="D19" s="72"/>
      <c r="E19" s="72"/>
      <c r="F19" s="72"/>
    </row>
    <row r="25" ht="13.5" spans="2:3">
      <c r="B25" s="50"/>
      <c r="C25" s="50"/>
    </row>
    <row r="26" ht="13.5" spans="2:3">
      <c r="B26" s="50"/>
      <c r="C26" s="50"/>
    </row>
    <row r="27" ht="13.5" spans="2:3">
      <c r="B27" s="50"/>
      <c r="C27" s="50"/>
    </row>
  </sheetData>
  <mergeCells count="1">
    <mergeCell ref="A2:F2"/>
  </mergeCells>
  <pageMargins left="1.062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R10" sqref="R10"/>
    </sheetView>
  </sheetViews>
  <sheetFormatPr defaultColWidth="7.875" defaultRowHeight="12.75" customHeight="1"/>
  <cols>
    <col min="1" max="1" width="17" style="51" customWidth="1"/>
    <col min="2" max="2" width="33.0333333333333" style="51" customWidth="1"/>
    <col min="3" max="3" width="29.375" style="51" customWidth="1"/>
    <col min="4" max="4" width="2.5" style="51" customWidth="1"/>
    <col min="5" max="16" width="8" style="51"/>
    <col min="17" max="16384" width="7.875" style="50"/>
  </cols>
  <sheetData>
    <row r="1" ht="15" customHeight="1" spans="1:16">
      <c r="A1" s="52"/>
      <c r="B1" s="52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ht="32.25" customHeight="1" spans="1:16">
      <c r="A2" s="53" t="s">
        <v>231</v>
      </c>
      <c r="B2" s="53"/>
      <c r="C2" s="53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ht="15" customHeight="1" spans="1:16">
      <c r="A3" s="50"/>
      <c r="B3" s="50"/>
      <c r="C3" s="54" t="s">
        <v>32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ht="25.5" customHeight="1" spans="1:16">
      <c r="A4" s="55" t="s">
        <v>232</v>
      </c>
      <c r="B4" s="55"/>
      <c r="C4" s="56" t="s">
        <v>36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ht="25.5" customHeight="1" spans="1:16">
      <c r="A5" s="55" t="s">
        <v>233</v>
      </c>
      <c r="B5" s="55" t="s">
        <v>234</v>
      </c>
      <c r="C5" s="56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="50" customFormat="1" ht="25.5" customHeight="1" spans="1:3">
      <c r="A6" s="55" t="s">
        <v>110</v>
      </c>
      <c r="B6" s="55"/>
      <c r="C6" s="57" t="s">
        <v>235</v>
      </c>
    </row>
    <row r="7" s="50" customFormat="1" ht="26.25" customHeight="1" spans="1:4">
      <c r="A7" s="58"/>
      <c r="B7" s="58"/>
      <c r="C7" s="59">
        <v>0</v>
      </c>
      <c r="D7" s="51"/>
    </row>
    <row r="8" ht="26.25" customHeight="1" spans="1:16">
      <c r="A8" s="58"/>
      <c r="B8" s="58"/>
      <c r="C8" s="5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ht="26.25" customHeight="1" spans="1:16">
      <c r="A9" s="58"/>
      <c r="B9" s="58"/>
      <c r="C9" s="5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ht="26.25" customHeight="1" spans="1:3">
      <c r="A10" s="58"/>
      <c r="B10" s="58"/>
      <c r="C10" s="59"/>
    </row>
    <row r="11" ht="26.25" customHeight="1" spans="1:3">
      <c r="A11" s="58"/>
      <c r="B11" s="58"/>
      <c r="C11" s="59"/>
    </row>
    <row r="12" ht="26.25" customHeight="1" spans="1:3">
      <c r="A12" s="58"/>
      <c r="B12" s="58"/>
      <c r="C12" s="59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R10" sqref="R10"/>
    </sheetView>
  </sheetViews>
  <sheetFormatPr defaultColWidth="10" defaultRowHeight="13.5" outlineLevelRow="4" outlineLevelCol="4"/>
  <cols>
    <col min="1" max="1" width="19.325" customWidth="1"/>
    <col min="2" max="2" width="24.7833333333333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44"/>
      <c r="B1" s="44"/>
      <c r="C1" s="44"/>
      <c r="D1" s="44"/>
      <c r="E1" s="44"/>
    </row>
    <row r="2" ht="39.85" customHeight="1" spans="1:5">
      <c r="A2" s="45" t="s">
        <v>236</v>
      </c>
      <c r="B2" s="45"/>
      <c r="C2" s="45"/>
      <c r="D2" s="45"/>
      <c r="E2" s="45"/>
    </row>
    <row r="3" ht="22.75" customHeight="1" spans="1:5">
      <c r="A3" s="46"/>
      <c r="B3" s="46"/>
      <c r="C3" s="46"/>
      <c r="D3" s="46"/>
      <c r="E3" s="47" t="s">
        <v>32</v>
      </c>
    </row>
    <row r="4" ht="22.75" customHeight="1" spans="1:5">
      <c r="A4" s="48" t="s">
        <v>162</v>
      </c>
      <c r="B4" s="48" t="s">
        <v>110</v>
      </c>
      <c r="C4" s="48" t="s">
        <v>237</v>
      </c>
      <c r="D4" s="48" t="s">
        <v>238</v>
      </c>
      <c r="E4" s="48" t="s">
        <v>239</v>
      </c>
    </row>
    <row r="5" ht="22.75" customHeight="1" spans="1:5">
      <c r="A5" s="48" t="s">
        <v>2</v>
      </c>
      <c r="B5" s="48">
        <v>0</v>
      </c>
      <c r="C5" s="49"/>
      <c r="D5" s="49"/>
      <c r="E5" s="49"/>
    </row>
  </sheetData>
  <mergeCells count="1">
    <mergeCell ref="A2:E2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11" sqref="G11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34" t="s">
        <v>240</v>
      </c>
      <c r="B1" s="34"/>
    </row>
    <row r="2" spans="1:2">
      <c r="A2" s="35" t="s">
        <v>32</v>
      </c>
      <c r="B2" s="35"/>
    </row>
    <row r="3" ht="15" customHeight="1" spans="1:2">
      <c r="A3" s="36" t="s">
        <v>35</v>
      </c>
      <c r="B3" s="37" t="s">
        <v>36</v>
      </c>
    </row>
    <row r="4" spans="1:2">
      <c r="A4" s="36"/>
      <c r="B4" s="37"/>
    </row>
    <row r="5" ht="34" customHeight="1" spans="1:2">
      <c r="A5" s="38" t="s">
        <v>241</v>
      </c>
      <c r="B5" s="37"/>
    </row>
    <row r="6" ht="34" customHeight="1" spans="1:2">
      <c r="A6" s="39" t="s">
        <v>242</v>
      </c>
      <c r="B6" s="40"/>
    </row>
    <row r="7" ht="34" customHeight="1" spans="1:2">
      <c r="A7" s="41"/>
      <c r="B7" s="42"/>
    </row>
    <row r="8" ht="34" customHeight="1" spans="1:2">
      <c r="A8" s="41"/>
      <c r="B8" s="42"/>
    </row>
    <row r="9" ht="34" customHeight="1" spans="1:2">
      <c r="A9" s="41"/>
      <c r="B9" s="42"/>
    </row>
    <row r="10" ht="34" customHeight="1" spans="1:2">
      <c r="A10" s="41"/>
      <c r="B10" s="42"/>
    </row>
    <row r="11" ht="34" customHeight="1" spans="1:2">
      <c r="A11" s="41"/>
      <c r="B11" s="42"/>
    </row>
    <row r="12" ht="34" customHeight="1" spans="1:2">
      <c r="A12" s="41"/>
      <c r="B12" s="42"/>
    </row>
    <row r="13" ht="34" customHeight="1" spans="1:2">
      <c r="A13" s="41"/>
      <c r="B13" s="42"/>
    </row>
    <row r="14" ht="34" customHeight="1" spans="1:2">
      <c r="A14" s="41"/>
      <c r="B14" s="42"/>
    </row>
    <row r="15" ht="34" customHeight="1" spans="1:2">
      <c r="A15" s="41"/>
      <c r="B15" s="42"/>
    </row>
    <row r="16" spans="1:1">
      <c r="A16" s="43" t="s">
        <v>243</v>
      </c>
    </row>
  </sheetData>
  <mergeCells count="4">
    <mergeCell ref="A1:B1"/>
    <mergeCell ref="A2:B2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"/>
  <sheetViews>
    <sheetView topLeftCell="J1" workbookViewId="0">
      <selection activeCell="L7" sqref="L7"/>
    </sheetView>
  </sheetViews>
  <sheetFormatPr defaultColWidth="9" defaultRowHeight="13.5"/>
  <cols>
    <col min="5" max="9" width="12.625"/>
    <col min="10" max="10" width="11.5"/>
    <col min="11" max="11" width="12.625"/>
    <col min="13" max="13" width="11.5"/>
    <col min="14" max="14" width="10.375"/>
    <col min="15" max="17" width="11.5"/>
    <col min="18" max="21" width="10.375"/>
    <col min="24" max="25" width="10.375"/>
    <col min="26" max="26" width="11.5"/>
    <col min="28" max="29" width="10.375"/>
  </cols>
  <sheetData>
    <row r="1" s="1" customFormat="1" ht="68" customHeight="1" spans="1:41">
      <c r="A1" s="5" t="s">
        <v>244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="1" customFormat="1" ht="14.25" spans="1:41">
      <c r="A2" s="7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27"/>
      <c r="AA2" s="27"/>
      <c r="AB2" s="27"/>
      <c r="AC2" s="27"/>
      <c r="AD2" s="9"/>
      <c r="AE2" s="27"/>
      <c r="AF2" s="27"/>
      <c r="AG2" s="27"/>
      <c r="AH2" s="27"/>
      <c r="AI2" s="27"/>
      <c r="AJ2" s="27"/>
      <c r="AK2" s="27"/>
      <c r="AL2" s="27"/>
      <c r="AM2" s="9" t="s">
        <v>32</v>
      </c>
      <c r="AN2" s="9"/>
      <c r="AO2" s="9"/>
    </row>
    <row r="3" s="2" customFormat="1" ht="36" customHeight="1" spans="1:41">
      <c r="A3" s="10" t="s">
        <v>245</v>
      </c>
      <c r="B3" s="11" t="s">
        <v>105</v>
      </c>
      <c r="C3" s="11"/>
      <c r="D3" s="11"/>
      <c r="E3" s="12" t="s">
        <v>242</v>
      </c>
      <c r="F3" s="12" t="s">
        <v>246</v>
      </c>
      <c r="G3" s="13" t="s">
        <v>247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2" t="s">
        <v>248</v>
      </c>
      <c r="AN3" s="12"/>
      <c r="AO3" s="12" t="s">
        <v>109</v>
      </c>
    </row>
    <row r="4" s="2" customFormat="1" ht="36" customHeight="1" spans="1:41">
      <c r="A4" s="10"/>
      <c r="B4" s="11"/>
      <c r="C4" s="11"/>
      <c r="D4" s="11"/>
      <c r="E4" s="12"/>
      <c r="F4" s="12"/>
      <c r="G4" s="15" t="s">
        <v>249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28"/>
      <c r="AE4" s="15" t="s">
        <v>108</v>
      </c>
      <c r="AF4" s="16"/>
      <c r="AG4" s="16"/>
      <c r="AH4" s="16"/>
      <c r="AI4" s="16"/>
      <c r="AJ4" s="16"/>
      <c r="AK4" s="16"/>
      <c r="AL4" s="28"/>
      <c r="AM4" s="12" t="s">
        <v>250</v>
      </c>
      <c r="AN4" s="12" t="s">
        <v>251</v>
      </c>
      <c r="AO4" s="12"/>
    </row>
    <row r="5" s="2" customFormat="1" ht="36" customHeight="1" spans="1:41">
      <c r="A5" s="10"/>
      <c r="B5" s="10" t="s">
        <v>252</v>
      </c>
      <c r="C5" s="10" t="s">
        <v>253</v>
      </c>
      <c r="D5" s="10" t="s">
        <v>254</v>
      </c>
      <c r="E5" s="12"/>
      <c r="F5" s="12"/>
      <c r="G5" s="12" t="s">
        <v>255</v>
      </c>
      <c r="H5" s="12" t="s">
        <v>256</v>
      </c>
      <c r="I5" s="22"/>
      <c r="J5" s="22"/>
      <c r="K5" s="22"/>
      <c r="L5" s="22"/>
      <c r="M5" s="22"/>
      <c r="N5" s="22"/>
      <c r="O5" s="22"/>
      <c r="P5" s="12"/>
      <c r="Q5" s="12"/>
      <c r="R5" s="12"/>
      <c r="S5" s="12"/>
      <c r="T5" s="12"/>
      <c r="U5" s="12" t="s">
        <v>257</v>
      </c>
      <c r="V5" s="12"/>
      <c r="W5" s="12"/>
      <c r="X5" s="12"/>
      <c r="Y5" s="12"/>
      <c r="Z5" s="12" t="s">
        <v>258</v>
      </c>
      <c r="AA5" s="12"/>
      <c r="AB5" s="12"/>
      <c r="AC5" s="12"/>
      <c r="AD5" s="29"/>
      <c r="AE5" s="30" t="s">
        <v>259</v>
      </c>
      <c r="AF5" s="31"/>
      <c r="AG5" s="31"/>
      <c r="AH5" s="31"/>
      <c r="AI5" s="31"/>
      <c r="AJ5" s="31"/>
      <c r="AK5" s="31"/>
      <c r="AL5" s="32"/>
      <c r="AM5" s="12"/>
      <c r="AN5" s="12"/>
      <c r="AO5" s="33"/>
    </row>
    <row r="6" s="2" customFormat="1" ht="36" customHeight="1" spans="1:41">
      <c r="A6" s="10"/>
      <c r="B6" s="10"/>
      <c r="C6" s="10"/>
      <c r="D6" s="10"/>
      <c r="E6" s="12"/>
      <c r="F6" s="12"/>
      <c r="G6" s="12"/>
      <c r="H6" s="12" t="s">
        <v>260</v>
      </c>
      <c r="I6" s="23" t="s">
        <v>261</v>
      </c>
      <c r="J6" s="24"/>
      <c r="K6" s="24"/>
      <c r="L6" s="24"/>
      <c r="M6" s="25"/>
      <c r="N6" s="12" t="s">
        <v>262</v>
      </c>
      <c r="O6" s="12"/>
      <c r="P6" s="12"/>
      <c r="Q6" s="12"/>
      <c r="R6" s="12"/>
      <c r="S6" s="12"/>
      <c r="T6" s="12"/>
      <c r="U6" s="12" t="s">
        <v>260</v>
      </c>
      <c r="V6" s="12" t="s">
        <v>263</v>
      </c>
      <c r="W6" s="12" t="s">
        <v>213</v>
      </c>
      <c r="X6" s="22" t="s">
        <v>264</v>
      </c>
      <c r="Y6" s="12" t="s">
        <v>215</v>
      </c>
      <c r="Z6" s="12" t="s">
        <v>260</v>
      </c>
      <c r="AA6" s="12" t="s">
        <v>185</v>
      </c>
      <c r="AB6" s="12" t="s">
        <v>265</v>
      </c>
      <c r="AC6" s="12" t="s">
        <v>191</v>
      </c>
      <c r="AD6" s="12" t="s">
        <v>266</v>
      </c>
      <c r="AE6" s="12" t="s">
        <v>260</v>
      </c>
      <c r="AF6" s="12" t="s">
        <v>258</v>
      </c>
      <c r="AG6" s="22" t="s">
        <v>267</v>
      </c>
      <c r="AH6" s="12" t="s">
        <v>268</v>
      </c>
      <c r="AI6" s="12" t="s">
        <v>269</v>
      </c>
      <c r="AJ6" s="12" t="s">
        <v>270</v>
      </c>
      <c r="AK6" s="12" t="s">
        <v>271</v>
      </c>
      <c r="AL6" s="12" t="s">
        <v>272</v>
      </c>
      <c r="AM6" s="12"/>
      <c r="AN6" s="12"/>
      <c r="AO6" s="33"/>
    </row>
    <row r="7" s="3" customFormat="1" ht="138" customHeight="1" spans="1:41">
      <c r="A7" s="10"/>
      <c r="B7" s="10"/>
      <c r="C7" s="10"/>
      <c r="D7" s="10"/>
      <c r="E7" s="12"/>
      <c r="F7" s="12"/>
      <c r="G7" s="12"/>
      <c r="H7" s="12"/>
      <c r="I7" s="12" t="s">
        <v>273</v>
      </c>
      <c r="J7" s="12" t="s">
        <v>274</v>
      </c>
      <c r="K7" s="12" t="s">
        <v>275</v>
      </c>
      <c r="L7" s="12" t="s">
        <v>276</v>
      </c>
      <c r="M7" s="12" t="s">
        <v>277</v>
      </c>
      <c r="N7" s="12" t="s">
        <v>264</v>
      </c>
      <c r="O7" s="12" t="s">
        <v>278</v>
      </c>
      <c r="P7" s="12" t="s">
        <v>279</v>
      </c>
      <c r="Q7" s="12" t="s">
        <v>280</v>
      </c>
      <c r="R7" s="12" t="s">
        <v>281</v>
      </c>
      <c r="S7" s="12" t="s">
        <v>282</v>
      </c>
      <c r="T7" s="12" t="s">
        <v>283</v>
      </c>
      <c r="U7" s="12"/>
      <c r="V7" s="12"/>
      <c r="W7" s="12"/>
      <c r="X7" s="26"/>
      <c r="Y7" s="12"/>
      <c r="Z7" s="12"/>
      <c r="AA7" s="12"/>
      <c r="AB7" s="12"/>
      <c r="AC7" s="12"/>
      <c r="AD7" s="12"/>
      <c r="AE7" s="12"/>
      <c r="AF7" s="12"/>
      <c r="AG7" s="26"/>
      <c r="AH7" s="12"/>
      <c r="AI7" s="12"/>
      <c r="AJ7" s="12"/>
      <c r="AK7" s="12"/>
      <c r="AL7" s="12"/>
      <c r="AM7" s="12"/>
      <c r="AN7" s="12"/>
      <c r="AO7" s="12"/>
    </row>
    <row r="8" s="3" customFormat="1" ht="70" customHeight="1" spans="1:41">
      <c r="A8" s="17" t="s">
        <v>242</v>
      </c>
      <c r="B8" s="17"/>
      <c r="C8" s="17"/>
      <c r="D8" s="17"/>
      <c r="E8" s="18">
        <f t="shared" ref="E8:H8" si="0">E9+E10+E11+E12+E13</f>
        <v>5951298.48</v>
      </c>
      <c r="F8" s="18">
        <f t="shared" si="0"/>
        <v>5951298.48</v>
      </c>
      <c r="G8" s="18">
        <f t="shared" si="0"/>
        <v>5951298.48</v>
      </c>
      <c r="H8" s="18">
        <f t="shared" si="0"/>
        <v>5785543.71</v>
      </c>
      <c r="I8" s="18">
        <f t="shared" ref="I8:AO8" si="1">SUM(I9:I13)</f>
        <v>2136546</v>
      </c>
      <c r="J8" s="18">
        <f t="shared" si="1"/>
        <v>357203.7</v>
      </c>
      <c r="K8" s="18">
        <f t="shared" si="1"/>
        <v>1237685.4</v>
      </c>
      <c r="L8" s="18">
        <f t="shared" si="1"/>
        <v>0</v>
      </c>
      <c r="M8" s="18">
        <f t="shared" si="1"/>
        <v>829900</v>
      </c>
      <c r="N8" s="18">
        <f t="shared" si="1"/>
        <v>91500</v>
      </c>
      <c r="O8" s="18">
        <f t="shared" si="1"/>
        <v>186031.76</v>
      </c>
      <c r="P8" s="18">
        <f t="shared" si="1"/>
        <v>577805.4</v>
      </c>
      <c r="Q8" s="18">
        <f t="shared" si="1"/>
        <v>260444.46</v>
      </c>
      <c r="R8" s="18">
        <f t="shared" si="1"/>
        <v>67500</v>
      </c>
      <c r="S8" s="18">
        <f t="shared" si="1"/>
        <v>14882.54</v>
      </c>
      <c r="T8" s="18">
        <f t="shared" si="1"/>
        <v>26044.45</v>
      </c>
      <c r="U8" s="18">
        <f t="shared" si="1"/>
        <v>31980</v>
      </c>
      <c r="V8" s="18">
        <f t="shared" si="1"/>
        <v>0</v>
      </c>
      <c r="W8" s="18">
        <f t="shared" si="1"/>
        <v>0</v>
      </c>
      <c r="X8" s="18">
        <f t="shared" si="1"/>
        <v>19500</v>
      </c>
      <c r="Y8" s="18">
        <f t="shared" si="1"/>
        <v>12480</v>
      </c>
      <c r="Z8" s="18">
        <f t="shared" si="1"/>
        <v>133774.77</v>
      </c>
      <c r="AA8" s="18">
        <f t="shared" si="1"/>
        <v>0</v>
      </c>
      <c r="AB8" s="18">
        <f t="shared" si="1"/>
        <v>74412.7</v>
      </c>
      <c r="AC8" s="18">
        <f t="shared" si="1"/>
        <v>59362.07</v>
      </c>
      <c r="AD8" s="18">
        <f t="shared" si="1"/>
        <v>0</v>
      </c>
      <c r="AE8" s="18">
        <f t="shared" si="1"/>
        <v>0</v>
      </c>
      <c r="AF8" s="18">
        <f t="shared" si="1"/>
        <v>0</v>
      </c>
      <c r="AG8" s="18">
        <f t="shared" si="1"/>
        <v>0</v>
      </c>
      <c r="AH8" s="18">
        <f t="shared" si="1"/>
        <v>0</v>
      </c>
      <c r="AI8" s="18">
        <f t="shared" si="1"/>
        <v>0</v>
      </c>
      <c r="AJ8" s="18">
        <f t="shared" si="1"/>
        <v>0</v>
      </c>
      <c r="AK8" s="18">
        <f t="shared" si="1"/>
        <v>0</v>
      </c>
      <c r="AL8" s="18">
        <f t="shared" si="1"/>
        <v>0</v>
      </c>
      <c r="AM8" s="18">
        <f t="shared" si="1"/>
        <v>0</v>
      </c>
      <c r="AN8" s="18">
        <f t="shared" si="1"/>
        <v>0</v>
      </c>
      <c r="AO8" s="18">
        <f t="shared" si="1"/>
        <v>0</v>
      </c>
    </row>
    <row r="9" s="4" customFormat="1" ht="70" customHeight="1" spans="1:41">
      <c r="A9" s="19" t="s">
        <v>2</v>
      </c>
      <c r="B9" s="20" t="s">
        <v>284</v>
      </c>
      <c r="C9" s="21" t="s">
        <v>285</v>
      </c>
      <c r="D9" s="21" t="s">
        <v>286</v>
      </c>
      <c r="E9" s="18">
        <f t="shared" ref="E9:E13" si="2">F9</f>
        <v>4972641.63</v>
      </c>
      <c r="F9" s="18">
        <f t="shared" ref="F9:F13" si="3">G9</f>
        <v>4972641.63</v>
      </c>
      <c r="G9" s="18">
        <f t="shared" ref="G9:G13" si="4">H9+U9+Z9</f>
        <v>4972641.63</v>
      </c>
      <c r="H9" s="18">
        <f t="shared" ref="H9:H13" si="5">SUM(I9:T9)</f>
        <v>4838866.86</v>
      </c>
      <c r="I9" s="18">
        <v>2136546</v>
      </c>
      <c r="J9" s="18">
        <v>357203.7</v>
      </c>
      <c r="K9" s="18">
        <v>1237685.4</v>
      </c>
      <c r="L9" s="18">
        <v>0</v>
      </c>
      <c r="M9" s="18">
        <v>829900</v>
      </c>
      <c r="N9" s="18">
        <v>91500</v>
      </c>
      <c r="O9" s="18">
        <v>186031.76</v>
      </c>
      <c r="P9" s="18"/>
      <c r="Q9" s="18"/>
      <c r="R9" s="18"/>
      <c r="S9" s="18"/>
      <c r="T9" s="18"/>
      <c r="U9" s="18">
        <f>SUM(V9:Y9)</f>
        <v>0</v>
      </c>
      <c r="V9" s="18"/>
      <c r="W9" s="18"/>
      <c r="X9" s="18"/>
      <c r="Y9" s="18"/>
      <c r="Z9" s="18">
        <f>SUM(AA9:AD9)</f>
        <v>133774.77</v>
      </c>
      <c r="AA9" s="18"/>
      <c r="AB9" s="18">
        <v>74412.7</v>
      </c>
      <c r="AC9" s="18">
        <v>59362.07</v>
      </c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="4" customFormat="1" ht="70" customHeight="1" spans="1:41">
      <c r="A10" s="19" t="s">
        <v>2</v>
      </c>
      <c r="B10" s="21" t="s">
        <v>287</v>
      </c>
      <c r="C10" s="21" t="s">
        <v>288</v>
      </c>
      <c r="D10" s="21" t="s">
        <v>289</v>
      </c>
      <c r="E10" s="18">
        <f t="shared" si="2"/>
        <v>31980</v>
      </c>
      <c r="F10" s="18">
        <f t="shared" si="3"/>
        <v>31980</v>
      </c>
      <c r="G10" s="18">
        <f t="shared" si="4"/>
        <v>31980</v>
      </c>
      <c r="H10" s="18">
        <f t="shared" si="5"/>
        <v>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>
        <f>SUM(V10:Y10)</f>
        <v>31980</v>
      </c>
      <c r="V10" s="18"/>
      <c r="W10" s="18"/>
      <c r="X10" s="18">
        <v>19500</v>
      </c>
      <c r="Y10" s="18">
        <v>12480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="4" customFormat="1" ht="70" customHeight="1" spans="1:41">
      <c r="A11" s="19" t="s">
        <v>2</v>
      </c>
      <c r="B11" s="21" t="s">
        <v>287</v>
      </c>
      <c r="C11" s="21" t="s">
        <v>288</v>
      </c>
      <c r="D11" s="21" t="s">
        <v>290</v>
      </c>
      <c r="E11" s="18">
        <f t="shared" si="2"/>
        <v>577805.4</v>
      </c>
      <c r="F11" s="18">
        <f t="shared" si="3"/>
        <v>577805.4</v>
      </c>
      <c r="G11" s="18">
        <f t="shared" si="4"/>
        <v>577805.4</v>
      </c>
      <c r="H11" s="18">
        <f t="shared" si="5"/>
        <v>577805.4</v>
      </c>
      <c r="I11" s="18"/>
      <c r="J11" s="18"/>
      <c r="K11" s="18"/>
      <c r="L11" s="18"/>
      <c r="M11" s="18"/>
      <c r="N11" s="18"/>
      <c r="O11" s="18"/>
      <c r="P11" s="18">
        <v>577805.4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="4" customFormat="1" ht="70" customHeight="1" spans="1:41">
      <c r="A12" s="19" t="s">
        <v>2</v>
      </c>
      <c r="B12" s="21" t="s">
        <v>287</v>
      </c>
      <c r="C12" s="21" t="s">
        <v>291</v>
      </c>
      <c r="D12" s="21" t="s">
        <v>291</v>
      </c>
      <c r="E12" s="18">
        <f t="shared" si="2"/>
        <v>40926.99</v>
      </c>
      <c r="F12" s="18">
        <f t="shared" si="3"/>
        <v>40926.99</v>
      </c>
      <c r="G12" s="18">
        <f t="shared" si="4"/>
        <v>40926.99</v>
      </c>
      <c r="H12" s="18">
        <f t="shared" si="5"/>
        <v>40926.99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>
        <v>14882.54</v>
      </c>
      <c r="T12" s="18">
        <v>26044.45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="4" customFormat="1" ht="70" customHeight="1" spans="1:41">
      <c r="A13" s="19" t="s">
        <v>2</v>
      </c>
      <c r="B13" s="21" t="s">
        <v>292</v>
      </c>
      <c r="C13" s="21" t="s">
        <v>293</v>
      </c>
      <c r="D13" s="21" t="s">
        <v>294</v>
      </c>
      <c r="E13" s="18">
        <f t="shared" si="2"/>
        <v>327944.46</v>
      </c>
      <c r="F13" s="18">
        <f t="shared" si="3"/>
        <v>327944.46</v>
      </c>
      <c r="G13" s="18">
        <f t="shared" si="4"/>
        <v>327944.46</v>
      </c>
      <c r="H13" s="18">
        <f t="shared" si="5"/>
        <v>327944.46</v>
      </c>
      <c r="I13" s="18"/>
      <c r="J13" s="18"/>
      <c r="K13" s="18"/>
      <c r="L13" s="18"/>
      <c r="M13" s="18"/>
      <c r="N13" s="18"/>
      <c r="O13" s="18"/>
      <c r="P13" s="18"/>
      <c r="Q13" s="18">
        <v>260444.46</v>
      </c>
      <c r="R13" s="18">
        <v>67500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</sheetData>
  <mergeCells count="43">
    <mergeCell ref="A1:AO1"/>
    <mergeCell ref="AM2:AO2"/>
    <mergeCell ref="G3:AL3"/>
    <mergeCell ref="AM3:AN3"/>
    <mergeCell ref="G4:AD4"/>
    <mergeCell ref="AE4:AL4"/>
    <mergeCell ref="H5:T5"/>
    <mergeCell ref="U5:Y5"/>
    <mergeCell ref="Z5:AD5"/>
    <mergeCell ref="AE5:AL5"/>
    <mergeCell ref="I6:M6"/>
    <mergeCell ref="N6:O6"/>
    <mergeCell ref="P6:T6"/>
    <mergeCell ref="A3:A7"/>
    <mergeCell ref="B5:B7"/>
    <mergeCell ref="C5:C7"/>
    <mergeCell ref="D5:D7"/>
    <mergeCell ref="E3:E7"/>
    <mergeCell ref="F3:F7"/>
    <mergeCell ref="G5:G7"/>
    <mergeCell ref="H6:H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4:AM7"/>
    <mergeCell ref="AN4:AN7"/>
    <mergeCell ref="AO3:AO7"/>
    <mergeCell ref="B3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R10" sqref="R10"/>
    </sheetView>
  </sheetViews>
  <sheetFormatPr defaultColWidth="10" defaultRowHeight="13.5" outlineLevelCol="2"/>
  <cols>
    <col min="1" max="1" width="5.01666666666667" customWidth="1"/>
    <col min="2" max="2" width="49.95" customWidth="1"/>
    <col min="3" max="3" width="40.1666666666667" customWidth="1"/>
  </cols>
  <sheetData>
    <row r="1" ht="35.4" customHeight="1" spans="1:2">
      <c r="A1" s="44"/>
      <c r="B1" s="44"/>
    </row>
    <row r="2" ht="39.15" customHeight="1" spans="1:3">
      <c r="A2" s="44"/>
      <c r="B2" s="165" t="s">
        <v>8</v>
      </c>
      <c r="C2" s="165"/>
    </row>
    <row r="3" ht="29.35" customHeight="1" spans="1:3">
      <c r="A3" s="166"/>
      <c r="B3" s="167" t="s">
        <v>9</v>
      </c>
      <c r="C3" s="167" t="s">
        <v>10</v>
      </c>
    </row>
    <row r="4" ht="39" customHeight="1" spans="1:3">
      <c r="A4" s="147"/>
      <c r="B4" s="168" t="s">
        <v>11</v>
      </c>
      <c r="C4" s="169" t="s">
        <v>12</v>
      </c>
    </row>
    <row r="5" ht="39" customHeight="1" spans="1:3">
      <c r="A5" s="147"/>
      <c r="B5" s="168" t="s">
        <v>13</v>
      </c>
      <c r="C5" s="169" t="s">
        <v>14</v>
      </c>
    </row>
    <row r="6" ht="39" customHeight="1" spans="1:3">
      <c r="A6" s="147"/>
      <c r="B6" s="168" t="s">
        <v>15</v>
      </c>
      <c r="C6" s="169" t="s">
        <v>16</v>
      </c>
    </row>
    <row r="7" ht="39" customHeight="1" spans="1:3">
      <c r="A7" s="147"/>
      <c r="B7" s="168" t="s">
        <v>17</v>
      </c>
      <c r="C7" s="169"/>
    </row>
    <row r="8" ht="39" customHeight="1" spans="1:3">
      <c r="A8" s="147"/>
      <c r="B8" s="168" t="s">
        <v>18</v>
      </c>
      <c r="C8" s="169" t="s">
        <v>19</v>
      </c>
    </row>
    <row r="9" ht="39" customHeight="1" spans="1:3">
      <c r="A9" s="147"/>
      <c r="B9" s="168" t="s">
        <v>20</v>
      </c>
      <c r="C9" s="169" t="s">
        <v>21</v>
      </c>
    </row>
    <row r="10" ht="39" customHeight="1" spans="1:3">
      <c r="A10" s="147"/>
      <c r="B10" s="168" t="s">
        <v>22</v>
      </c>
      <c r="C10" s="169" t="s">
        <v>23</v>
      </c>
    </row>
    <row r="11" ht="39" customHeight="1" spans="1:3">
      <c r="A11" s="147"/>
      <c r="B11" s="168" t="s">
        <v>24</v>
      </c>
      <c r="C11" s="169" t="s">
        <v>25</v>
      </c>
    </row>
    <row r="12" ht="39" customHeight="1" spans="1:3">
      <c r="A12" s="147"/>
      <c r="B12" s="168" t="s">
        <v>26</v>
      </c>
      <c r="C12" s="169"/>
    </row>
    <row r="13" ht="39" customHeight="1" spans="1:3">
      <c r="A13" s="44"/>
      <c r="B13" s="168" t="s">
        <v>27</v>
      </c>
      <c r="C13" s="169"/>
    </row>
    <row r="14" ht="39" customHeight="1" spans="1:3">
      <c r="A14" s="44"/>
      <c r="B14" s="168" t="s">
        <v>28</v>
      </c>
      <c r="C14" s="169" t="s">
        <v>12</v>
      </c>
    </row>
    <row r="15" ht="39" customHeight="1" spans="2:3">
      <c r="B15" s="170" t="s">
        <v>29</v>
      </c>
      <c r="C15" s="72"/>
    </row>
    <row r="16" ht="39" customHeight="1" spans="2:3">
      <c r="B16" s="171" t="s">
        <v>30</v>
      </c>
      <c r="C16" s="72"/>
    </row>
  </sheetData>
  <mergeCells count="1">
    <mergeCell ref="B2:C2"/>
  </mergeCells>
  <pageMargins left="0.432638888888889" right="0.354166666666667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R10" sqref="R10"/>
    </sheetView>
  </sheetViews>
  <sheetFormatPr defaultColWidth="10" defaultRowHeight="13.5" outlineLevelCol="3"/>
  <cols>
    <col min="1" max="1" width="28.1083333333333" customWidth="1"/>
    <col min="2" max="2" width="15.625" customWidth="1"/>
    <col min="3" max="3" width="28.5" customWidth="1"/>
    <col min="4" max="4" width="15.625" customWidth="1"/>
  </cols>
  <sheetData>
    <row r="1" ht="25" customHeight="1" spans="1:4">
      <c r="A1" s="45" t="s">
        <v>31</v>
      </c>
      <c r="B1" s="45"/>
      <c r="C1" s="45"/>
      <c r="D1" s="45"/>
    </row>
    <row r="2" ht="14" customHeight="1" spans="1:4">
      <c r="A2" s="147"/>
      <c r="B2" s="147"/>
      <c r="C2" s="147"/>
      <c r="D2" s="148" t="s">
        <v>32</v>
      </c>
    </row>
    <row r="3" ht="22.75" customHeight="1" spans="1:4">
      <c r="A3" s="117" t="s">
        <v>33</v>
      </c>
      <c r="B3" s="117"/>
      <c r="C3" s="117" t="s">
        <v>34</v>
      </c>
      <c r="D3" s="117"/>
    </row>
    <row r="4" ht="19" customHeight="1" spans="1:4">
      <c r="A4" s="117" t="s">
        <v>35</v>
      </c>
      <c r="B4" s="117" t="s">
        <v>36</v>
      </c>
      <c r="C4" s="117" t="s">
        <v>35</v>
      </c>
      <c r="D4" s="117" t="s">
        <v>36</v>
      </c>
    </row>
    <row r="5" ht="19" customHeight="1" spans="1:4">
      <c r="A5" s="149" t="s">
        <v>37</v>
      </c>
      <c r="B5" s="150">
        <f>'2024年预算批复'!E8</f>
        <v>5951298.48</v>
      </c>
      <c r="C5" s="149" t="s">
        <v>38</v>
      </c>
      <c r="D5" s="151"/>
    </row>
    <row r="6" ht="19" customHeight="1" spans="1:4">
      <c r="A6" s="149" t="s">
        <v>39</v>
      </c>
      <c r="B6" s="126"/>
      <c r="C6" s="149" t="s">
        <v>40</v>
      </c>
      <c r="D6" s="152"/>
    </row>
    <row r="7" ht="19" customHeight="1" spans="1:4">
      <c r="A7" s="149" t="s">
        <v>41</v>
      </c>
      <c r="B7" s="125"/>
      <c r="C7" s="149" t="s">
        <v>42</v>
      </c>
      <c r="D7" s="152"/>
    </row>
    <row r="8" ht="19" customHeight="1" spans="1:4">
      <c r="A8" s="149" t="s">
        <v>43</v>
      </c>
      <c r="B8" s="126"/>
      <c r="C8" s="149" t="s">
        <v>44</v>
      </c>
      <c r="D8" s="153"/>
    </row>
    <row r="9" ht="19" customHeight="1" spans="1:4">
      <c r="A9" s="149" t="s">
        <v>45</v>
      </c>
      <c r="B9" s="151"/>
      <c r="C9" s="154" t="s">
        <v>46</v>
      </c>
      <c r="D9" s="150">
        <f>'2024年预算批复'!E9</f>
        <v>4972641.63</v>
      </c>
    </row>
    <row r="10" ht="19" customHeight="1" spans="1:4">
      <c r="A10" s="149" t="s">
        <v>47</v>
      </c>
      <c r="B10" s="151"/>
      <c r="C10" s="154" t="s">
        <v>48</v>
      </c>
      <c r="D10" s="155"/>
    </row>
    <row r="11" ht="19" customHeight="1" spans="1:4">
      <c r="A11" s="149" t="s">
        <v>49</v>
      </c>
      <c r="B11" s="151"/>
      <c r="C11" s="154" t="s">
        <v>50</v>
      </c>
      <c r="D11" s="150"/>
    </row>
    <row r="12" ht="19" customHeight="1" spans="1:4">
      <c r="A12" s="149" t="s">
        <v>51</v>
      </c>
      <c r="B12" s="151"/>
      <c r="C12" s="154" t="s">
        <v>52</v>
      </c>
      <c r="D12" s="150">
        <f>'2024年预算批复'!E10+'2024年预算批复'!E11+'2024年预算批复'!E12</f>
        <v>650712.39</v>
      </c>
    </row>
    <row r="13" ht="19" customHeight="1" spans="1:4">
      <c r="A13" s="149" t="s">
        <v>53</v>
      </c>
      <c r="B13" s="151"/>
      <c r="C13" s="154" t="s">
        <v>54</v>
      </c>
      <c r="D13" s="156"/>
    </row>
    <row r="14" ht="19" customHeight="1" spans="1:4">
      <c r="A14" s="149"/>
      <c r="B14" s="157"/>
      <c r="C14" s="154" t="s">
        <v>55</v>
      </c>
      <c r="D14" s="150">
        <f>'2024年预算批复'!E13</f>
        <v>327944.46</v>
      </c>
    </row>
    <row r="15" ht="19" customHeight="1" spans="1:4">
      <c r="A15" s="149"/>
      <c r="B15" s="157"/>
      <c r="C15" s="154" t="s">
        <v>56</v>
      </c>
      <c r="D15" s="158"/>
    </row>
    <row r="16" ht="19" customHeight="1" spans="1:4">
      <c r="A16" s="149"/>
      <c r="B16" s="157"/>
      <c r="C16" s="149" t="s">
        <v>57</v>
      </c>
      <c r="D16" s="159"/>
    </row>
    <row r="17" ht="19" customHeight="1" spans="1:4">
      <c r="A17" s="149"/>
      <c r="B17" s="157"/>
      <c r="C17" s="149" t="s">
        <v>58</v>
      </c>
      <c r="D17" s="152"/>
    </row>
    <row r="18" ht="19" customHeight="1" spans="1:4">
      <c r="A18" s="149"/>
      <c r="B18" s="157"/>
      <c r="C18" s="149" t="s">
        <v>59</v>
      </c>
      <c r="D18" s="152"/>
    </row>
    <row r="19" ht="19" customHeight="1" spans="1:4">
      <c r="A19" s="160"/>
      <c r="B19" s="161"/>
      <c r="C19" s="149" t="s">
        <v>60</v>
      </c>
      <c r="D19" s="152"/>
    </row>
    <row r="20" ht="19" customHeight="1" spans="1:4">
      <c r="A20" s="160"/>
      <c r="B20" s="161"/>
      <c r="C20" s="149" t="s">
        <v>61</v>
      </c>
      <c r="D20" s="152"/>
    </row>
    <row r="21" ht="19" customHeight="1" spans="1:4">
      <c r="A21" s="160"/>
      <c r="B21" s="161"/>
      <c r="C21" s="149" t="s">
        <v>62</v>
      </c>
      <c r="D21" s="152"/>
    </row>
    <row r="22" ht="19" customHeight="1" spans="1:4">
      <c r="A22" s="160"/>
      <c r="B22" s="161"/>
      <c r="C22" s="149" t="s">
        <v>63</v>
      </c>
      <c r="D22" s="152"/>
    </row>
    <row r="23" ht="19" customHeight="1" spans="1:4">
      <c r="A23" s="160"/>
      <c r="B23" s="161"/>
      <c r="C23" s="149" t="s">
        <v>64</v>
      </c>
      <c r="D23" s="152"/>
    </row>
    <row r="24" ht="19" customHeight="1" spans="1:4">
      <c r="A24" s="149"/>
      <c r="B24" s="157"/>
      <c r="C24" s="149" t="s">
        <v>65</v>
      </c>
      <c r="D24" s="152"/>
    </row>
    <row r="25" ht="19" customHeight="1" spans="1:4">
      <c r="A25" s="149"/>
      <c r="B25" s="157"/>
      <c r="C25" s="149" t="s">
        <v>66</v>
      </c>
      <c r="D25" s="152"/>
    </row>
    <row r="26" ht="19" customHeight="1" spans="1:4">
      <c r="A26" s="149"/>
      <c r="B26" s="157"/>
      <c r="C26" s="149" t="s">
        <v>67</v>
      </c>
      <c r="D26" s="152"/>
    </row>
    <row r="27" ht="19" customHeight="1" spans="1:4">
      <c r="A27" s="160"/>
      <c r="B27" s="161"/>
      <c r="C27" s="149" t="s">
        <v>68</v>
      </c>
      <c r="D27" s="152"/>
    </row>
    <row r="28" ht="19" customHeight="1" spans="1:4">
      <c r="A28" s="160"/>
      <c r="B28" s="161"/>
      <c r="C28" s="149" t="s">
        <v>69</v>
      </c>
      <c r="D28" s="152"/>
    </row>
    <row r="29" ht="19" customHeight="1" spans="1:4">
      <c r="A29" s="160"/>
      <c r="B29" s="161"/>
      <c r="C29" s="149" t="s">
        <v>70</v>
      </c>
      <c r="D29" s="152"/>
    </row>
    <row r="30" ht="19" customHeight="1" spans="1:4">
      <c r="A30" s="160"/>
      <c r="B30" s="161"/>
      <c r="C30" s="149" t="s">
        <v>71</v>
      </c>
      <c r="D30" s="152"/>
    </row>
    <row r="31" ht="19" customHeight="1" spans="1:4">
      <c r="A31" s="160"/>
      <c r="B31" s="161"/>
      <c r="C31" s="149" t="s">
        <v>72</v>
      </c>
      <c r="D31" s="152"/>
    </row>
    <row r="32" ht="19" customHeight="1" spans="1:4">
      <c r="A32" s="149"/>
      <c r="B32" s="149"/>
      <c r="C32" s="149" t="s">
        <v>73</v>
      </c>
      <c r="D32" s="152"/>
    </row>
    <row r="33" ht="19" customHeight="1" spans="1:4">
      <c r="A33" s="149"/>
      <c r="B33" s="149"/>
      <c r="C33" s="149" t="s">
        <v>74</v>
      </c>
      <c r="D33" s="152"/>
    </row>
    <row r="34" ht="19" customHeight="1" spans="1:4">
      <c r="A34" s="149"/>
      <c r="B34" s="149"/>
      <c r="C34" s="149" t="s">
        <v>75</v>
      </c>
      <c r="D34" s="152"/>
    </row>
    <row r="35" ht="19" customHeight="1" spans="1:4">
      <c r="A35" s="149"/>
      <c r="B35" s="149"/>
      <c r="C35" s="149"/>
      <c r="D35" s="149"/>
    </row>
    <row r="36" ht="19" customHeight="1" spans="1:4">
      <c r="A36" s="149"/>
      <c r="B36" s="149"/>
      <c r="C36" s="149"/>
      <c r="D36" s="149"/>
    </row>
    <row r="37" ht="19" customHeight="1" spans="1:4">
      <c r="A37" s="149"/>
      <c r="B37" s="149"/>
      <c r="C37" s="149"/>
      <c r="D37" s="162"/>
    </row>
    <row r="38" ht="19" customHeight="1" spans="1:4">
      <c r="A38" s="160" t="s">
        <v>76</v>
      </c>
      <c r="B38" s="163">
        <f>SUM(B5:B13)</f>
        <v>5951298.48</v>
      </c>
      <c r="C38" s="160" t="s">
        <v>77</v>
      </c>
      <c r="D38" s="163">
        <f>SUM(D5:D37)</f>
        <v>5951298.48</v>
      </c>
    </row>
    <row r="39" ht="19" customHeight="1" spans="1:4">
      <c r="A39" s="160" t="s">
        <v>78</v>
      </c>
      <c r="B39" s="163"/>
      <c r="C39" s="160" t="s">
        <v>79</v>
      </c>
      <c r="D39" s="163"/>
    </row>
    <row r="40" ht="19" customHeight="1" spans="1:4">
      <c r="A40" s="160" t="s">
        <v>80</v>
      </c>
      <c r="B40" s="164"/>
      <c r="C40" s="149"/>
      <c r="D40" s="164"/>
    </row>
    <row r="41" ht="19" customHeight="1" spans="1:4">
      <c r="A41" s="160" t="s">
        <v>81</v>
      </c>
      <c r="B41" s="163">
        <f>B38+B39</f>
        <v>5951298.48</v>
      </c>
      <c r="C41" s="160" t="s">
        <v>82</v>
      </c>
      <c r="D41" s="163">
        <f>D38+D39</f>
        <v>5951298.48</v>
      </c>
    </row>
  </sheetData>
  <mergeCells count="4">
    <mergeCell ref="A1:D1"/>
    <mergeCell ref="A2:C2"/>
    <mergeCell ref="A3:B3"/>
    <mergeCell ref="C3:D3"/>
  </mergeCells>
  <pageMargins left="0.75" right="0.75" top="0.275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"/>
  <sheetViews>
    <sheetView showZeros="0" workbookViewId="0">
      <selection activeCell="R10" sqref="R10"/>
    </sheetView>
  </sheetViews>
  <sheetFormatPr defaultColWidth="7.875" defaultRowHeight="12.75" customHeight="1" outlineLevelCol="2"/>
  <cols>
    <col min="1" max="1" width="39.5" style="51" customWidth="1"/>
    <col min="2" max="2" width="35.625" style="51" customWidth="1"/>
    <col min="3" max="3" width="27.375" style="51" customWidth="1"/>
    <col min="4" max="16384" width="7.875" style="50"/>
  </cols>
  <sheetData>
    <row r="1" ht="24.75" customHeight="1" spans="1:2">
      <c r="A1" s="53" t="s">
        <v>83</v>
      </c>
      <c r="B1" s="53"/>
    </row>
    <row r="2" ht="12" customHeight="1" spans="1:2">
      <c r="A2" s="138"/>
      <c r="B2" s="54" t="s">
        <v>32</v>
      </c>
    </row>
    <row r="3" ht="23" customHeight="1" spans="1:2">
      <c r="A3" s="64" t="s">
        <v>35</v>
      </c>
      <c r="B3" s="64" t="s">
        <v>36</v>
      </c>
    </row>
    <row r="4" s="50" customFormat="1" ht="23" customHeight="1" spans="1:2">
      <c r="A4" s="139" t="s">
        <v>37</v>
      </c>
      <c r="B4" s="120">
        <f>B5+B6</f>
        <v>5951298.48</v>
      </c>
    </row>
    <row r="5" s="50" customFormat="1" ht="23" customHeight="1" spans="1:3">
      <c r="A5" s="140" t="s">
        <v>84</v>
      </c>
      <c r="B5" s="120">
        <f>'2024年预算批复'!E8</f>
        <v>5951298.48</v>
      </c>
      <c r="C5" s="51"/>
    </row>
    <row r="6" s="50" customFormat="1" ht="23" customHeight="1" spans="1:3">
      <c r="A6" s="140" t="s">
        <v>85</v>
      </c>
      <c r="B6" s="141"/>
      <c r="C6" s="51"/>
    </row>
    <row r="7" s="50" customFormat="1" ht="23" customHeight="1" spans="1:3">
      <c r="A7" s="139" t="s">
        <v>39</v>
      </c>
      <c r="B7" s="141">
        <f>B8+B9</f>
        <v>0</v>
      </c>
      <c r="C7" s="51"/>
    </row>
    <row r="8" s="50" customFormat="1" ht="23" customHeight="1" spans="1:3">
      <c r="A8" s="140" t="s">
        <v>84</v>
      </c>
      <c r="B8" s="141"/>
      <c r="C8" s="51"/>
    </row>
    <row r="9" s="50" customFormat="1" ht="23" customHeight="1" spans="1:3">
      <c r="A9" s="140" t="s">
        <v>85</v>
      </c>
      <c r="B9" s="141"/>
      <c r="C9" s="51"/>
    </row>
    <row r="10" s="50" customFormat="1" ht="23" customHeight="1" spans="1:3">
      <c r="A10" s="139" t="s">
        <v>41</v>
      </c>
      <c r="B10" s="141"/>
      <c r="C10" s="51"/>
    </row>
    <row r="11" s="50" customFormat="1" ht="23" customHeight="1" spans="1:3">
      <c r="A11" s="140" t="s">
        <v>84</v>
      </c>
      <c r="B11" s="141"/>
      <c r="C11" s="51"/>
    </row>
    <row r="12" s="50" customFormat="1" ht="23" customHeight="1" spans="1:3">
      <c r="A12" s="140" t="s">
        <v>85</v>
      </c>
      <c r="B12" s="141"/>
      <c r="C12" s="51"/>
    </row>
    <row r="13" s="50" customFormat="1" ht="23" customHeight="1" spans="1:3">
      <c r="A13" s="142" t="s">
        <v>86</v>
      </c>
      <c r="B13" s="141">
        <f>SUM(B14:B16)</f>
        <v>0</v>
      </c>
      <c r="C13" s="51"/>
    </row>
    <row r="14" s="50" customFormat="1" ht="23" customHeight="1" spans="1:3">
      <c r="A14" s="140" t="s">
        <v>87</v>
      </c>
      <c r="B14" s="141"/>
      <c r="C14" s="51"/>
    </row>
    <row r="15" s="50" customFormat="1" ht="23" customHeight="1" spans="1:3">
      <c r="A15" s="140" t="s">
        <v>88</v>
      </c>
      <c r="B15" s="141"/>
      <c r="C15" s="51"/>
    </row>
    <row r="16" s="50" customFormat="1" ht="23" customHeight="1" spans="1:3">
      <c r="A16" s="140" t="s">
        <v>89</v>
      </c>
      <c r="B16" s="141"/>
      <c r="C16" s="51"/>
    </row>
    <row r="17" s="50" customFormat="1" ht="23" customHeight="1" spans="1:3">
      <c r="A17" s="142" t="s">
        <v>90</v>
      </c>
      <c r="B17" s="141"/>
      <c r="C17" s="51"/>
    </row>
    <row r="18" s="50" customFormat="1" ht="23" customHeight="1" spans="1:3">
      <c r="A18" s="142" t="s">
        <v>91</v>
      </c>
      <c r="B18" s="141"/>
      <c r="C18" s="51"/>
    </row>
    <row r="19" s="50" customFormat="1" ht="23" customHeight="1" spans="1:3">
      <c r="A19" s="142" t="s">
        <v>92</v>
      </c>
      <c r="B19" s="141"/>
      <c r="C19" s="51"/>
    </row>
    <row r="20" s="50" customFormat="1" ht="23" customHeight="1" spans="1:3">
      <c r="A20" s="142" t="s">
        <v>93</v>
      </c>
      <c r="B20" s="141"/>
      <c r="C20" s="51"/>
    </row>
    <row r="21" s="50" customFormat="1" ht="23" customHeight="1" spans="1:3">
      <c r="A21" s="142" t="s">
        <v>94</v>
      </c>
      <c r="B21" s="143">
        <f>B22+B25+B28+B29</f>
        <v>0</v>
      </c>
      <c r="C21" s="51"/>
    </row>
    <row r="22" s="50" customFormat="1" ht="23" customHeight="1" spans="1:3">
      <c r="A22" s="140" t="s">
        <v>95</v>
      </c>
      <c r="B22" s="143">
        <f>B23+B24</f>
        <v>0</v>
      </c>
      <c r="C22" s="51"/>
    </row>
    <row r="23" s="50" customFormat="1" ht="23" customHeight="1" spans="1:3">
      <c r="A23" s="140" t="s">
        <v>96</v>
      </c>
      <c r="B23" s="143"/>
      <c r="C23" s="51"/>
    </row>
    <row r="24" s="50" customFormat="1" ht="23" customHeight="1" spans="1:3">
      <c r="A24" s="140" t="s">
        <v>97</v>
      </c>
      <c r="B24" s="143"/>
      <c r="C24" s="51"/>
    </row>
    <row r="25" s="50" customFormat="1" ht="23" customHeight="1" spans="1:3">
      <c r="A25" s="140" t="s">
        <v>98</v>
      </c>
      <c r="B25" s="143">
        <f>B26+B27</f>
        <v>0</v>
      </c>
      <c r="C25" s="51"/>
    </row>
    <row r="26" s="50" customFormat="1" ht="23" customHeight="1" spans="1:3">
      <c r="A26" s="140" t="s">
        <v>99</v>
      </c>
      <c r="B26" s="143"/>
      <c r="C26" s="51"/>
    </row>
    <row r="27" s="50" customFormat="1" ht="23" customHeight="1" spans="1:3">
      <c r="A27" s="140" t="s">
        <v>100</v>
      </c>
      <c r="B27" s="143"/>
      <c r="C27" s="51"/>
    </row>
    <row r="28" s="50" customFormat="1" ht="23" customHeight="1" spans="1:3">
      <c r="A28" s="140" t="s">
        <v>101</v>
      </c>
      <c r="B28" s="143"/>
      <c r="C28" s="51"/>
    </row>
    <row r="29" s="50" customFormat="1" ht="23" customHeight="1" spans="1:3">
      <c r="A29" s="140" t="s">
        <v>102</v>
      </c>
      <c r="B29" s="143"/>
      <c r="C29" s="51"/>
    </row>
    <row r="30" ht="23" customHeight="1" spans="1:2">
      <c r="A30" s="144"/>
      <c r="B30" s="143"/>
    </row>
    <row r="31" s="50" customFormat="1" ht="23" customHeight="1" spans="1:3">
      <c r="A31" s="145" t="s">
        <v>103</v>
      </c>
      <c r="B31" s="146">
        <f>B4+B7+B13+B17+B18+B19+B20+B21</f>
        <v>5951298.48</v>
      </c>
      <c r="C31" s="51"/>
    </row>
  </sheetData>
  <sheetProtection formatCells="0" formatColumns="0" formatRows="0"/>
  <mergeCells count="1">
    <mergeCell ref="A1:B1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R10" sqref="R10"/>
    </sheetView>
  </sheetViews>
  <sheetFormatPr defaultColWidth="10" defaultRowHeight="13.5" outlineLevelCol="4"/>
  <cols>
    <col min="1" max="1" width="31.5" customWidth="1"/>
    <col min="2" max="2" width="17.875" customWidth="1"/>
    <col min="3" max="3" width="17.625" customWidth="1"/>
    <col min="4" max="4" width="10.2" customWidth="1"/>
    <col min="5" max="5" width="10.75" customWidth="1"/>
  </cols>
  <sheetData>
    <row r="1" ht="14.3" customHeight="1" spans="1:5">
      <c r="A1" s="44"/>
      <c r="B1" s="44"/>
      <c r="C1" s="44"/>
      <c r="D1" s="44"/>
      <c r="E1" s="44"/>
    </row>
    <row r="2" ht="39.85" customHeight="1" spans="1:5">
      <c r="A2" s="45" t="s">
        <v>104</v>
      </c>
      <c r="B2" s="45"/>
      <c r="C2" s="45"/>
      <c r="D2" s="45"/>
      <c r="E2" s="45"/>
    </row>
    <row r="3" ht="22.75" customHeight="1" spans="1:5">
      <c r="A3" s="46"/>
      <c r="B3" s="46"/>
      <c r="C3" s="46"/>
      <c r="D3" s="46"/>
      <c r="E3" s="46" t="s">
        <v>32</v>
      </c>
    </row>
    <row r="4" ht="44" customHeight="1" spans="1:5">
      <c r="A4" s="113" t="s">
        <v>105</v>
      </c>
      <c r="B4" s="113" t="s">
        <v>106</v>
      </c>
      <c r="C4" s="113" t="s">
        <v>107</v>
      </c>
      <c r="D4" s="113" t="s">
        <v>108</v>
      </c>
      <c r="E4" s="113" t="s">
        <v>109</v>
      </c>
    </row>
    <row r="5" ht="44" customHeight="1" spans="1:5">
      <c r="A5" s="105" t="s">
        <v>110</v>
      </c>
      <c r="B5" s="133">
        <f>C5+D5+E5</f>
        <v>5951298.48</v>
      </c>
      <c r="C5" s="133">
        <f>C6+C9+C15</f>
        <v>5951298.48</v>
      </c>
      <c r="D5" s="134"/>
      <c r="E5" s="134"/>
    </row>
    <row r="6" ht="44" customHeight="1" spans="1:5">
      <c r="A6" s="105" t="s">
        <v>111</v>
      </c>
      <c r="B6" s="133">
        <f t="shared" ref="B6:B18" si="0">C6+D6+E6</f>
        <v>4972641.63</v>
      </c>
      <c r="C6" s="133">
        <f>C7</f>
        <v>4972641.63</v>
      </c>
      <c r="D6" s="134"/>
      <c r="E6" s="134"/>
    </row>
    <row r="7" ht="44" customHeight="1" spans="1:5">
      <c r="A7" s="105" t="s">
        <v>112</v>
      </c>
      <c r="B7" s="133">
        <f t="shared" si="0"/>
        <v>4972641.63</v>
      </c>
      <c r="C7" s="133">
        <f>C8</f>
        <v>4972641.63</v>
      </c>
      <c r="D7" s="135"/>
      <c r="E7" s="135"/>
    </row>
    <row r="8" ht="44" customHeight="1" spans="1:5">
      <c r="A8" s="109" t="s">
        <v>113</v>
      </c>
      <c r="B8" s="136">
        <f t="shared" si="0"/>
        <v>4972641.63</v>
      </c>
      <c r="C8" s="136">
        <f>'2024年预算批复'!G9</f>
        <v>4972641.63</v>
      </c>
      <c r="D8" s="137"/>
      <c r="E8" s="137"/>
    </row>
    <row r="9" ht="44" customHeight="1" spans="1:5">
      <c r="A9" s="105" t="s">
        <v>114</v>
      </c>
      <c r="B9" s="133">
        <f t="shared" si="0"/>
        <v>650712.39</v>
      </c>
      <c r="C9" s="133">
        <f>C10+C13</f>
        <v>650712.39</v>
      </c>
      <c r="D9" s="137"/>
      <c r="E9" s="137"/>
    </row>
    <row r="10" ht="44" customHeight="1" spans="1:5">
      <c r="A10" s="105" t="s">
        <v>115</v>
      </c>
      <c r="B10" s="133">
        <f t="shared" si="0"/>
        <v>609785.4</v>
      </c>
      <c r="C10" s="133">
        <f>C11+C12</f>
        <v>609785.4</v>
      </c>
      <c r="D10" s="137"/>
      <c r="E10" s="137"/>
    </row>
    <row r="11" ht="44" customHeight="1" spans="1:5">
      <c r="A11" s="109" t="s">
        <v>116</v>
      </c>
      <c r="B11" s="136">
        <f t="shared" si="0"/>
        <v>31980</v>
      </c>
      <c r="C11" s="136">
        <f>'2024年预算批复'!G10</f>
        <v>31980</v>
      </c>
      <c r="D11" s="137"/>
      <c r="E11" s="137"/>
    </row>
    <row r="12" ht="44" customHeight="1" spans="1:5">
      <c r="A12" s="109" t="s">
        <v>117</v>
      </c>
      <c r="B12" s="136">
        <f t="shared" si="0"/>
        <v>577805.4</v>
      </c>
      <c r="C12" s="136">
        <f>'2024年预算批复'!H11</f>
        <v>577805.4</v>
      </c>
      <c r="D12" s="137"/>
      <c r="E12" s="137"/>
    </row>
    <row r="13" ht="44" customHeight="1" spans="1:5">
      <c r="A13" s="105" t="s">
        <v>118</v>
      </c>
      <c r="B13" s="133">
        <f t="shared" si="0"/>
        <v>40926.99</v>
      </c>
      <c r="C13" s="133">
        <f>C14</f>
        <v>40926.99</v>
      </c>
      <c r="D13" s="137"/>
      <c r="E13" s="137"/>
    </row>
    <row r="14" ht="44" customHeight="1" spans="1:5">
      <c r="A14" s="109" t="s">
        <v>118</v>
      </c>
      <c r="B14" s="136">
        <f t="shared" si="0"/>
        <v>40926.99</v>
      </c>
      <c r="C14" s="136">
        <f>'2024年预算批复'!H12</f>
        <v>40926.99</v>
      </c>
      <c r="D14" s="137"/>
      <c r="E14" s="137"/>
    </row>
    <row r="15" ht="44" customHeight="1" spans="1:5">
      <c r="A15" s="105" t="s">
        <v>119</v>
      </c>
      <c r="B15" s="133">
        <f t="shared" si="0"/>
        <v>327944.46</v>
      </c>
      <c r="C15" s="133">
        <f>C16</f>
        <v>327944.46</v>
      </c>
      <c r="D15" s="137"/>
      <c r="E15" s="137"/>
    </row>
    <row r="16" ht="44" customHeight="1" spans="1:5">
      <c r="A16" s="105" t="s">
        <v>120</v>
      </c>
      <c r="B16" s="133">
        <f t="shared" si="0"/>
        <v>327944.46</v>
      </c>
      <c r="C16" s="133">
        <f>C17+C18</f>
        <v>327944.46</v>
      </c>
      <c r="D16" s="137"/>
      <c r="E16" s="137"/>
    </row>
    <row r="17" ht="44" customHeight="1" spans="1:5">
      <c r="A17" s="109" t="s">
        <v>121</v>
      </c>
      <c r="B17" s="136">
        <f t="shared" si="0"/>
        <v>67500</v>
      </c>
      <c r="C17" s="136">
        <f>'2024年预算批复'!R13</f>
        <v>67500</v>
      </c>
      <c r="D17" s="137"/>
      <c r="E17" s="137"/>
    </row>
    <row r="18" ht="44" customHeight="1" spans="1:5">
      <c r="A18" s="109" t="s">
        <v>122</v>
      </c>
      <c r="B18" s="136">
        <f t="shared" si="0"/>
        <v>260444.46</v>
      </c>
      <c r="C18" s="136">
        <f>'2024年预算批复'!Q13</f>
        <v>260444.46</v>
      </c>
      <c r="D18" s="137"/>
      <c r="E18" s="137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R10" sqref="R10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0.5" customWidth="1"/>
    <col min="4" max="4" width="14.5583333333333" customWidth="1"/>
    <col min="5" max="5" width="18.725" customWidth="1"/>
    <col min="6" max="8" width="9.76666666666667" customWidth="1"/>
  </cols>
  <sheetData>
    <row r="1" ht="25" customHeight="1" spans="1:7">
      <c r="A1" s="45" t="s">
        <v>123</v>
      </c>
      <c r="B1" s="45"/>
      <c r="C1" s="45"/>
      <c r="D1" s="45"/>
      <c r="E1" s="44"/>
      <c r="F1" s="44"/>
      <c r="G1" s="44"/>
    </row>
    <row r="2" ht="14" customHeight="1" spans="1:7">
      <c r="A2" s="46"/>
      <c r="B2" s="46"/>
      <c r="C2" s="84" t="s">
        <v>32</v>
      </c>
      <c r="D2" s="84"/>
      <c r="E2" s="46"/>
      <c r="F2" s="46"/>
      <c r="G2" s="46"/>
    </row>
    <row r="3" ht="22.75" customHeight="1" spans="1:7">
      <c r="A3" s="117" t="s">
        <v>33</v>
      </c>
      <c r="B3" s="117"/>
      <c r="C3" s="117" t="s">
        <v>34</v>
      </c>
      <c r="D3" s="117"/>
      <c r="E3" s="46"/>
      <c r="F3" s="46"/>
      <c r="G3" s="46"/>
    </row>
    <row r="4" ht="22.75" customHeight="1" spans="1:7">
      <c r="A4" s="117" t="s">
        <v>35</v>
      </c>
      <c r="B4" s="117" t="s">
        <v>36</v>
      </c>
      <c r="C4" s="117" t="s">
        <v>35</v>
      </c>
      <c r="D4" s="118" t="s">
        <v>110</v>
      </c>
      <c r="E4" s="46"/>
      <c r="F4" s="46"/>
      <c r="G4" s="46"/>
    </row>
    <row r="5" ht="21" customHeight="1" spans="1:7">
      <c r="A5" s="119" t="s">
        <v>124</v>
      </c>
      <c r="B5" s="120">
        <f>SUM(B6:B8)</f>
        <v>5951298.48</v>
      </c>
      <c r="C5" s="121" t="s">
        <v>125</v>
      </c>
      <c r="D5" s="120">
        <f>SUM(D6:D35)</f>
        <v>5951298.48</v>
      </c>
      <c r="E5" s="46"/>
      <c r="F5" s="46"/>
      <c r="G5" s="46"/>
    </row>
    <row r="6" ht="21" customHeight="1" spans="1:7">
      <c r="A6" s="119" t="s">
        <v>126</v>
      </c>
      <c r="B6" s="120">
        <f>表1!B5</f>
        <v>5951298.48</v>
      </c>
      <c r="C6" s="121" t="s">
        <v>127</v>
      </c>
      <c r="D6" s="122"/>
      <c r="E6" s="46"/>
      <c r="F6" s="46"/>
      <c r="G6" s="46"/>
    </row>
    <row r="7" ht="21" customHeight="1" spans="1:7">
      <c r="A7" s="119" t="s">
        <v>128</v>
      </c>
      <c r="B7" s="123"/>
      <c r="C7" s="121" t="s">
        <v>129</v>
      </c>
      <c r="D7" s="122"/>
      <c r="E7" s="46"/>
      <c r="F7" s="46"/>
      <c r="G7" s="46"/>
    </row>
    <row r="8" ht="21" customHeight="1" spans="1:7">
      <c r="A8" s="119" t="s">
        <v>130</v>
      </c>
      <c r="B8" s="123"/>
      <c r="C8" s="121" t="s">
        <v>131</v>
      </c>
      <c r="D8" s="122"/>
      <c r="E8" s="46"/>
      <c r="F8" s="46"/>
      <c r="G8" s="46"/>
    </row>
    <row r="9" ht="21" customHeight="1" spans="1:7">
      <c r="A9" s="119"/>
      <c r="B9" s="124"/>
      <c r="C9" s="121" t="s">
        <v>132</v>
      </c>
      <c r="D9" s="122"/>
      <c r="E9" s="46"/>
      <c r="F9" s="46"/>
      <c r="G9" s="46"/>
    </row>
    <row r="10" ht="21" customHeight="1" spans="1:7">
      <c r="A10" s="119"/>
      <c r="B10" s="124"/>
      <c r="C10" s="121" t="s">
        <v>133</v>
      </c>
      <c r="D10" s="125">
        <f>表1!D9</f>
        <v>4972641.63</v>
      </c>
      <c r="E10" s="46"/>
      <c r="F10" s="46"/>
      <c r="G10" s="46"/>
    </row>
    <row r="11" ht="21" customHeight="1" spans="1:7">
      <c r="A11" s="119"/>
      <c r="B11" s="124"/>
      <c r="C11" s="121" t="s">
        <v>134</v>
      </c>
      <c r="D11" s="126"/>
      <c r="E11" s="46"/>
      <c r="F11" s="46"/>
      <c r="G11" s="46"/>
    </row>
    <row r="12" ht="21" customHeight="1" spans="1:7">
      <c r="A12" s="127"/>
      <c r="B12" s="128"/>
      <c r="C12" s="121" t="s">
        <v>135</v>
      </c>
      <c r="D12" s="126"/>
      <c r="E12" s="46"/>
      <c r="F12" s="46"/>
      <c r="G12" s="46"/>
    </row>
    <row r="13" ht="21" customHeight="1" spans="1:7">
      <c r="A13" s="119"/>
      <c r="B13" s="124"/>
      <c r="C13" s="121" t="s">
        <v>136</v>
      </c>
      <c r="D13" s="125">
        <f>表1!D12</f>
        <v>650712.39</v>
      </c>
      <c r="E13" s="46"/>
      <c r="F13" s="46"/>
      <c r="G13" s="83"/>
    </row>
    <row r="14" ht="21" customHeight="1" spans="1:7">
      <c r="A14" s="119"/>
      <c r="B14" s="124"/>
      <c r="C14" s="121" t="s">
        <v>137</v>
      </c>
      <c r="D14" s="126"/>
      <c r="E14" s="46"/>
      <c r="F14" s="46"/>
      <c r="G14" s="46"/>
    </row>
    <row r="15" ht="21" customHeight="1" spans="1:7">
      <c r="A15" s="119"/>
      <c r="B15" s="124"/>
      <c r="C15" s="121" t="s">
        <v>138</v>
      </c>
      <c r="D15" s="125">
        <f>表1!D14</f>
        <v>327944.46</v>
      </c>
      <c r="E15" s="46"/>
      <c r="F15" s="46"/>
      <c r="G15" s="46"/>
    </row>
    <row r="16" ht="21" customHeight="1" spans="1:7">
      <c r="A16" s="119"/>
      <c r="B16" s="124"/>
      <c r="C16" s="121" t="s">
        <v>139</v>
      </c>
      <c r="D16" s="122"/>
      <c r="E16" s="46"/>
      <c r="F16" s="46"/>
      <c r="G16" s="46"/>
    </row>
    <row r="17" ht="21" customHeight="1" spans="1:7">
      <c r="A17" s="119"/>
      <c r="B17" s="124"/>
      <c r="C17" s="121" t="s">
        <v>140</v>
      </c>
      <c r="D17" s="122"/>
      <c r="E17" s="46"/>
      <c r="F17" s="46"/>
      <c r="G17" s="46"/>
    </row>
    <row r="18" ht="21" customHeight="1" spans="1:7">
      <c r="A18" s="119"/>
      <c r="B18" s="129"/>
      <c r="C18" s="121" t="s">
        <v>141</v>
      </c>
      <c r="D18" s="122"/>
      <c r="E18" s="46"/>
      <c r="F18" s="46"/>
      <c r="G18" s="46"/>
    </row>
    <row r="19" ht="21" customHeight="1" spans="1:7">
      <c r="A19" s="119"/>
      <c r="B19" s="129"/>
      <c r="C19" s="121" t="s">
        <v>142</v>
      </c>
      <c r="D19" s="122"/>
      <c r="E19" s="46"/>
      <c r="F19" s="46"/>
      <c r="G19" s="46"/>
    </row>
    <row r="20" ht="21" customHeight="1" spans="1:7">
      <c r="A20" s="119"/>
      <c r="B20" s="129"/>
      <c r="C20" s="121" t="s">
        <v>143</v>
      </c>
      <c r="D20" s="122"/>
      <c r="E20" s="46"/>
      <c r="F20" s="46"/>
      <c r="G20" s="46"/>
    </row>
    <row r="21" ht="21" customHeight="1" spans="1:7">
      <c r="A21" s="119"/>
      <c r="B21" s="129"/>
      <c r="C21" s="121" t="s">
        <v>144</v>
      </c>
      <c r="D21" s="122"/>
      <c r="E21" s="46"/>
      <c r="F21" s="46"/>
      <c r="G21" s="46"/>
    </row>
    <row r="22" ht="21" customHeight="1" spans="1:7">
      <c r="A22" s="119"/>
      <c r="B22" s="129"/>
      <c r="C22" s="121" t="s">
        <v>145</v>
      </c>
      <c r="D22" s="122"/>
      <c r="E22" s="46"/>
      <c r="F22" s="46"/>
      <c r="G22" s="46"/>
    </row>
    <row r="23" ht="21" customHeight="1" spans="1:7">
      <c r="A23" s="119"/>
      <c r="B23" s="129"/>
      <c r="C23" s="121" t="s">
        <v>146</v>
      </c>
      <c r="D23" s="122"/>
      <c r="E23" s="46"/>
      <c r="F23" s="46"/>
      <c r="G23" s="46"/>
    </row>
    <row r="24" ht="21" customHeight="1" spans="1:7">
      <c r="A24" s="119"/>
      <c r="B24" s="129"/>
      <c r="C24" s="121" t="s">
        <v>147</v>
      </c>
      <c r="D24" s="122"/>
      <c r="E24" s="46"/>
      <c r="F24" s="46"/>
      <c r="G24" s="46"/>
    </row>
    <row r="25" ht="21" customHeight="1" spans="1:7">
      <c r="A25" s="119"/>
      <c r="B25" s="129"/>
      <c r="C25" s="121" t="s">
        <v>148</v>
      </c>
      <c r="D25" s="122"/>
      <c r="E25" s="46"/>
      <c r="F25" s="46"/>
      <c r="G25" s="46"/>
    </row>
    <row r="26" ht="21" customHeight="1" spans="1:7">
      <c r="A26" s="119"/>
      <c r="B26" s="129"/>
      <c r="C26" s="121" t="s">
        <v>149</v>
      </c>
      <c r="D26" s="122"/>
      <c r="E26" s="46"/>
      <c r="F26" s="46"/>
      <c r="G26" s="46"/>
    </row>
    <row r="27" ht="21" customHeight="1" spans="1:7">
      <c r="A27" s="119"/>
      <c r="B27" s="129"/>
      <c r="C27" s="121" t="s">
        <v>150</v>
      </c>
      <c r="D27" s="122"/>
      <c r="E27" s="46"/>
      <c r="F27" s="46"/>
      <c r="G27" s="46"/>
    </row>
    <row r="28" ht="21" customHeight="1" spans="1:7">
      <c r="A28" s="119"/>
      <c r="B28" s="129"/>
      <c r="C28" s="121" t="s">
        <v>151</v>
      </c>
      <c r="D28" s="122"/>
      <c r="E28" s="46"/>
      <c r="F28" s="46"/>
      <c r="G28" s="46"/>
    </row>
    <row r="29" ht="21" customHeight="1" spans="1:7">
      <c r="A29" s="119"/>
      <c r="B29" s="129"/>
      <c r="C29" s="121" t="s">
        <v>152</v>
      </c>
      <c r="D29" s="122"/>
      <c r="E29" s="46"/>
      <c r="F29" s="46"/>
      <c r="G29" s="46"/>
    </row>
    <row r="30" ht="21" customHeight="1" spans="1:7">
      <c r="A30" s="119"/>
      <c r="B30" s="129"/>
      <c r="C30" s="121" t="s">
        <v>153</v>
      </c>
      <c r="D30" s="122"/>
      <c r="E30" s="46"/>
      <c r="F30" s="46"/>
      <c r="G30" s="46"/>
    </row>
    <row r="31" ht="21" customHeight="1" spans="1:7">
      <c r="A31" s="119"/>
      <c r="B31" s="129"/>
      <c r="C31" s="121" t="s">
        <v>154</v>
      </c>
      <c r="D31" s="122"/>
      <c r="E31" s="46"/>
      <c r="F31" s="46"/>
      <c r="G31" s="46"/>
    </row>
    <row r="32" ht="21" customHeight="1" spans="1:7">
      <c r="A32" s="119"/>
      <c r="B32" s="129"/>
      <c r="C32" s="121" t="s">
        <v>155</v>
      </c>
      <c r="D32" s="122"/>
      <c r="E32" s="46"/>
      <c r="F32" s="46"/>
      <c r="G32" s="46"/>
    </row>
    <row r="33" ht="21" customHeight="1" spans="1:7">
      <c r="A33" s="119"/>
      <c r="B33" s="129"/>
      <c r="C33" s="121" t="s">
        <v>156</v>
      </c>
      <c r="D33" s="122"/>
      <c r="E33" s="46"/>
      <c r="F33" s="46"/>
      <c r="G33" s="46"/>
    </row>
    <row r="34" ht="21" customHeight="1" spans="1:7">
      <c r="A34" s="119"/>
      <c r="B34" s="129"/>
      <c r="C34" s="121" t="s">
        <v>157</v>
      </c>
      <c r="D34" s="122"/>
      <c r="E34" s="46"/>
      <c r="F34" s="46"/>
      <c r="G34" s="46"/>
    </row>
    <row r="35" ht="21" customHeight="1" spans="1:7">
      <c r="A35" s="119"/>
      <c r="B35" s="129"/>
      <c r="C35" s="121" t="s">
        <v>158</v>
      </c>
      <c r="D35" s="122"/>
      <c r="E35" s="46"/>
      <c r="F35" s="46"/>
      <c r="G35" s="46"/>
    </row>
    <row r="36" ht="21" customHeight="1" spans="1:7">
      <c r="A36" s="117" t="s">
        <v>159</v>
      </c>
      <c r="B36" s="130">
        <f>B5</f>
        <v>5951298.48</v>
      </c>
      <c r="C36" s="131" t="s">
        <v>160</v>
      </c>
      <c r="D36" s="132">
        <f>D5</f>
        <v>5951298.48</v>
      </c>
      <c r="E36" s="83"/>
      <c r="F36" s="46"/>
      <c r="G36" s="46"/>
    </row>
  </sheetData>
  <mergeCells count="4">
    <mergeCell ref="A1:D1"/>
    <mergeCell ref="C2:D2"/>
    <mergeCell ref="A3:B3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R10" sqref="R10"/>
    </sheetView>
  </sheetViews>
  <sheetFormatPr defaultColWidth="10" defaultRowHeight="13.5" outlineLevelRow="6"/>
  <cols>
    <col min="1" max="1" width="16.7666666666667" customWidth="1"/>
    <col min="2" max="2" width="15" customWidth="1"/>
    <col min="3" max="3" width="14.925" customWidth="1"/>
    <col min="4" max="4" width="14.125" customWidth="1"/>
    <col min="5" max="5" width="9.625" customWidth="1"/>
    <col min="6" max="6" width="9" customWidth="1"/>
    <col min="7" max="8" width="10.625" customWidth="1"/>
    <col min="9" max="9" width="9.125" customWidth="1"/>
    <col min="10" max="11" width="10.625" customWidth="1"/>
  </cols>
  <sheetData>
    <row r="1" ht="14.3" customHeight="1" spans="1:1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39.85" customHeight="1" spans="1:11">
      <c r="A2" s="112" t="s">
        <v>161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ht="22.75" customHeight="1" spans="1:11">
      <c r="A3" s="46"/>
      <c r="B3" s="46"/>
      <c r="C3" s="46"/>
      <c r="D3" s="46"/>
      <c r="E3" s="46"/>
      <c r="F3" s="46"/>
      <c r="G3" s="46"/>
      <c r="H3" s="46"/>
      <c r="I3" s="46"/>
      <c r="J3" s="84" t="s">
        <v>32</v>
      </c>
      <c r="K3" s="84"/>
    </row>
    <row r="4" ht="22.75" customHeight="1" spans="1:11">
      <c r="A4" s="98" t="s">
        <v>162</v>
      </c>
      <c r="B4" s="98" t="s">
        <v>110</v>
      </c>
      <c r="C4" s="98" t="s">
        <v>163</v>
      </c>
      <c r="D4" s="98"/>
      <c r="E4" s="98"/>
      <c r="F4" s="98" t="s">
        <v>164</v>
      </c>
      <c r="G4" s="98"/>
      <c r="H4" s="98"/>
      <c r="I4" s="98" t="s">
        <v>165</v>
      </c>
      <c r="J4" s="98"/>
      <c r="K4" s="98"/>
    </row>
    <row r="5" ht="22.75" customHeight="1" spans="1:11">
      <c r="A5" s="98"/>
      <c r="B5" s="98"/>
      <c r="C5" s="113" t="s">
        <v>110</v>
      </c>
      <c r="D5" s="113" t="s">
        <v>107</v>
      </c>
      <c r="E5" s="113" t="s">
        <v>108</v>
      </c>
      <c r="F5" s="113" t="s">
        <v>110</v>
      </c>
      <c r="G5" s="113" t="s">
        <v>107</v>
      </c>
      <c r="H5" s="113" t="s">
        <v>108</v>
      </c>
      <c r="I5" s="113" t="s">
        <v>110</v>
      </c>
      <c r="J5" s="113" t="s">
        <v>107</v>
      </c>
      <c r="K5" s="113" t="s">
        <v>108</v>
      </c>
    </row>
    <row r="6" ht="38" customHeight="1" spans="1:11">
      <c r="A6" s="113" t="s">
        <v>110</v>
      </c>
      <c r="B6" s="114">
        <f>C6+F6</f>
        <v>5951298.48</v>
      </c>
      <c r="C6" s="114">
        <f>D6+E6</f>
        <v>5951298.48</v>
      </c>
      <c r="D6" s="114">
        <f>D7</f>
        <v>5951298.48</v>
      </c>
      <c r="E6" s="115"/>
      <c r="F6" s="115"/>
      <c r="G6" s="115"/>
      <c r="H6" s="115"/>
      <c r="I6" s="115"/>
      <c r="J6" s="115"/>
      <c r="K6" s="115"/>
    </row>
    <row r="7" ht="38" customHeight="1" spans="1:11">
      <c r="A7" s="113" t="s">
        <v>2</v>
      </c>
      <c r="B7" s="114">
        <f>C7+F7</f>
        <v>5951298.48</v>
      </c>
      <c r="C7" s="114">
        <f>D7+E7</f>
        <v>5951298.48</v>
      </c>
      <c r="D7" s="114">
        <f>表1!B5</f>
        <v>5951298.48</v>
      </c>
      <c r="E7" s="116"/>
      <c r="F7" s="116"/>
      <c r="G7" s="116"/>
      <c r="H7" s="116"/>
      <c r="I7" s="116"/>
      <c r="J7" s="116"/>
      <c r="K7" s="116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2" workbookViewId="0">
      <selection activeCell="R10" sqref="R10"/>
    </sheetView>
  </sheetViews>
  <sheetFormatPr defaultColWidth="10" defaultRowHeight="13.5" outlineLevelCol="4"/>
  <cols>
    <col min="1" max="1" width="13.5" customWidth="1"/>
    <col min="2" max="2" width="30.625" customWidth="1"/>
    <col min="3" max="3" width="14.625" style="96" customWidth="1"/>
    <col min="4" max="4" width="13.375" style="96" customWidth="1"/>
    <col min="5" max="5" width="12.375" customWidth="1"/>
  </cols>
  <sheetData>
    <row r="1" ht="14.3" customHeight="1" spans="1:1">
      <c r="A1" s="97"/>
    </row>
    <row r="2" ht="36.9" customHeight="1" spans="1:5">
      <c r="A2" s="45" t="s">
        <v>166</v>
      </c>
      <c r="B2" s="45"/>
      <c r="C2" s="45"/>
      <c r="D2" s="45"/>
      <c r="E2" s="45"/>
    </row>
    <row r="3" ht="21.85" customHeight="1" spans="1:5">
      <c r="A3" s="46"/>
      <c r="B3" s="46"/>
      <c r="C3" s="84" t="s">
        <v>32</v>
      </c>
      <c r="D3" s="84"/>
      <c r="E3" s="84"/>
    </row>
    <row r="4" ht="39" customHeight="1" spans="1:5">
      <c r="A4" s="98" t="s">
        <v>105</v>
      </c>
      <c r="B4" s="98"/>
      <c r="C4" s="98" t="s">
        <v>163</v>
      </c>
      <c r="D4" s="98"/>
      <c r="E4" s="98"/>
    </row>
    <row r="5" ht="39" customHeight="1" spans="1:5">
      <c r="A5" s="99" t="s">
        <v>167</v>
      </c>
      <c r="B5" s="99" t="s">
        <v>168</v>
      </c>
      <c r="C5" s="100" t="s">
        <v>110</v>
      </c>
      <c r="D5" s="99" t="s">
        <v>107</v>
      </c>
      <c r="E5" s="99" t="s">
        <v>108</v>
      </c>
    </row>
    <row r="6" ht="39" customHeight="1" spans="1:5">
      <c r="A6" s="101"/>
      <c r="B6" s="102" t="s">
        <v>110</v>
      </c>
      <c r="C6" s="100">
        <v>5951298.48</v>
      </c>
      <c r="D6" s="99">
        <v>5951298.48</v>
      </c>
      <c r="E6" s="103"/>
    </row>
    <row r="7" ht="39" customHeight="1" spans="1:5">
      <c r="A7" s="104" t="s">
        <v>169</v>
      </c>
      <c r="B7" s="105" t="s">
        <v>111</v>
      </c>
      <c r="C7" s="106">
        <v>4972641.63</v>
      </c>
      <c r="D7" s="106">
        <v>4972641.63</v>
      </c>
      <c r="E7" s="107"/>
    </row>
    <row r="8" ht="39" customHeight="1" spans="1:5">
      <c r="A8" s="106">
        <v>20502</v>
      </c>
      <c r="B8" s="105" t="s">
        <v>112</v>
      </c>
      <c r="C8" s="106">
        <v>4972641.63</v>
      </c>
      <c r="D8" s="106">
        <v>4972641.63</v>
      </c>
      <c r="E8" s="107"/>
    </row>
    <row r="9" ht="39" customHeight="1" spans="1:5">
      <c r="A9" s="108" t="s">
        <v>170</v>
      </c>
      <c r="B9" s="109" t="s">
        <v>113</v>
      </c>
      <c r="C9" s="110">
        <v>4972641.63</v>
      </c>
      <c r="D9" s="110">
        <v>4972641.63</v>
      </c>
      <c r="E9" s="107"/>
    </row>
    <row r="10" ht="39" customHeight="1" spans="1:5">
      <c r="A10" s="104" t="s">
        <v>171</v>
      </c>
      <c r="B10" s="105" t="s">
        <v>114</v>
      </c>
      <c r="C10" s="106">
        <v>650712.39</v>
      </c>
      <c r="D10" s="106">
        <v>650712.39</v>
      </c>
      <c r="E10" s="111"/>
    </row>
    <row r="11" ht="39" customHeight="1" spans="1:5">
      <c r="A11" s="106" t="s">
        <v>172</v>
      </c>
      <c r="B11" s="105" t="s">
        <v>115</v>
      </c>
      <c r="C11" s="106">
        <v>609785.4</v>
      </c>
      <c r="D11" s="106">
        <v>609785.4</v>
      </c>
      <c r="E11" s="111"/>
    </row>
    <row r="12" ht="39" customHeight="1" spans="1:5">
      <c r="A12" s="108" t="s">
        <v>173</v>
      </c>
      <c r="B12" s="109" t="s">
        <v>116</v>
      </c>
      <c r="C12" s="110">
        <v>31980</v>
      </c>
      <c r="D12" s="110">
        <v>31980</v>
      </c>
      <c r="E12" s="111"/>
    </row>
    <row r="13" ht="39" customHeight="1" spans="1:5">
      <c r="A13" s="108" t="s">
        <v>174</v>
      </c>
      <c r="B13" s="109" t="s">
        <v>117</v>
      </c>
      <c r="C13" s="110">
        <v>577805.4</v>
      </c>
      <c r="D13" s="110">
        <v>577805.4</v>
      </c>
      <c r="E13" s="111"/>
    </row>
    <row r="14" ht="39" customHeight="1" spans="1:5">
      <c r="A14" s="106" t="s">
        <v>175</v>
      </c>
      <c r="B14" s="105" t="s">
        <v>118</v>
      </c>
      <c r="C14" s="106">
        <v>40926.99</v>
      </c>
      <c r="D14" s="106">
        <v>40926.99</v>
      </c>
      <c r="E14" s="111"/>
    </row>
    <row r="15" ht="39" customHeight="1" spans="1:5">
      <c r="A15" s="108" t="s">
        <v>176</v>
      </c>
      <c r="B15" s="109" t="s">
        <v>118</v>
      </c>
      <c r="C15" s="110">
        <v>40926.99</v>
      </c>
      <c r="D15" s="110">
        <v>40926.99</v>
      </c>
      <c r="E15" s="111"/>
    </row>
    <row r="16" ht="39" customHeight="1" spans="1:5">
      <c r="A16" s="104" t="s">
        <v>177</v>
      </c>
      <c r="B16" s="105" t="s">
        <v>119</v>
      </c>
      <c r="C16" s="106">
        <v>327944.46</v>
      </c>
      <c r="D16" s="106">
        <v>327944.46</v>
      </c>
      <c r="E16" s="111"/>
    </row>
    <row r="17" ht="39" customHeight="1" spans="1:5">
      <c r="A17" s="106" t="s">
        <v>178</v>
      </c>
      <c r="B17" s="105" t="s">
        <v>120</v>
      </c>
      <c r="C17" s="106">
        <v>327944.46</v>
      </c>
      <c r="D17" s="106">
        <v>327944.46</v>
      </c>
      <c r="E17" s="111"/>
    </row>
    <row r="18" ht="39" customHeight="1" spans="1:5">
      <c r="A18" s="108" t="s">
        <v>179</v>
      </c>
      <c r="B18" s="109" t="s">
        <v>121</v>
      </c>
      <c r="C18" s="110">
        <v>67500</v>
      </c>
      <c r="D18" s="110">
        <v>67500</v>
      </c>
      <c r="E18" s="111"/>
    </row>
    <row r="19" ht="39" customHeight="1" spans="1:5">
      <c r="A19" s="108" t="s">
        <v>180</v>
      </c>
      <c r="B19" s="109" t="s">
        <v>122</v>
      </c>
      <c r="C19" s="110">
        <v>260444.46</v>
      </c>
      <c r="D19" s="110">
        <v>260444.46</v>
      </c>
      <c r="E19" s="111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R10" sqref="R10"/>
    </sheetView>
  </sheetViews>
  <sheetFormatPr defaultColWidth="10" defaultRowHeight="13.5" outlineLevelCol="4"/>
  <cols>
    <col min="1" max="1" width="13.7" customWidth="1"/>
    <col min="2" max="2" width="25.375" customWidth="1"/>
    <col min="3" max="3" width="15.875" customWidth="1"/>
    <col min="4" max="4" width="16.125" customWidth="1"/>
    <col min="5" max="5" width="14.375" customWidth="1"/>
  </cols>
  <sheetData>
    <row r="1" ht="18.05" customHeight="1" spans="1:5">
      <c r="A1" s="44"/>
      <c r="B1" s="44"/>
      <c r="C1" s="44"/>
      <c r="D1" s="44"/>
      <c r="E1" s="44"/>
    </row>
    <row r="2" ht="39.85" customHeight="1" spans="1:5">
      <c r="A2" s="45" t="s">
        <v>181</v>
      </c>
      <c r="B2" s="45"/>
      <c r="C2" s="45"/>
      <c r="D2" s="45"/>
      <c r="E2" s="45"/>
    </row>
    <row r="3" ht="22.75" customHeight="1" spans="1:5">
      <c r="A3" s="83"/>
      <c r="B3" s="83"/>
      <c r="C3" s="46"/>
      <c r="D3" s="46"/>
      <c r="E3" s="84" t="s">
        <v>32</v>
      </c>
    </row>
    <row r="4" ht="22.75" customHeight="1" spans="1:5">
      <c r="A4" s="85" t="s">
        <v>182</v>
      </c>
      <c r="B4" s="85"/>
      <c r="C4" s="85" t="s">
        <v>183</v>
      </c>
      <c r="D4" s="85"/>
      <c r="E4" s="85"/>
    </row>
    <row r="5" ht="22.75" customHeight="1" spans="1:5">
      <c r="A5" s="85" t="s">
        <v>167</v>
      </c>
      <c r="B5" s="85" t="s">
        <v>168</v>
      </c>
      <c r="C5" s="85" t="s">
        <v>110</v>
      </c>
      <c r="D5" s="85" t="s">
        <v>184</v>
      </c>
      <c r="E5" s="85" t="s">
        <v>185</v>
      </c>
    </row>
    <row r="6" ht="35" customHeight="1" spans="1:5">
      <c r="A6" s="86"/>
      <c r="B6" s="87" t="s">
        <v>110</v>
      </c>
      <c r="C6" s="88">
        <f>D6+E6</f>
        <v>5951298.48</v>
      </c>
      <c r="D6" s="88">
        <f>D7+D10+D19</f>
        <v>5817523.71</v>
      </c>
      <c r="E6" s="88">
        <f>E7</f>
        <v>133774.77</v>
      </c>
    </row>
    <row r="7" ht="35" customHeight="1" spans="1:5">
      <c r="A7" s="89" t="s">
        <v>186</v>
      </c>
      <c r="B7" s="89" t="s">
        <v>187</v>
      </c>
      <c r="C7" s="90">
        <f>C8+C9</f>
        <v>133774.77</v>
      </c>
      <c r="D7" s="91"/>
      <c r="E7" s="91">
        <f>E8+E9</f>
        <v>133774.77</v>
      </c>
    </row>
    <row r="8" ht="35" customHeight="1" spans="1:5">
      <c r="A8" s="92" t="s">
        <v>188</v>
      </c>
      <c r="B8" s="93" t="s">
        <v>189</v>
      </c>
      <c r="C8" s="94">
        <f>D8+E8</f>
        <v>74412.7</v>
      </c>
      <c r="D8" s="95"/>
      <c r="E8" s="95">
        <f>'2024年预算批复'!AB9</f>
        <v>74412.7</v>
      </c>
    </row>
    <row r="9" ht="35" customHeight="1" spans="1:5">
      <c r="A9" s="92" t="s">
        <v>190</v>
      </c>
      <c r="B9" s="93" t="s">
        <v>191</v>
      </c>
      <c r="C9" s="94">
        <f>D9+E9</f>
        <v>59362.07</v>
      </c>
      <c r="D9" s="95"/>
      <c r="E9" s="95">
        <f>'2024年预算批复'!AC9</f>
        <v>59362.07</v>
      </c>
    </row>
    <row r="10" ht="35" customHeight="1" spans="1:5">
      <c r="A10" s="89" t="s">
        <v>192</v>
      </c>
      <c r="B10" s="89" t="s">
        <v>193</v>
      </c>
      <c r="C10" s="91">
        <f>SUM(C11:C18)</f>
        <v>5785543.71</v>
      </c>
      <c r="D10" s="91">
        <f>SUM(D11:D18)</f>
        <v>5785543.71</v>
      </c>
      <c r="E10" s="91"/>
    </row>
    <row r="11" ht="35" customHeight="1" spans="1:5">
      <c r="A11" s="92" t="s">
        <v>194</v>
      </c>
      <c r="B11" s="93" t="s">
        <v>195</v>
      </c>
      <c r="C11" s="94">
        <f>D11+E11</f>
        <v>448703.7</v>
      </c>
      <c r="D11" s="95">
        <f>'2024年预算批复'!J9+'2024年预算批复'!N9</f>
        <v>448703.7</v>
      </c>
      <c r="E11" s="95"/>
    </row>
    <row r="12" ht="35" customHeight="1" spans="1:5">
      <c r="A12" s="92" t="s">
        <v>196</v>
      </c>
      <c r="B12" s="93" t="s">
        <v>197</v>
      </c>
      <c r="C12" s="94">
        <f>D12+E12</f>
        <v>2322577.76</v>
      </c>
      <c r="D12" s="95">
        <f>'2024年预算批复'!I9+'2024年预算批复'!O9</f>
        <v>2322577.76</v>
      </c>
      <c r="E12" s="95"/>
    </row>
    <row r="13" ht="35" customHeight="1" spans="1:5">
      <c r="A13" s="92" t="s">
        <v>198</v>
      </c>
      <c r="B13" s="93" t="s">
        <v>199</v>
      </c>
      <c r="C13" s="94">
        <f t="shared" ref="C12:C21" si="0">D13+E13</f>
        <v>1237685.4</v>
      </c>
      <c r="D13" s="95">
        <f>'2024年预算批复'!K9</f>
        <v>1237685.4</v>
      </c>
      <c r="E13" s="95"/>
    </row>
    <row r="14" ht="35" customHeight="1" spans="1:5">
      <c r="A14" s="92" t="s">
        <v>200</v>
      </c>
      <c r="B14" s="93" t="s">
        <v>201</v>
      </c>
      <c r="C14" s="94">
        <f t="shared" si="0"/>
        <v>829900</v>
      </c>
      <c r="D14" s="95">
        <f>'2024年预算批复'!M9</f>
        <v>829900</v>
      </c>
      <c r="E14" s="95"/>
    </row>
    <row r="15" ht="35" customHeight="1" spans="1:5">
      <c r="A15" s="92" t="s">
        <v>202</v>
      </c>
      <c r="B15" s="93" t="s">
        <v>203</v>
      </c>
      <c r="C15" s="94">
        <f t="shared" si="0"/>
        <v>577805.4</v>
      </c>
      <c r="D15" s="95">
        <f>'2024年预算批复'!P8</f>
        <v>577805.4</v>
      </c>
      <c r="E15" s="95"/>
    </row>
    <row r="16" ht="35" customHeight="1" spans="1:5">
      <c r="A16" s="92" t="s">
        <v>204</v>
      </c>
      <c r="B16" s="93" t="s">
        <v>205</v>
      </c>
      <c r="C16" s="94">
        <f t="shared" si="0"/>
        <v>40926.99</v>
      </c>
      <c r="D16" s="95">
        <f>'2024年预算批复'!H12</f>
        <v>40926.99</v>
      </c>
      <c r="E16" s="95"/>
    </row>
    <row r="17" ht="35" customHeight="1" spans="1:5">
      <c r="A17" s="92" t="s">
        <v>206</v>
      </c>
      <c r="B17" s="93" t="s">
        <v>207</v>
      </c>
      <c r="C17" s="94">
        <f t="shared" si="0"/>
        <v>67500</v>
      </c>
      <c r="D17" s="95">
        <f>'2024年预算批复'!R13</f>
        <v>67500</v>
      </c>
      <c r="E17" s="95"/>
    </row>
    <row r="18" ht="35" customHeight="1" spans="1:5">
      <c r="A18" s="92" t="s">
        <v>208</v>
      </c>
      <c r="B18" s="93" t="s">
        <v>209</v>
      </c>
      <c r="C18" s="94">
        <f t="shared" si="0"/>
        <v>260444.46</v>
      </c>
      <c r="D18" s="95">
        <f>'2024年预算批复'!Q13</f>
        <v>260444.46</v>
      </c>
      <c r="E18" s="95"/>
    </row>
    <row r="19" ht="35" customHeight="1" spans="1:5">
      <c r="A19" s="89" t="s">
        <v>210</v>
      </c>
      <c r="B19" s="89" t="s">
        <v>211</v>
      </c>
      <c r="C19" s="91">
        <f>C20+C21</f>
        <v>31980</v>
      </c>
      <c r="D19" s="91">
        <f>D20+D21</f>
        <v>31980</v>
      </c>
      <c r="E19" s="91"/>
    </row>
    <row r="20" ht="35" customHeight="1" spans="1:5">
      <c r="A20" s="92" t="s">
        <v>212</v>
      </c>
      <c r="B20" s="93" t="s">
        <v>213</v>
      </c>
      <c r="C20" s="94">
        <f t="shared" si="0"/>
        <v>19500</v>
      </c>
      <c r="D20" s="95">
        <f>'2024年预算批复'!X10</f>
        <v>19500</v>
      </c>
      <c r="E20" s="95"/>
    </row>
    <row r="21" ht="35" customHeight="1" spans="1:5">
      <c r="A21" s="92" t="s">
        <v>214</v>
      </c>
      <c r="B21" s="93" t="s">
        <v>215</v>
      </c>
      <c r="C21" s="94">
        <f t="shared" si="0"/>
        <v>12480</v>
      </c>
      <c r="D21" s="95">
        <f>'2024年预算批复'!Y10</f>
        <v>12480</v>
      </c>
      <c r="E21" s="95"/>
    </row>
  </sheetData>
  <mergeCells count="4">
    <mergeCell ref="A2:E2"/>
    <mergeCell ref="A3:B3"/>
    <mergeCell ref="A4:B4"/>
    <mergeCell ref="C4:E4"/>
  </mergeCells>
  <pageMargins left="0.826388888888889" right="0.550694444444444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2024年预算批复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朕</cp:lastModifiedBy>
  <dcterms:created xsi:type="dcterms:W3CDTF">2023-01-31T08:53:00Z</dcterms:created>
  <dcterms:modified xsi:type="dcterms:W3CDTF">2024-03-14T01:45:41Z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54C80BC5E32D4B2596A6365A6DA0E22A</vt:lpwstr>
  </property>
</Properties>
</file>