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4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  <sheet name="表13" sheetId="17" r:id="rId15"/>
    <sheet name="表14" sheetId="18" r:id="rId16"/>
  </sheets>
  <definedNames>
    <definedName name="_xlnm.Print_Area" localSheetId="11">表10!$A$1:$C$12</definedName>
    <definedName name="_xlnm.Print_Area" localSheetId="3">表2!$A$1:$B$29</definedName>
    <definedName name="_xlnm.Print_Titles" localSheetId="11">表10!$1:$5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<sst xmlns="http://schemas.openxmlformats.org/spreadsheetml/2006/main" count="481" uniqueCount="331">
  <si>
    <t>单位代码：</t>
  </si>
  <si>
    <t>077002</t>
  </si>
  <si>
    <t>单位名称：</t>
  </si>
  <si>
    <t>宁县农业农村局</t>
  </si>
  <si>
    <t>部门预算公开表</t>
  </si>
  <si>
    <t xml:space="preserve">     </t>
  </si>
  <si>
    <t>编制日期：</t>
  </si>
  <si>
    <t>2023.02.01</t>
  </si>
  <si>
    <t>部门领导：</t>
  </si>
  <si>
    <t>贾振平</t>
  </si>
  <si>
    <t>财务负责人：</t>
  </si>
  <si>
    <t>苟吉第</t>
  </si>
  <si>
    <t>制表人：</t>
  </si>
  <si>
    <t>苏勇锋</t>
  </si>
  <si>
    <t xml:space="preserve">      </t>
  </si>
  <si>
    <t>目   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</si>
  <si>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</si>
  <si>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</si>
  <si>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</si>
  <si>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</si>
  <si>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</si>
  <si>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</si>
  <si>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</si>
  <si>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</si>
  <si>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</si>
  <si>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</si>
  <si>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</si>
  <si>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</si>
  <si>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</si>
  <si>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</si>
  <si>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</si>
  <si>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</si>
  <si>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</si>
  <si>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</si>
  <si>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</si>
  <si>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</si>
  <si>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</si>
  <si>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</si>
  <si>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</si>
  <si>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</si>
  <si>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</si>
  <si>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</si>
  <si>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</si>
  <si>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</si>
  <si>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</si>
  <si>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</si>
  <si>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</si>
  <si>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</si>
  <si>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</si>
  <si>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</si>
  <si>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</si>
  <si>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</si>
  <si>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</si>
  <si>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</si>
  <si>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</si>
  <si>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</si>
  <si>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</si>
  <si>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</si>
  <si>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</si>
  <si>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</si>
  <si>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</si>
  <si>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</si>
  <si>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</si>
  <si>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</si>
  <si>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</si>
  <si>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</si>
  <si>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</si>
  <si>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</si>
  <si>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</si>
  <si>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</si>
  <si>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</si>
  <si>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</si>
  <si>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</si>
  <si>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</si>
  <si>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</si>
  <si>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</si>
  <si>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</si>
  <si>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</si>
  <si>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</si>
  <si>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</si>
  <si>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</si>
  <si>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</si>
  <si>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</si>
  <si>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</si>
  <si>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</si>
  <si>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</si>
  <si>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部门收入总体情况表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</si>
  <si>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</si>
  <si>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</si>
  <si>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</si>
  <si>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</si>
  <si>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</si>
  <si>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</si>
  <si>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</si>
  <si>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</si>
  <si>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</si>
  <si>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</si>
  <si>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</si>
  <si>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</si>
  <si>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</si>
  <si>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</si>
  <si>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</si>
  <si>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</si>
  <si>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</si>
  <si>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</si>
  <si>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</si>
  <si>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</si>
  <si>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</si>
  <si>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</si>
  <si>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</si>
  <si>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部门支出总体情况表</t>
  </si>
  <si>
    <t>功能科目</t>
  </si>
  <si>
    <t>科目名称</t>
  </si>
  <si>
    <t>支出合计</t>
  </si>
  <si>
    <t>基本支出</t>
  </si>
  <si>
    <t>项目支出</t>
  </si>
  <si>
    <t>上年结转</t>
  </si>
  <si>
    <t>208</t>
  </si>
  <si>
    <t>社会保障和就业</t>
  </si>
  <si>
    <t>05</t>
  </si>
  <si>
    <t>行政事业单位养老保险支出</t>
  </si>
  <si>
    <t>02</t>
  </si>
  <si>
    <t>事业单位离退休</t>
  </si>
  <si>
    <t>99</t>
  </si>
  <si>
    <t>其他社会保障和就业支出</t>
  </si>
  <si>
    <t>210</t>
  </si>
  <si>
    <t>卫生健康支出</t>
  </si>
  <si>
    <t>11</t>
  </si>
  <si>
    <t>行政事业单位医疗</t>
  </si>
  <si>
    <t>01</t>
  </si>
  <si>
    <t>行政单位医疗</t>
  </si>
  <si>
    <t>213</t>
  </si>
  <si>
    <t>农林水支出</t>
  </si>
  <si>
    <t>农业农村</t>
  </si>
  <si>
    <t>一般行政管理事务</t>
  </si>
  <si>
    <t>22</t>
  </si>
  <si>
    <t>农业生产发展</t>
  </si>
  <si>
    <t>26</t>
  </si>
  <si>
    <t>农业社会事业</t>
  </si>
  <si>
    <t>53</t>
  </si>
  <si>
    <t>农田建设</t>
  </si>
  <si>
    <t>07</t>
  </si>
  <si>
    <t>农村综合改革</t>
  </si>
  <si>
    <t>对村民委员会和党支部的补助</t>
  </si>
  <si>
    <t>其他农村综合改革支出</t>
  </si>
  <si>
    <t>08</t>
  </si>
  <si>
    <t>普惠金融发展支出</t>
  </si>
  <si>
    <t>03</t>
  </si>
  <si>
    <t>农业保险保费补贴</t>
  </si>
  <si>
    <t>其他农林水支出</t>
  </si>
  <si>
    <t>财政拨款收支总体情况表</t>
  </si>
  <si>
    <t>合计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</si>
  <si>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</si>
  <si>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</si>
  <si>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</si>
  <si>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</si>
  <si>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</si>
  <si>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</si>
  <si>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</si>
  <si>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</si>
  <si>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</si>
  <si>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</si>
  <si>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</si>
  <si>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</si>
  <si>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</si>
  <si>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</si>
  <si>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</si>
  <si>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</si>
  <si>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</si>
  <si>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</si>
  <si>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</si>
  <si>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</si>
  <si>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</si>
  <si>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</si>
  <si>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</si>
  <si>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</si>
  <si>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</si>
  <si>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</si>
  <si>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</si>
  <si>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</si>
  <si>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</si>
  <si>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</si>
  <si>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</si>
  <si>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</si>
  <si>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</si>
  <si>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</si>
  <si>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</si>
  <si>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</si>
  <si>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</si>
  <si>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</si>
  <si>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</si>
  <si>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</si>
  <si>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>合  计</t>
  </si>
  <si>
    <t>一般公共预算支出情况表</t>
  </si>
  <si>
    <t>一般公共预算基本支出表</t>
  </si>
  <si>
    <t>经济分类科目</t>
  </si>
  <si>
    <t>一般公共预算基本支出</t>
  </si>
  <si>
    <t>科目编码</t>
  </si>
  <si>
    <t>人员经费</t>
  </si>
  <si>
    <t>公用经费</t>
  </si>
  <si>
    <t>款</t>
  </si>
  <si>
    <t>类</t>
  </si>
  <si>
    <t>301</t>
  </si>
  <si>
    <t>工资福利支出</t>
  </si>
  <si>
    <t>基本工资</t>
  </si>
  <si>
    <t>津贴补贴</t>
  </si>
  <si>
    <t>奖金</t>
  </si>
  <si>
    <t>绩效工资</t>
  </si>
  <si>
    <t>10</t>
  </si>
  <si>
    <t>职工基本医疗保险缴费</t>
  </si>
  <si>
    <t>12</t>
  </si>
  <si>
    <t>其他社会保障缴费</t>
  </si>
  <si>
    <t>302</t>
  </si>
  <si>
    <t>商品和服务支出</t>
  </si>
  <si>
    <t xml:space="preserve">  办公费</t>
  </si>
  <si>
    <t xml:space="preserve">  印刷费</t>
  </si>
  <si>
    <t xml:space="preserve">  水费</t>
  </si>
  <si>
    <t xml:space="preserve">  邮电费</t>
  </si>
  <si>
    <t xml:space="preserve">  差旅费</t>
  </si>
  <si>
    <t>13</t>
  </si>
  <si>
    <t xml:space="preserve">  维修（护）费</t>
  </si>
  <si>
    <t xml:space="preserve">  劳务费</t>
  </si>
  <si>
    <t>28</t>
  </si>
  <si>
    <t xml:space="preserve">  工会经费</t>
  </si>
  <si>
    <t>29</t>
  </si>
  <si>
    <t xml:space="preserve">  福利费</t>
  </si>
  <si>
    <t>39</t>
  </si>
  <si>
    <t xml:space="preserve">  其他交通费用</t>
  </si>
  <si>
    <t xml:space="preserve">  其他交通费用（车补）</t>
  </si>
  <si>
    <t>303</t>
  </si>
  <si>
    <t>对个人和家庭的补助</t>
  </si>
  <si>
    <t xml:space="preserve">  退休费</t>
  </si>
  <si>
    <t xml:space="preserve">  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</si>
  <si>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</si>
  <si>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</si>
  <si>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</si>
  <si>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</si>
  <si>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</si>
  <si>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</si>
  <si>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</si>
  <si>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</si>
  <si>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</si>
  <si>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</si>
  <si>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</si>
  <si>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</si>
  <si>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</si>
  <si>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</si>
  <si>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</si>
  <si>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</si>
  <si>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</si>
  <si>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</si>
  <si>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</si>
  <si>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</si>
  <si>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</si>
  <si>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</si>
  <si>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</si>
  <si>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</si>
  <si>
    <t>部门（单位）整体支出绩效目标表</t>
  </si>
  <si>
    <t xml:space="preserve"> </t>
  </si>
  <si>
    <t>部门（单位）名称</t>
  </si>
  <si>
    <t>农业农村局</t>
  </si>
  <si>
    <t>联系人</t>
  </si>
  <si>
    <t>联系电话</t>
  </si>
  <si>
    <t>0934-6621093</t>
  </si>
  <si>
    <t>部门（单位）职能</t>
  </si>
  <si>
    <t>依据</t>
  </si>
  <si>
    <r>
      <rPr>
        <sz val="9"/>
        <color rgb="FF000000"/>
        <rFont val="宋体"/>
        <charset val="1"/>
      </rPr>
      <t>中共宁县县委办</t>
    </r>
    <r>
      <rPr>
        <sz val="9"/>
        <color rgb="FF000000"/>
        <rFont val="Calibri"/>
        <charset val="1"/>
      </rPr>
      <t xml:space="preserve">  </t>
    </r>
    <r>
      <rPr>
        <sz val="9"/>
        <color rgb="FF000000"/>
        <rFont val="宋体"/>
        <charset val="1"/>
      </rPr>
      <t>宁县人民政府办公室关于印发《宁县农业农村局职能配置、内设机构和人员编制规定》的通知（宁办字【</t>
    </r>
    <r>
      <rPr>
        <sz val="9"/>
        <color rgb="FF000000"/>
        <rFont val="Calibri"/>
        <charset val="1"/>
      </rPr>
      <t>2019</t>
    </r>
    <r>
      <rPr>
        <sz val="9"/>
        <color rgb="FF000000"/>
        <rFont val="宋体"/>
        <charset val="1"/>
      </rPr>
      <t>】</t>
    </r>
    <r>
      <rPr>
        <sz val="9"/>
        <color rgb="FF000000"/>
        <rFont val="Calibri"/>
        <charset val="1"/>
      </rPr>
      <t>52</t>
    </r>
    <r>
      <rPr>
        <sz val="9"/>
        <color rgb="FF000000"/>
        <rFont val="宋体"/>
        <charset val="1"/>
      </rPr>
      <t>号</t>
    </r>
  </si>
  <si>
    <t>职能概述</t>
  </si>
  <si>
    <t>宁县农业农村局是全额拨款行政单位，贯彻落实党中央和省委、市委、县委关于“三农”工作的方针政策和决策部署，在履行职责过程中坚持和加强党对“三农”工作的集中统一领导。</t>
  </si>
  <si>
    <t>近三年部门（单位）职能是否出现过重大变化</t>
  </si>
  <si>
    <t>否</t>
  </si>
  <si>
    <t>变化内容</t>
  </si>
  <si>
    <t>无</t>
  </si>
  <si>
    <t>部门（单位）基本信息</t>
  </si>
  <si>
    <t>直属单位包括</t>
  </si>
  <si>
    <t>畜牧兽医站、果产业发展中心、农业机械化服务中心、农业广播电视学校、农村能源建设办公室、农业技术推广中心、农业机械化学校、农机监理站、瓜菜蚕桑中心、农业产业化发展中心、农村合作经济经营管理局、种子管理站、农业综合执法队</t>
  </si>
  <si>
    <t>内设职能部门</t>
  </si>
  <si>
    <t>办公室、政策与改革股、发展规划股、市场与信息股、农村社会事业促进股、科技教育股、种植业管理股、农产品质量安全监管股、畜牧渔政管理股、财务与资产管理股、农田基建管理股、乡村建设管理股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</si>
  <si>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</si>
  <si>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</si>
  <si>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</si>
  <si>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</si>
  <si>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</si>
  <si>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</si>
  <si>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建立健全了财务管理制度、预决算管理制度等。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</si>
  <si>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</si>
  <si>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</si>
  <si>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</si>
  <si>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</si>
  <si>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</si>
  <si>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</si>
  <si>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</si>
  <si>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</si>
  <si>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</si>
  <si>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</si>
  <si>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</si>
  <si>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</si>
  <si>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</si>
  <si>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</si>
  <si>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</si>
  <si>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</si>
  <si>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</si>
  <si>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</si>
  <si>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</si>
  <si>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</si>
  <si>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产出指标</t>
  </si>
  <si>
    <t>数量指标</t>
  </si>
  <si>
    <t>合理合规完成完成预算支出，保障单位及项目正常运转</t>
  </si>
  <si>
    <t>成本指标</t>
  </si>
  <si>
    <t>成本控制率</t>
  </si>
  <si>
    <t>效益指标</t>
  </si>
  <si>
    <t>社会效益</t>
  </si>
  <si>
    <t>三农政策落实</t>
  </si>
  <si>
    <t>满意度指标</t>
  </si>
  <si>
    <t>服务对象满意度</t>
  </si>
  <si>
    <t>95%以上</t>
  </si>
  <si>
    <t>项目支出绩效目标表</t>
  </si>
  <si>
    <t>预算单位</t>
  </si>
  <si>
    <t>项目名称</t>
  </si>
  <si>
    <t>一级项目名称</t>
  </si>
  <si>
    <t>二级项目名称</t>
  </si>
  <si>
    <t>项目类型</t>
  </si>
  <si>
    <t>资金用途</t>
  </si>
  <si>
    <t>资金性质</t>
  </si>
  <si>
    <t>项目分类</t>
  </si>
  <si>
    <r>
      <rPr>
        <b/>
        <sz val="9"/>
        <color indexed="8"/>
        <rFont val="宋体"/>
        <charset val="1"/>
        <scheme val="minor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</si>
  <si>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</si>
  <si>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</si>
  <si>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</si>
  <si>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</si>
  <si>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t>指标目标值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</si>
</sst>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.00_ "/>
    <numFmt numFmtId="178" formatCode="0.00_ "/>
    <numFmt numFmtId="179" formatCode="0_ "/>
    <numFmt numFmtId="180" formatCode="#0.00"/>
    <numFmt numFmtId="181" formatCode="#,##0.00_ ;[Red]\-#,##0.00\ "/>
  </numFmts>
  <fonts count="64">
    <font>
      <sz val="11"/>
      <color indexed="8"/>
      <name val="宋体"/>
      <charset val="1"/>
      <scheme val="minor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b/>
      <sz val="9"/>
      <color indexed="8"/>
      <name val="宋体"/>
      <charset val="1"/>
      <scheme val="minor"/>
    </font>
    <font>
      <b/>
      <sz val="9"/>
      <color rgb="FF000000"/>
      <name val="宋体"/>
      <charset val="1"/>
    </font>
    <font>
      <b/>
      <sz val="9"/>
      <color indexed="8"/>
      <name val="Calibri"/>
      <charset val="1"/>
    </font>
    <font>
      <sz val="9"/>
      <color rgb="FF000000"/>
      <name val="宋体"/>
      <charset val="1"/>
    </font>
    <font>
      <sz val="9"/>
      <color indexed="8"/>
      <name val="Calibri"/>
      <charset val="1"/>
    </font>
    <font>
      <sz val="9"/>
      <color indexed="8"/>
      <name val="宋体"/>
      <charset val="1"/>
      <scheme val="minor"/>
    </font>
    <font>
      <sz val="12"/>
      <color rgb="FF000000"/>
      <name val="宋体"/>
      <charset val="1"/>
    </font>
    <font>
      <sz val="12"/>
      <color indexed="8"/>
      <name val="Calibri"/>
      <charset val="1"/>
    </font>
    <font>
      <b/>
      <sz val="9"/>
      <color rgb="FF000000"/>
      <name val="宋体"/>
      <charset val="1"/>
      <scheme val="minor"/>
    </font>
    <font>
      <sz val="9"/>
      <color rgb="FF000000"/>
      <name val="Calibri"/>
      <charset val="1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SimSun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9"/>
      <name val="SimSun"/>
      <charset val="134"/>
    </font>
    <font>
      <sz val="10"/>
      <color rgb="FFFF0000"/>
      <name val="宋体"/>
      <charset val="134"/>
    </font>
    <font>
      <sz val="11"/>
      <color indexed="8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Hiragino Sans GB"/>
      <charset val="134"/>
    </font>
    <font>
      <u/>
      <sz val="9"/>
      <color indexed="12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indexed="8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5" fillId="4" borderId="20" applyNumberFormat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8" borderId="21" applyNumberFormat="0" applyFont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56" fillId="12" borderId="24" applyNumberFormat="0" applyAlignment="0" applyProtection="0">
      <alignment vertical="center"/>
    </xf>
    <xf numFmtId="0" fontId="57" fillId="12" borderId="20" applyNumberFormat="0" applyAlignment="0" applyProtection="0">
      <alignment vertical="center"/>
    </xf>
    <xf numFmtId="0" fontId="58" fillId="13" borderId="25" applyNumberForma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9" fillId="0" borderId="26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21" fillId="0" borderId="0"/>
  </cellStyleXfs>
  <cellXfs count="16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9" fontId="7" fillId="0" borderId="4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 indent="2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>
      <alignment horizontal="right" vertical="center" wrapText="1"/>
    </xf>
    <xf numFmtId="0" fontId="20" fillId="0" borderId="0" xfId="0" applyFont="1" applyFill="1" applyBorder="1" applyAlignment="1" applyProtection="1"/>
    <xf numFmtId="0" fontId="21" fillId="0" borderId="0" xfId="0" applyFont="1" applyFill="1" applyAlignment="1"/>
    <xf numFmtId="0" fontId="22" fillId="0" borderId="0" xfId="0" applyFont="1" applyFill="1" applyBorder="1" applyAlignment="1" applyProtection="1">
      <alignment vertical="center" wrapText="1"/>
    </xf>
    <xf numFmtId="0" fontId="23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right" vertical="center"/>
    </xf>
    <xf numFmtId="0" fontId="25" fillId="0" borderId="1" xfId="0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horizontal="center" vertical="center" wrapText="1"/>
    </xf>
    <xf numFmtId="49" fontId="26" fillId="0" borderId="1" xfId="0" applyNumberFormat="1" applyFont="1" applyFill="1" applyBorder="1" applyAlignment="1" applyProtection="1">
      <alignment horizontal="left" vertical="center"/>
    </xf>
    <xf numFmtId="177" fontId="26" fillId="0" borderId="1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178" fontId="28" fillId="0" borderId="1" xfId="0" applyNumberFormat="1" applyFont="1" applyFill="1" applyBorder="1" applyAlignment="1">
      <alignment horizontal="center" vertical="center" wrapText="1"/>
    </xf>
    <xf numFmtId="178" fontId="28" fillId="0" borderId="1" xfId="0" applyNumberFormat="1" applyFont="1" applyFill="1" applyBorder="1" applyAlignment="1">
      <alignment horizontal="left" vertical="center" wrapText="1"/>
    </xf>
    <xf numFmtId="178" fontId="25" fillId="0" borderId="1" xfId="0" applyNumberFormat="1" applyFont="1" applyBorder="1">
      <alignment vertical="center"/>
    </xf>
    <xf numFmtId="178" fontId="25" fillId="0" borderId="1" xfId="0" applyNumberFormat="1" applyFont="1" applyBorder="1" applyAlignment="1">
      <alignment vertical="center" wrapText="1"/>
    </xf>
    <xf numFmtId="0" fontId="0" fillId="0" borderId="1" xfId="0" applyFont="1" applyBorder="1">
      <alignment vertical="center"/>
    </xf>
    <xf numFmtId="49" fontId="29" fillId="0" borderId="1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left" vertical="center" wrapText="1"/>
    </xf>
    <xf numFmtId="0" fontId="30" fillId="0" borderId="1" xfId="0" applyFont="1" applyBorder="1">
      <alignment vertical="center"/>
    </xf>
    <xf numFmtId="178" fontId="26" fillId="0" borderId="1" xfId="0" applyNumberFormat="1" applyFont="1" applyBorder="1" applyAlignment="1">
      <alignment horizontal="right" vertical="center" wrapText="1"/>
    </xf>
    <xf numFmtId="0" fontId="31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27" fillId="0" borderId="7" xfId="0" applyFont="1" applyBorder="1" applyAlignment="1">
      <alignment vertical="center" wrapText="1"/>
    </xf>
    <xf numFmtId="0" fontId="27" fillId="0" borderId="7" xfId="0" applyFont="1" applyBorder="1" applyAlignment="1">
      <alignment horizontal="right" vertical="center" wrapText="1"/>
    </xf>
    <xf numFmtId="0" fontId="27" fillId="0" borderId="0" xfId="0" applyFont="1" applyBorder="1" applyAlignment="1">
      <alignment horizontal="right" vertical="center" wrapText="1"/>
    </xf>
    <xf numFmtId="178" fontId="28" fillId="0" borderId="1" xfId="0" applyNumberFormat="1" applyFont="1" applyBorder="1" applyAlignment="1">
      <alignment vertical="center" wrapText="1"/>
    </xf>
    <xf numFmtId="49" fontId="25" fillId="0" borderId="1" xfId="0" applyNumberFormat="1" applyFont="1" applyFill="1" applyBorder="1" applyAlignment="1" applyProtection="1">
      <alignment horizontal="center" vertical="center"/>
    </xf>
    <xf numFmtId="49" fontId="25" fillId="0" borderId="1" xfId="0" applyNumberFormat="1" applyFont="1" applyFill="1" applyBorder="1" applyAlignment="1" applyProtection="1">
      <alignment horizontal="left" vertical="center"/>
    </xf>
    <xf numFmtId="178" fontId="28" fillId="0" borderId="1" xfId="0" applyNumberFormat="1" applyFont="1" applyBorder="1" applyAlignment="1">
      <alignment horizontal="right" vertical="center" wrapText="1"/>
    </xf>
    <xf numFmtId="4" fontId="28" fillId="0" borderId="1" xfId="0" applyNumberFormat="1" applyFont="1" applyBorder="1" applyAlignment="1">
      <alignment horizontal="right" vertical="center" wrapText="1"/>
    </xf>
    <xf numFmtId="49" fontId="26" fillId="0" borderId="1" xfId="0" applyNumberFormat="1" applyFont="1" applyFill="1" applyBorder="1" applyAlignment="1" applyProtection="1">
      <alignment horizontal="center" vertical="center"/>
    </xf>
    <xf numFmtId="178" fontId="32" fillId="0" borderId="1" xfId="0" applyNumberFormat="1" applyFont="1" applyBorder="1" applyAlignment="1">
      <alignment horizontal="right" vertical="center" wrapText="1"/>
    </xf>
    <xf numFmtId="4" fontId="29" fillId="0" borderId="1" xfId="0" applyNumberFormat="1" applyFont="1" applyBorder="1" applyAlignment="1">
      <alignment horizontal="right" vertical="center" wrapText="1"/>
    </xf>
    <xf numFmtId="179" fontId="29" fillId="0" borderId="1" xfId="0" applyNumberFormat="1" applyFont="1" applyFill="1" applyBorder="1" applyAlignment="1" applyProtection="1">
      <alignment horizontal="left" vertical="center" wrapText="1"/>
      <protection locked="0"/>
    </xf>
    <xf numFmtId="178" fontId="32" fillId="0" borderId="1" xfId="0" applyNumberFormat="1" applyFont="1" applyFill="1" applyBorder="1" applyAlignment="1" applyProtection="1">
      <alignment horizontal="right" vertical="center" wrapText="1"/>
    </xf>
    <xf numFmtId="0" fontId="26" fillId="0" borderId="1" xfId="0" applyFont="1" applyBorder="1">
      <alignment vertical="center"/>
    </xf>
    <xf numFmtId="178" fontId="29" fillId="0" borderId="1" xfId="0" applyNumberFormat="1" applyFont="1" applyBorder="1" applyAlignment="1">
      <alignment vertical="center" wrapText="1"/>
    </xf>
    <xf numFmtId="49" fontId="29" fillId="0" borderId="1" xfId="0" applyNumberFormat="1" applyFont="1" applyFill="1" applyBorder="1" applyAlignment="1">
      <alignment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left" vertical="center" wrapText="1"/>
    </xf>
    <xf numFmtId="0" fontId="25" fillId="0" borderId="1" xfId="0" applyFont="1" applyBorder="1">
      <alignment vertical="center"/>
    </xf>
    <xf numFmtId="178" fontId="25" fillId="0" borderId="1" xfId="0" applyNumberFormat="1" applyFont="1" applyBorder="1" applyAlignment="1">
      <alignment horizontal="right" vertical="center" wrapText="1"/>
    </xf>
    <xf numFmtId="0" fontId="33" fillId="0" borderId="1" xfId="0" applyFont="1" applyBorder="1">
      <alignment vertical="center"/>
    </xf>
    <xf numFmtId="178" fontId="29" fillId="0" borderId="1" xfId="0" applyNumberFormat="1" applyFont="1" applyFill="1" applyBorder="1" applyAlignment="1">
      <alignment horizontal="left" vertical="center" wrapText="1"/>
    </xf>
    <xf numFmtId="178" fontId="26" fillId="0" borderId="1" xfId="0" applyNumberFormat="1" applyFont="1" applyBorder="1" applyAlignment="1">
      <alignment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4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178" fontId="28" fillId="0" borderId="1" xfId="0" applyNumberFormat="1" applyFont="1" applyFill="1" applyBorder="1" applyAlignment="1">
      <alignment horizontal="right" vertical="center" wrapText="1"/>
    </xf>
    <xf numFmtId="178" fontId="28" fillId="0" borderId="1" xfId="0" applyNumberFormat="1" applyFont="1" applyFill="1" applyBorder="1" applyAlignment="1">
      <alignment vertical="center" wrapText="1"/>
    </xf>
    <xf numFmtId="49" fontId="34" fillId="0" borderId="1" xfId="0" applyNumberFormat="1" applyFont="1" applyFill="1" applyBorder="1" applyAlignment="1" applyProtection="1">
      <alignment horizontal="left" vertical="center"/>
    </xf>
    <xf numFmtId="49" fontId="24" fillId="0" borderId="1" xfId="0" applyNumberFormat="1" applyFont="1" applyFill="1" applyBorder="1" applyAlignment="1" applyProtection="1">
      <alignment horizontal="left" vertical="center"/>
    </xf>
    <xf numFmtId="178" fontId="29" fillId="0" borderId="1" xfId="0" applyNumberFormat="1" applyFont="1" applyFill="1" applyBorder="1" applyAlignment="1">
      <alignment horizontal="right" vertical="center" wrapText="1"/>
    </xf>
    <xf numFmtId="178" fontId="19" fillId="0" borderId="1" xfId="0" applyNumberFormat="1" applyFont="1" applyBorder="1" applyAlignment="1">
      <alignment horizontal="right" vertical="center" wrapText="1"/>
    </xf>
    <xf numFmtId="178" fontId="29" fillId="0" borderId="1" xfId="0" applyNumberFormat="1" applyFont="1" applyBorder="1" applyAlignment="1">
      <alignment horizontal="right" vertical="center" wrapText="1"/>
    </xf>
    <xf numFmtId="49" fontId="35" fillId="0" borderId="1" xfId="0" applyNumberFormat="1" applyFont="1" applyFill="1" applyBorder="1" applyAlignment="1" applyProtection="1">
      <alignment horizontal="left" vertical="center"/>
    </xf>
    <xf numFmtId="178" fontId="27" fillId="0" borderId="1" xfId="0" applyNumberFormat="1" applyFont="1" applyBorder="1" applyAlignment="1">
      <alignment horizontal="right" vertical="center" wrapText="1"/>
    </xf>
    <xf numFmtId="49" fontId="36" fillId="0" borderId="1" xfId="0" applyNumberFormat="1" applyFont="1" applyFill="1" applyBorder="1" applyAlignment="1" applyProtection="1">
      <alignment horizontal="left" vertical="center"/>
    </xf>
    <xf numFmtId="0" fontId="27" fillId="0" borderId="7" xfId="0" applyFont="1" applyBorder="1" applyAlignment="1">
      <alignment horizontal="center" vertical="center" wrapText="1"/>
    </xf>
    <xf numFmtId="178" fontId="27" fillId="0" borderId="7" xfId="0" applyNumberFormat="1" applyFont="1" applyBorder="1" applyAlignment="1">
      <alignment horizontal="right" vertical="center" wrapText="1"/>
    </xf>
    <xf numFmtId="4" fontId="27" fillId="0" borderId="7" xfId="0" applyNumberFormat="1" applyFont="1" applyBorder="1" applyAlignment="1">
      <alignment horizontal="right" vertical="center" wrapText="1"/>
    </xf>
    <xf numFmtId="0" fontId="29" fillId="0" borderId="7" xfId="0" applyFont="1" applyBorder="1" applyAlignment="1">
      <alignment horizontal="left" vertical="center" wrapText="1"/>
    </xf>
    <xf numFmtId="178" fontId="29" fillId="0" borderId="7" xfId="0" applyNumberFormat="1" applyFont="1" applyBorder="1" applyAlignment="1">
      <alignment horizontal="right" vertical="center" wrapText="1"/>
    </xf>
    <xf numFmtId="178" fontId="29" fillId="0" borderId="7" xfId="0" applyNumberFormat="1" applyFont="1" applyBorder="1" applyAlignment="1">
      <alignment vertical="center" wrapText="1"/>
    </xf>
    <xf numFmtId="4" fontId="27" fillId="0" borderId="7" xfId="0" applyNumberFormat="1" applyFont="1" applyBorder="1" applyAlignment="1">
      <alignment vertical="center" wrapText="1"/>
    </xf>
    <xf numFmtId="180" fontId="19" fillId="0" borderId="7" xfId="0" applyNumberFormat="1" applyFont="1" applyBorder="1" applyAlignment="1">
      <alignment horizontal="right" vertical="center" wrapText="1"/>
    </xf>
    <xf numFmtId="180" fontId="29" fillId="0" borderId="7" xfId="0" applyNumberFormat="1" applyFont="1" applyBorder="1" applyAlignment="1">
      <alignment horizontal="right" vertical="center" wrapText="1"/>
    </xf>
    <xf numFmtId="180" fontId="37" fillId="0" borderId="7" xfId="0" applyNumberFormat="1" applyFont="1" applyBorder="1" applyAlignment="1">
      <alignment horizontal="right" vertical="center" wrapText="1"/>
    </xf>
    <xf numFmtId="4" fontId="19" fillId="0" borderId="7" xfId="0" applyNumberFormat="1" applyFont="1" applyBorder="1" applyAlignment="1">
      <alignment vertical="center" wrapText="1"/>
    </xf>
    <xf numFmtId="0" fontId="29" fillId="0" borderId="7" xfId="0" applyFont="1" applyBorder="1" applyAlignment="1">
      <alignment horizontal="right" vertical="center" wrapText="1"/>
    </xf>
    <xf numFmtId="180" fontId="27" fillId="0" borderId="7" xfId="0" applyNumberFormat="1" applyFont="1" applyBorder="1" applyAlignment="1">
      <alignment vertical="center" wrapText="1"/>
    </xf>
    <xf numFmtId="180" fontId="27" fillId="0" borderId="7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178" fontId="27" fillId="0" borderId="5" xfId="0" applyNumberFormat="1" applyFont="1" applyBorder="1" applyAlignment="1">
      <alignment horizontal="right" vertical="center" wrapText="1"/>
    </xf>
    <xf numFmtId="0" fontId="38" fillId="0" borderId="0" xfId="0" applyFont="1" applyFill="1" applyBorder="1" applyAlignment="1" applyProtection="1">
      <alignment vertical="center" wrapText="1"/>
    </xf>
    <xf numFmtId="0" fontId="24" fillId="0" borderId="0" xfId="0" applyFont="1" applyFill="1" applyBorder="1" applyAlignment="1" applyProtection="1">
      <alignment vertical="center"/>
    </xf>
    <xf numFmtId="0" fontId="34" fillId="0" borderId="1" xfId="0" applyFont="1" applyFill="1" applyBorder="1" applyAlignment="1" applyProtection="1">
      <alignment horizontal="center" vertical="center"/>
    </xf>
    <xf numFmtId="0" fontId="24" fillId="0" borderId="1" xfId="49" applyFont="1" applyFill="1" applyBorder="1" applyAlignment="1" applyProtection="1">
      <alignment vertical="center"/>
    </xf>
    <xf numFmtId="181" fontId="34" fillId="0" borderId="1" xfId="0" applyNumberFormat="1" applyFont="1" applyFill="1" applyBorder="1" applyAlignment="1" applyProtection="1">
      <alignment horizontal="right" vertical="center"/>
    </xf>
    <xf numFmtId="181" fontId="36" fillId="0" borderId="1" xfId="0" applyNumberFormat="1" applyFont="1" applyFill="1" applyBorder="1" applyAlignment="1">
      <alignment horizontal="right" vertical="center"/>
    </xf>
    <xf numFmtId="181" fontId="24" fillId="0" borderId="1" xfId="0" applyNumberFormat="1" applyFont="1" applyFill="1" applyBorder="1" applyAlignment="1" applyProtection="1">
      <alignment horizontal="right" vertical="center"/>
    </xf>
    <xf numFmtId="0" fontId="24" fillId="0" borderId="1" xfId="49" applyFont="1" applyBorder="1" applyAlignment="1" applyProtection="1">
      <alignment vertical="center"/>
    </xf>
    <xf numFmtId="0" fontId="34" fillId="0" borderId="1" xfId="49" applyFont="1" applyFill="1" applyBorder="1" applyAlignment="1" applyProtection="1">
      <alignment horizontal="center" vertical="center"/>
    </xf>
    <xf numFmtId="0" fontId="39" fillId="0" borderId="0" xfId="0" applyFont="1" applyBorder="1" applyAlignment="1">
      <alignment vertical="center" wrapText="1"/>
    </xf>
    <xf numFmtId="0" fontId="40" fillId="0" borderId="0" xfId="0" applyFont="1" applyBorder="1" applyAlignment="1">
      <alignment horizontal="right" vertical="center" wrapText="1"/>
    </xf>
    <xf numFmtId="0" fontId="17" fillId="0" borderId="7" xfId="0" applyFont="1" applyBorder="1" applyAlignment="1">
      <alignment vertical="center" wrapText="1"/>
    </xf>
    <xf numFmtId="0" fontId="37" fillId="0" borderId="7" xfId="0" applyFont="1" applyBorder="1" applyAlignment="1">
      <alignment horizontal="right" vertical="center" wrapText="1"/>
    </xf>
    <xf numFmtId="4" fontId="17" fillId="0" borderId="7" xfId="0" applyNumberFormat="1" applyFont="1" applyBorder="1" applyAlignment="1">
      <alignment vertical="center" wrapText="1"/>
    </xf>
    <xf numFmtId="0" fontId="40" fillId="0" borderId="7" xfId="0" applyFont="1" applyBorder="1" applyAlignment="1">
      <alignment vertical="center" wrapText="1"/>
    </xf>
    <xf numFmtId="4" fontId="40" fillId="0" borderId="7" xfId="0" applyNumberFormat="1" applyFont="1" applyBorder="1" applyAlignment="1">
      <alignment vertical="center" wrapText="1"/>
    </xf>
    <xf numFmtId="178" fontId="40" fillId="0" borderId="7" xfId="0" applyNumberFormat="1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 wrapText="1"/>
    </xf>
    <xf numFmtId="0" fontId="41" fillId="0" borderId="0" xfId="0" applyFont="1" applyBorder="1" applyAlignment="1">
      <alignment vertical="center" wrapText="1"/>
    </xf>
    <xf numFmtId="0" fontId="41" fillId="0" borderId="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42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right" vertical="center" wrapText="1"/>
    </xf>
    <xf numFmtId="176" fontId="19" fillId="0" borderId="0" xfId="0" applyNumberFormat="1" applyFont="1" applyBorder="1" applyAlignment="1">
      <alignment vertical="center" wrapText="1"/>
    </xf>
    <xf numFmtId="0" fontId="29" fillId="0" borderId="0" xfId="0" applyFont="1" applyBorder="1" applyAlignment="1">
      <alignment horizontal="left" vertical="center" wrapText="1"/>
    </xf>
    <xf numFmtId="0" fontId="19" fillId="0" borderId="0" xfId="0" applyFont="1" applyBorder="1" applyAlignment="1" quotePrefix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B6" sqref="B6:K6"/>
    </sheetView>
  </sheetViews>
  <sheetFormatPr defaultColWidth="10" defaultRowHeight="13.5"/>
  <cols>
    <col min="1" max="1" width="2.5" customWidth="1"/>
    <col min="2" max="2" width="11" customWidth="1"/>
    <col min="3" max="3" width="9.75" customWidth="1"/>
    <col min="4" max="4" width="7.875" customWidth="1"/>
    <col min="5" max="5" width="12.625" customWidth="1"/>
    <col min="6" max="6" width="10.625" customWidth="1"/>
    <col min="7" max="7" width="11.5" customWidth="1"/>
    <col min="8" max="11" width="9.75" customWidth="1"/>
  </cols>
  <sheetData>
    <row r="1" ht="14.25" customHeight="1" spans="1:1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</row>
    <row r="2" ht="14.25" customHeight="1" spans="1:1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22.7" customHeight="1" spans="1:11">
      <c r="A3" s="40"/>
      <c r="B3" s="40" t="s">
        <v>0</v>
      </c>
      <c r="C3" s="166" t="s">
        <v>1</v>
      </c>
      <c r="D3" s="161"/>
      <c r="E3" s="40"/>
      <c r="F3" s="40"/>
      <c r="G3" s="40"/>
      <c r="H3" s="40"/>
      <c r="I3" s="40"/>
      <c r="J3" s="40"/>
      <c r="K3" s="40"/>
    </row>
    <row r="4" ht="22.7" customHeight="1" spans="1:11">
      <c r="A4" s="40"/>
      <c r="B4" s="40" t="s">
        <v>2</v>
      </c>
      <c r="C4" s="40" t="s">
        <v>3</v>
      </c>
      <c r="D4" s="40"/>
      <c r="E4" s="40"/>
      <c r="F4" s="40"/>
      <c r="G4" s="40"/>
      <c r="H4" s="40"/>
      <c r="I4" s="40"/>
      <c r="J4" s="40"/>
      <c r="K4" s="40"/>
    </row>
    <row r="5" ht="14.25" customHeight="1" spans="1:1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</row>
    <row r="6" ht="78.6" customHeight="1" spans="1:11">
      <c r="A6" s="38"/>
      <c r="B6" s="162" t="s">
        <v>4</v>
      </c>
      <c r="C6" s="162"/>
      <c r="D6" s="162"/>
      <c r="E6" s="162"/>
      <c r="F6" s="162"/>
      <c r="G6" s="162"/>
      <c r="H6" s="162"/>
      <c r="I6" s="162"/>
      <c r="J6" s="162"/>
      <c r="K6" s="162"/>
    </row>
    <row r="7" ht="22.7" customHeight="1" spans="1:11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</row>
    <row r="8" ht="22.7" customHeight="1" spans="1:11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</row>
    <row r="9" ht="22.7" customHeight="1" spans="1:11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</row>
    <row r="10" ht="22.7" customHeight="1" spans="1:11">
      <c r="A10" s="40"/>
      <c r="B10" s="40" t="s">
        <v>5</v>
      </c>
      <c r="C10" s="40"/>
      <c r="F10" s="163" t="s">
        <v>6</v>
      </c>
      <c r="G10" s="164" t="s">
        <v>7</v>
      </c>
      <c r="H10" s="40"/>
      <c r="I10" s="40"/>
      <c r="J10" s="40"/>
      <c r="K10" s="40"/>
    </row>
    <row r="11" ht="22.7" customHeight="1" spans="1:11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ht="22.7" customHeight="1" spans="1:11">
      <c r="A12" s="40"/>
      <c r="B12" s="163" t="s">
        <v>8</v>
      </c>
      <c r="C12" s="165" t="s">
        <v>9</v>
      </c>
      <c r="D12" s="40"/>
      <c r="E12" s="163" t="s">
        <v>10</v>
      </c>
      <c r="F12" s="38" t="s">
        <v>11</v>
      </c>
      <c r="G12" s="40"/>
      <c r="H12" s="163" t="s">
        <v>12</v>
      </c>
      <c r="I12" s="38" t="s">
        <v>13</v>
      </c>
      <c r="J12" s="40"/>
      <c r="K12" s="40"/>
    </row>
    <row r="13" ht="14.25" customHeight="1" spans="1:11">
      <c r="A13" s="38"/>
      <c r="B13" s="38"/>
      <c r="C13" s="38" t="s">
        <v>14</v>
      </c>
      <c r="D13" s="38"/>
      <c r="E13" s="38"/>
      <c r="F13" s="38"/>
      <c r="G13" s="38"/>
      <c r="H13" s="38"/>
      <c r="I13" s="38"/>
      <c r="J13" s="38"/>
      <c r="K13" s="38"/>
    </row>
    <row r="14" ht="14.25" customHeight="1" spans="1:11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</row>
    <row r="15" ht="14.25" customHeight="1" spans="1:11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10" sqref="C10"/>
    </sheetView>
  </sheetViews>
  <sheetFormatPr defaultColWidth="10" defaultRowHeight="13.5" outlineLevelCol="7"/>
  <cols>
    <col min="1" max="1" width="33.62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4.25" customHeight="1" spans="1:8">
      <c r="A1" s="38"/>
      <c r="B1" s="38"/>
      <c r="C1" s="38"/>
      <c r="D1" s="38"/>
      <c r="E1" s="38"/>
      <c r="F1" s="38"/>
      <c r="G1" s="38"/>
      <c r="H1" s="38"/>
    </row>
    <row r="2" ht="39.95" customHeight="1" spans="1:8">
      <c r="A2" s="73" t="s">
        <v>233</v>
      </c>
      <c r="B2" s="73"/>
      <c r="C2" s="73"/>
      <c r="D2" s="73"/>
      <c r="E2" s="73"/>
      <c r="F2" s="73"/>
      <c r="G2" s="73"/>
      <c r="H2" s="73"/>
    </row>
    <row r="3" ht="22.7" customHeight="1" spans="1:8">
      <c r="A3" s="38"/>
      <c r="B3" s="38"/>
      <c r="C3" s="38"/>
      <c r="D3" s="38"/>
      <c r="E3" s="38"/>
      <c r="F3" s="38"/>
      <c r="G3" s="38"/>
      <c r="H3" s="74" t="s">
        <v>37</v>
      </c>
    </row>
    <row r="4" ht="22.7" customHeight="1" spans="1:8">
      <c r="A4" s="42" t="s">
        <v>188</v>
      </c>
      <c r="B4" s="42" t="s">
        <v>234</v>
      </c>
      <c r="C4" s="42"/>
      <c r="D4" s="42"/>
      <c r="E4" s="42"/>
      <c r="F4" s="42"/>
      <c r="G4" s="42" t="s">
        <v>235</v>
      </c>
      <c r="H4" s="42" t="s">
        <v>236</v>
      </c>
    </row>
    <row r="5" ht="22.7" customHeight="1" spans="1:8">
      <c r="A5" s="42"/>
      <c r="B5" s="42" t="s">
        <v>151</v>
      </c>
      <c r="C5" s="42" t="s">
        <v>237</v>
      </c>
      <c r="D5" s="42" t="s">
        <v>238</v>
      </c>
      <c r="E5" s="42" t="s">
        <v>239</v>
      </c>
      <c r="F5" s="42"/>
      <c r="G5" s="42"/>
      <c r="H5" s="42"/>
    </row>
    <row r="6" ht="22.7" customHeight="1" spans="1:8">
      <c r="A6" s="42"/>
      <c r="B6" s="42"/>
      <c r="C6" s="42"/>
      <c r="D6" s="42"/>
      <c r="E6" s="42" t="s">
        <v>240</v>
      </c>
      <c r="F6" s="42" t="s">
        <v>241</v>
      </c>
      <c r="G6" s="42"/>
      <c r="H6" s="42"/>
    </row>
    <row r="7" ht="22.7" customHeight="1" spans="1:8">
      <c r="A7" s="75" t="s">
        <v>151</v>
      </c>
      <c r="B7" s="76"/>
      <c r="C7" s="76"/>
      <c r="D7" s="76"/>
      <c r="E7" s="76"/>
      <c r="F7" s="76"/>
      <c r="G7" s="76"/>
      <c r="H7" s="76"/>
    </row>
    <row r="8" ht="22.7" customHeight="1" spans="1:8">
      <c r="A8" s="75"/>
      <c r="B8" s="76"/>
      <c r="C8" s="76"/>
      <c r="D8" s="76"/>
      <c r="E8" s="76"/>
      <c r="F8" s="76"/>
      <c r="G8" s="76"/>
      <c r="H8" s="76"/>
    </row>
    <row r="9" ht="22.7" customHeight="1" spans="1:8">
      <c r="A9" s="43"/>
      <c r="B9" s="44"/>
      <c r="C9" s="44"/>
      <c r="D9" s="44"/>
      <c r="E9" s="44"/>
      <c r="F9" s="44"/>
      <c r="G9" s="44"/>
      <c r="H9" s="44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rintOptions horizontalCentered="1"/>
  <pageMargins left="0.751388888888889" right="0.751388888888889" top="0.271527777777778" bottom="0.27152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opLeftCell="A4" workbookViewId="0">
      <selection activeCell="J11" sqref="J11"/>
    </sheetView>
  </sheetViews>
  <sheetFormatPr defaultColWidth="10" defaultRowHeight="13.5"/>
  <cols>
    <col min="1" max="1" width="9.625" customWidth="1"/>
    <col min="2" max="2" width="8.25" customWidth="1"/>
    <col min="3" max="3" width="20.125" customWidth="1"/>
    <col min="4" max="4" width="13.5" customWidth="1"/>
    <col min="5" max="5" width="15.25" customWidth="1"/>
    <col min="6" max="6" width="14.5" customWidth="1"/>
    <col min="7" max="9" width="9.75" customWidth="1"/>
  </cols>
  <sheetData>
    <row r="1" ht="39.95" customHeight="1" spans="1:9">
      <c r="A1" s="54" t="s">
        <v>242</v>
      </c>
      <c r="B1" s="54"/>
      <c r="C1" s="54"/>
      <c r="D1" s="54"/>
      <c r="E1" s="54"/>
      <c r="F1" s="54"/>
      <c r="G1" s="38"/>
      <c r="H1" s="38"/>
      <c r="I1" s="38"/>
    </row>
    <row r="2" ht="22.7" customHeight="1" spans="1:9">
      <c r="A2" s="55"/>
      <c r="B2" s="55"/>
      <c r="C2" s="55"/>
      <c r="D2" s="40"/>
      <c r="E2" s="40"/>
      <c r="F2" s="40" t="s">
        <v>37</v>
      </c>
      <c r="G2" s="38"/>
      <c r="H2" s="38"/>
      <c r="I2" s="38"/>
    </row>
    <row r="3" ht="22.7" customHeight="1" spans="1:9">
      <c r="A3" s="56" t="s">
        <v>195</v>
      </c>
      <c r="B3" s="56"/>
      <c r="C3" s="56"/>
      <c r="D3" s="57" t="s">
        <v>151</v>
      </c>
      <c r="E3" s="57" t="s">
        <v>114</v>
      </c>
      <c r="F3" s="57" t="s">
        <v>115</v>
      </c>
      <c r="G3" s="38"/>
      <c r="H3" s="38"/>
      <c r="I3" s="38"/>
    </row>
    <row r="4" ht="27.95" customHeight="1" spans="1:9">
      <c r="A4" s="58" t="s">
        <v>197</v>
      </c>
      <c r="B4" s="59"/>
      <c r="C4" s="60" t="s">
        <v>112</v>
      </c>
      <c r="D4" s="61"/>
      <c r="E4" s="61"/>
      <c r="F4" s="61"/>
      <c r="G4" s="40"/>
      <c r="H4" s="40"/>
      <c r="I4" s="40"/>
    </row>
    <row r="5" ht="27.95" customHeight="1" spans="1:10">
      <c r="A5" s="56" t="s">
        <v>200</v>
      </c>
      <c r="B5" s="56" t="s">
        <v>201</v>
      </c>
      <c r="C5" s="62"/>
      <c r="D5" s="63"/>
      <c r="E5" s="63"/>
      <c r="F5" s="63"/>
      <c r="J5" s="39"/>
    </row>
    <row r="6" ht="27.95" customHeight="1" spans="1:6">
      <c r="A6" s="64" t="s">
        <v>212</v>
      </c>
      <c r="B6" s="65"/>
      <c r="C6" s="65" t="s">
        <v>213</v>
      </c>
      <c r="D6" s="66"/>
      <c r="E6" s="67">
        <f>E7+E8+E9+E10+E11+E12+E13+E14</f>
        <v>365000</v>
      </c>
      <c r="F6" s="68"/>
    </row>
    <row r="7" ht="24.95" customHeight="1" spans="1:6">
      <c r="A7" s="69"/>
      <c r="B7" s="69" t="s">
        <v>129</v>
      </c>
      <c r="C7" s="70" t="s">
        <v>214</v>
      </c>
      <c r="D7" s="71"/>
      <c r="E7" s="72">
        <v>247000</v>
      </c>
      <c r="F7" s="68"/>
    </row>
    <row r="8" ht="24.95" customHeight="1" spans="1:6">
      <c r="A8" s="69"/>
      <c r="B8" s="69" t="s">
        <v>121</v>
      </c>
      <c r="C8" s="70" t="s">
        <v>215</v>
      </c>
      <c r="D8" s="71"/>
      <c r="E8" s="72">
        <v>30000</v>
      </c>
      <c r="F8" s="68"/>
    </row>
    <row r="9" ht="24.95" customHeight="1" spans="1:6">
      <c r="A9" s="69"/>
      <c r="B9" s="69" t="s">
        <v>119</v>
      </c>
      <c r="C9" s="70" t="s">
        <v>216</v>
      </c>
      <c r="D9" s="71"/>
      <c r="E9" s="72">
        <v>6000</v>
      </c>
      <c r="F9" s="68"/>
    </row>
    <row r="10" ht="24.95" customHeight="1" spans="1:6">
      <c r="A10" s="69"/>
      <c r="B10" s="69" t="s">
        <v>141</v>
      </c>
      <c r="C10" s="70" t="s">
        <v>217</v>
      </c>
      <c r="D10" s="71"/>
      <c r="E10" s="72">
        <v>10000</v>
      </c>
      <c r="F10" s="68"/>
    </row>
    <row r="11" ht="24.95" customHeight="1" spans="1:6">
      <c r="A11" s="69"/>
      <c r="B11" s="69" t="s">
        <v>127</v>
      </c>
      <c r="C11" s="70" t="s">
        <v>218</v>
      </c>
      <c r="D11" s="71"/>
      <c r="E11" s="72">
        <v>20000</v>
      </c>
      <c r="F11" s="68"/>
    </row>
    <row r="12" ht="24.95" customHeight="1" spans="1:6">
      <c r="A12" s="69"/>
      <c r="B12" s="69" t="s">
        <v>219</v>
      </c>
      <c r="C12" s="70" t="s">
        <v>220</v>
      </c>
      <c r="D12" s="71"/>
      <c r="E12" s="72">
        <v>5000</v>
      </c>
      <c r="F12" s="68"/>
    </row>
    <row r="13" ht="24.95" customHeight="1" spans="1:6">
      <c r="A13" s="69"/>
      <c r="B13" s="69" t="s">
        <v>137</v>
      </c>
      <c r="C13" s="70" t="s">
        <v>221</v>
      </c>
      <c r="D13" s="71"/>
      <c r="E13" s="72">
        <v>5000</v>
      </c>
      <c r="F13" s="68"/>
    </row>
    <row r="14" ht="24.95" customHeight="1" spans="1:6">
      <c r="A14" s="69"/>
      <c r="B14" s="69" t="s">
        <v>226</v>
      </c>
      <c r="C14" s="70" t="s">
        <v>227</v>
      </c>
      <c r="D14" s="71"/>
      <c r="E14" s="72">
        <v>42000</v>
      </c>
      <c r="F14" s="68"/>
    </row>
    <row r="15" ht="24.95" customHeight="1" spans="1:6">
      <c r="A15" s="69"/>
      <c r="B15" s="69"/>
      <c r="C15" s="70"/>
      <c r="D15" s="71"/>
      <c r="E15" s="72"/>
      <c r="F15" s="68"/>
    </row>
    <row r="16" ht="24.95" customHeight="1" spans="1:6">
      <c r="A16" s="69"/>
      <c r="B16" s="69"/>
      <c r="C16" s="70"/>
      <c r="D16" s="71"/>
      <c r="E16" s="72"/>
      <c r="F16" s="68"/>
    </row>
    <row r="17" ht="24.95" customHeight="1"/>
  </sheetData>
  <mergeCells count="8">
    <mergeCell ref="A1:F1"/>
    <mergeCell ref="A2:C2"/>
    <mergeCell ref="A3:C3"/>
    <mergeCell ref="A4:B4"/>
    <mergeCell ref="C4:C5"/>
    <mergeCell ref="D3:D5"/>
    <mergeCell ref="E3:E5"/>
    <mergeCell ref="F3:F5"/>
  </mergeCells>
  <printOptions horizontalCentered="1"/>
  <pageMargins left="0.751388888888889" right="0.751388888888889" top="0.590277777777778" bottom="0.590277777777778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C26" sqref="C26"/>
    </sheetView>
  </sheetViews>
  <sheetFormatPr defaultColWidth="7.875" defaultRowHeight="12.75" customHeight="1"/>
  <cols>
    <col min="1" max="1" width="17" style="45" customWidth="1"/>
    <col min="2" max="2" width="41.375" style="45" customWidth="1"/>
    <col min="3" max="3" width="29.375" style="45" customWidth="1"/>
    <col min="4" max="4" width="2.5" style="45" customWidth="1"/>
    <col min="5" max="16" width="8" style="45"/>
    <col min="17" max="16384" width="7.875" style="46"/>
  </cols>
  <sheetData>
    <row r="1" ht="15" customHeight="1" spans="1:16">
      <c r="A1" s="47"/>
      <c r="B1" s="47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ht="32.25" customHeight="1" spans="1:16">
      <c r="A2" s="48" t="s">
        <v>243</v>
      </c>
      <c r="B2" s="48"/>
      <c r="C2" s="48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ht="15" customHeight="1" spans="1:16">
      <c r="A3" s="46"/>
      <c r="B3" s="46"/>
      <c r="C3" s="49" t="s">
        <v>37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ht="25.5" customHeight="1" spans="1:16">
      <c r="A4" s="50" t="s">
        <v>244</v>
      </c>
      <c r="B4" s="50"/>
      <c r="C4" s="51" t="s">
        <v>41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ht="25.5" customHeight="1" spans="1:16">
      <c r="A5" s="50" t="s">
        <v>245</v>
      </c>
      <c r="B5" s="50" t="s">
        <v>246</v>
      </c>
      <c r="C5" s="51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ht="25.5" customHeight="1" spans="1:16">
      <c r="A6" s="50" t="s">
        <v>151</v>
      </c>
      <c r="B6" s="50"/>
      <c r="C6" s="51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ht="26.25" customHeight="1" spans="1:16">
      <c r="A7" s="52"/>
      <c r="B7" s="52"/>
      <c r="C7" s="53">
        <v>0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ht="26.25" customHeight="1" spans="1:16">
      <c r="A8" s="52"/>
      <c r="B8" s="52"/>
      <c r="C8" s="53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</row>
    <row r="9" ht="26.25" customHeight="1" spans="1:16">
      <c r="A9" s="52"/>
      <c r="B9" s="52"/>
      <c r="C9" s="53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ht="26.25" customHeight="1" spans="1:3">
      <c r="A10" s="52"/>
      <c r="B10" s="52"/>
      <c r="C10" s="53"/>
    </row>
    <row r="11" ht="26.25" customHeight="1" spans="1:3">
      <c r="A11" s="52"/>
      <c r="B11" s="52"/>
      <c r="C11" s="53"/>
    </row>
    <row r="12" ht="26.25" customHeight="1" spans="1:3">
      <c r="A12" s="52"/>
      <c r="B12" s="52"/>
      <c r="C12" s="53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C13" sqref="C13:C14"/>
    </sheetView>
  </sheetViews>
  <sheetFormatPr defaultColWidth="10" defaultRowHeight="13.5" outlineLevelRow="4" outlineLevelCol="4"/>
  <cols>
    <col min="1" max="1" width="22.75" customWidth="1"/>
    <col min="2" max="2" width="23.625" customWidth="1"/>
    <col min="3" max="3" width="20.25" customWidth="1"/>
    <col min="4" max="4" width="28" customWidth="1"/>
    <col min="5" max="5" width="29.375" customWidth="1"/>
  </cols>
  <sheetData>
    <row r="1" ht="14.25" customHeight="1" spans="1:5">
      <c r="A1" s="38"/>
      <c r="B1" s="38"/>
      <c r="C1" s="38"/>
      <c r="D1" s="38"/>
      <c r="E1" s="38"/>
    </row>
    <row r="2" ht="39.95" customHeight="1" spans="1:5">
      <c r="A2" s="39" t="s">
        <v>247</v>
      </c>
      <c r="B2" s="39"/>
      <c r="C2" s="39"/>
      <c r="D2" s="39"/>
      <c r="E2" s="39"/>
    </row>
    <row r="3" ht="22.7" customHeight="1" spans="1:5">
      <c r="A3" s="40"/>
      <c r="B3" s="40"/>
      <c r="C3" s="40"/>
      <c r="D3" s="40"/>
      <c r="E3" s="41" t="s">
        <v>37</v>
      </c>
    </row>
    <row r="4" ht="22.7" customHeight="1" spans="1:5">
      <c r="A4" s="42" t="s">
        <v>188</v>
      </c>
      <c r="B4" s="42" t="s">
        <v>151</v>
      </c>
      <c r="C4" s="42" t="s">
        <v>248</v>
      </c>
      <c r="D4" s="42" t="s">
        <v>249</v>
      </c>
      <c r="E4" s="42" t="s">
        <v>250</v>
      </c>
    </row>
    <row r="5" ht="22.7" customHeight="1" spans="1:5">
      <c r="A5" s="43"/>
      <c r="B5" s="44"/>
      <c r="C5" s="44"/>
      <c r="D5" s="44"/>
      <c r="E5" s="44"/>
    </row>
  </sheetData>
  <mergeCells count="1">
    <mergeCell ref="A2:E2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I35" sqref="I35"/>
    </sheetView>
  </sheetViews>
  <sheetFormatPr defaultColWidth="9" defaultRowHeight="13.5" outlineLevelCol="1"/>
  <cols>
    <col min="1" max="1" width="34.0916666666667" customWidth="1"/>
    <col min="2" max="2" width="45.95" customWidth="1"/>
  </cols>
  <sheetData>
    <row r="1" ht="20.25" spans="1:2">
      <c r="A1" s="30" t="s">
        <v>251</v>
      </c>
      <c r="B1" s="30"/>
    </row>
    <row r="2" spans="1:2">
      <c r="A2" s="31" t="s">
        <v>252</v>
      </c>
      <c r="B2" s="31"/>
    </row>
    <row r="3" spans="1:2">
      <c r="A3" s="32" t="s">
        <v>40</v>
      </c>
      <c r="B3" s="33" t="s">
        <v>41</v>
      </c>
    </row>
    <row r="4" spans="1:2">
      <c r="A4" s="32"/>
      <c r="B4" s="33"/>
    </row>
    <row r="5" spans="1:2">
      <c r="A5" s="16" t="s">
        <v>253</v>
      </c>
      <c r="B5" s="33">
        <v>1</v>
      </c>
    </row>
    <row r="6" spans="1:2">
      <c r="A6" s="34" t="s">
        <v>254</v>
      </c>
      <c r="B6" s="35"/>
    </row>
    <row r="7" spans="1:2">
      <c r="A7" s="36" t="s">
        <v>255</v>
      </c>
      <c r="B7" s="35"/>
    </row>
    <row r="8" spans="1:2">
      <c r="A8" s="36"/>
      <c r="B8" s="35"/>
    </row>
    <row r="9" spans="1:2">
      <c r="A9" s="36"/>
      <c r="B9" s="35"/>
    </row>
    <row r="10" spans="1:2">
      <c r="A10" s="36"/>
      <c r="B10" s="35"/>
    </row>
    <row r="11" spans="1:2">
      <c r="A11" s="36"/>
      <c r="B11" s="35"/>
    </row>
    <row r="12" spans="1:2">
      <c r="A12" s="36"/>
      <c r="B12" s="35"/>
    </row>
    <row r="13" spans="1:2">
      <c r="A13" s="36"/>
      <c r="B13" s="35"/>
    </row>
    <row r="14" spans="1:2">
      <c r="A14" s="36"/>
      <c r="B14" s="35"/>
    </row>
    <row r="15" spans="1:2">
      <c r="A15" s="36"/>
      <c r="B15" s="35"/>
    </row>
    <row r="16" customFormat="1" spans="1:1">
      <c r="A16" s="37" t="s">
        <v>256</v>
      </c>
    </row>
  </sheetData>
  <mergeCells count="4">
    <mergeCell ref="A1:B1"/>
    <mergeCell ref="A2:B2"/>
    <mergeCell ref="A3:A4"/>
    <mergeCell ref="B3:B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tabSelected="1" workbookViewId="0">
      <selection activeCell="R20" sqref="R20"/>
    </sheetView>
  </sheetViews>
  <sheetFormatPr defaultColWidth="9" defaultRowHeight="13.5"/>
  <cols>
    <col min="4" max="4" width="2.25" customWidth="1"/>
    <col min="5" max="6" width="5.725" customWidth="1"/>
    <col min="7" max="7" width="3.125" customWidth="1"/>
    <col min="8" max="8" width="3.25" customWidth="1"/>
    <col min="9" max="10" width="5.725" customWidth="1"/>
    <col min="11" max="11" width="1.875" customWidth="1"/>
    <col min="12" max="12" width="4.125" customWidth="1"/>
    <col min="13" max="13" width="2.375" hidden="1" customWidth="1"/>
    <col min="14" max="15" width="5.725" customWidth="1"/>
    <col min="16" max="16" width="8.375" customWidth="1"/>
    <col min="18" max="18" width="12.625"/>
  </cols>
  <sheetData>
    <row r="1" ht="18.75" spans="1:16">
      <c r="A1" s="1" t="s">
        <v>257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1" ht="14.25" spans="1:1">
      <c r="A2" s="2" t="s">
        <v>258</v>
      </c>
    </row>
    <row r="3" ht="40" customHeight="1" spans="1:16">
      <c r="A3" s="3" t="s">
        <v>259</v>
      </c>
      <c r="B3" s="11" t="s">
        <v>260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ht="33" customHeight="1" spans="1:16">
      <c r="A4" s="3" t="s">
        <v>261</v>
      </c>
      <c r="B4" s="6" t="s">
        <v>13</v>
      </c>
      <c r="C4" s="7"/>
      <c r="D4" s="7"/>
      <c r="E4" s="7"/>
      <c r="F4" s="3" t="s">
        <v>262</v>
      </c>
      <c r="G4" s="3"/>
      <c r="H4" s="3"/>
      <c r="I4" s="3"/>
      <c r="J4" s="7" t="s">
        <v>263</v>
      </c>
      <c r="K4" s="7"/>
      <c r="L4" s="7"/>
      <c r="M4" s="7"/>
      <c r="N4" s="7"/>
      <c r="O4" s="7"/>
      <c r="P4" s="7"/>
    </row>
    <row r="5" ht="29" customHeight="1" spans="1:16">
      <c r="A5" s="3" t="s">
        <v>264</v>
      </c>
      <c r="B5" s="3" t="s">
        <v>265</v>
      </c>
      <c r="C5" s="3"/>
      <c r="D5" s="13" t="s">
        <v>266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ht="36" customHeight="1" spans="1:16">
      <c r="A6" s="3"/>
      <c r="B6" s="3" t="s">
        <v>267</v>
      </c>
      <c r="C6" s="3"/>
      <c r="D6" s="13" t="s">
        <v>268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ht="29" customHeight="1" spans="1:16">
      <c r="A7" s="3"/>
      <c r="B7" s="3" t="s">
        <v>269</v>
      </c>
      <c r="C7" s="3"/>
      <c r="D7" s="15" t="s">
        <v>270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ht="18" customHeight="1" spans="1:16">
      <c r="A8" s="3"/>
      <c r="B8" s="3" t="s">
        <v>271</v>
      </c>
      <c r="C8" s="3"/>
      <c r="D8" s="13" t="s">
        <v>272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ht="41" customHeight="1" spans="1:16">
      <c r="A9" s="3" t="s">
        <v>273</v>
      </c>
      <c r="B9" s="3" t="s">
        <v>274</v>
      </c>
      <c r="C9" s="3"/>
      <c r="D9" s="15" t="s">
        <v>275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ht="39" customHeight="1" spans="1:16">
      <c r="A10" s="3"/>
      <c r="B10" s="16" t="s">
        <v>276</v>
      </c>
      <c r="C10" s="16"/>
      <c r="D10" s="13" t="s">
        <v>277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ht="30" customHeight="1" spans="1:16">
      <c r="A11" s="3"/>
      <c r="B11" s="16" t="s">
        <v>278</v>
      </c>
      <c r="C11" s="16"/>
      <c r="D11" s="3" t="s">
        <v>279</v>
      </c>
      <c r="E11" s="3"/>
      <c r="F11" s="3"/>
      <c r="G11" s="3"/>
      <c r="H11" s="3" t="s">
        <v>280</v>
      </c>
      <c r="I11" s="3"/>
      <c r="J11" s="3"/>
      <c r="K11" s="3"/>
      <c r="L11" s="3" t="s">
        <v>281</v>
      </c>
      <c r="M11" s="3"/>
      <c r="N11" s="3"/>
      <c r="O11" s="3"/>
      <c r="P11" s="3" t="s">
        <v>282</v>
      </c>
    </row>
    <row r="12" ht="20" customHeight="1" spans="1:16">
      <c r="A12" s="3"/>
      <c r="B12" s="17">
        <v>63</v>
      </c>
      <c r="C12" s="17"/>
      <c r="D12" s="5">
        <v>73</v>
      </c>
      <c r="E12" s="5"/>
      <c r="F12" s="5"/>
      <c r="G12" s="5"/>
      <c r="H12" s="5">
        <v>12</v>
      </c>
      <c r="I12" s="5"/>
      <c r="J12" s="5"/>
      <c r="K12" s="5"/>
      <c r="L12" s="5">
        <v>45</v>
      </c>
      <c r="M12" s="5"/>
      <c r="N12" s="5"/>
      <c r="O12" s="5"/>
      <c r="P12" s="5">
        <v>16</v>
      </c>
    </row>
    <row r="13" ht="48" customHeight="1" spans="1:16">
      <c r="A13" s="3" t="s">
        <v>283</v>
      </c>
      <c r="B13" s="13" t="s">
        <v>284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ht="21" customHeight="1" spans="1:16">
      <c r="A14" s="3" t="s">
        <v>285</v>
      </c>
      <c r="B14" s="3" t="s">
        <v>286</v>
      </c>
      <c r="C14" s="3" t="s">
        <v>287</v>
      </c>
      <c r="D14" s="3"/>
      <c r="E14" s="3"/>
      <c r="F14" s="3"/>
      <c r="G14" s="3" t="s">
        <v>288</v>
      </c>
      <c r="H14" s="3"/>
      <c r="I14" s="3"/>
      <c r="J14" s="3"/>
      <c r="K14" s="3" t="s">
        <v>289</v>
      </c>
      <c r="L14" s="3"/>
      <c r="M14" s="3"/>
      <c r="N14" s="3"/>
      <c r="O14" s="3" t="s">
        <v>290</v>
      </c>
      <c r="P14" s="3"/>
    </row>
    <row r="15" ht="34" customHeight="1" spans="1:16">
      <c r="A15" s="3"/>
      <c r="B15" s="7"/>
      <c r="C15" s="7"/>
      <c r="D15" s="7"/>
      <c r="E15" s="7"/>
      <c r="F15" s="7"/>
      <c r="G15" s="7"/>
      <c r="H15" s="7"/>
      <c r="I15" s="7"/>
      <c r="J15" s="7"/>
      <c r="K15" s="24"/>
      <c r="L15" s="7"/>
      <c r="M15" s="7"/>
      <c r="N15" s="7"/>
      <c r="O15" s="7"/>
      <c r="P15" s="7"/>
    </row>
    <row r="16" spans="1:16">
      <c r="A16" s="3" t="s">
        <v>291</v>
      </c>
      <c r="B16" s="3" t="s">
        <v>292</v>
      </c>
      <c r="C16" s="3"/>
      <c r="D16" s="3"/>
      <c r="E16" s="3"/>
      <c r="F16" s="3"/>
      <c r="G16" s="3"/>
      <c r="H16" s="3"/>
      <c r="I16" s="3" t="s">
        <v>293</v>
      </c>
      <c r="J16" s="3"/>
      <c r="K16" s="3"/>
      <c r="L16" s="3"/>
      <c r="M16" s="3"/>
      <c r="N16" s="3"/>
      <c r="O16" s="3"/>
      <c r="P16" s="3"/>
    </row>
    <row r="17" ht="22" customHeight="1" spans="1:16">
      <c r="A17" s="3"/>
      <c r="B17" s="3" t="s">
        <v>294</v>
      </c>
      <c r="C17" s="3"/>
      <c r="D17" s="3"/>
      <c r="E17" s="7">
        <v>8368.419138</v>
      </c>
      <c r="F17" s="7"/>
      <c r="G17" s="7"/>
      <c r="H17" s="7"/>
      <c r="I17" s="3" t="s">
        <v>198</v>
      </c>
      <c r="J17" s="3"/>
      <c r="K17" s="3"/>
      <c r="L17" s="3"/>
      <c r="M17" s="3"/>
      <c r="N17" s="7">
        <v>942.77357803</v>
      </c>
      <c r="O17" s="7"/>
      <c r="P17" s="7"/>
    </row>
    <row r="18" ht="25" customHeight="1" spans="1:16">
      <c r="A18" s="3"/>
      <c r="B18" s="3" t="s">
        <v>295</v>
      </c>
      <c r="C18" s="3"/>
      <c r="D18" s="3"/>
      <c r="E18" s="7">
        <v>1273.3159125</v>
      </c>
      <c r="F18" s="7"/>
      <c r="G18" s="7"/>
      <c r="H18" s="7"/>
      <c r="I18" s="3" t="s">
        <v>199</v>
      </c>
      <c r="J18" s="3"/>
      <c r="K18" s="3"/>
      <c r="L18" s="3"/>
      <c r="M18" s="3"/>
      <c r="N18" s="7">
        <v>73.5423344</v>
      </c>
      <c r="O18" s="7"/>
      <c r="P18" s="7"/>
    </row>
    <row r="19" ht="21" customHeight="1" spans="1:16">
      <c r="A19" s="3"/>
      <c r="B19" s="3" t="s">
        <v>296</v>
      </c>
      <c r="C19" s="3"/>
      <c r="D19" s="3"/>
      <c r="E19" s="7">
        <v>3148.919138</v>
      </c>
      <c r="F19" s="7"/>
      <c r="G19" s="7"/>
      <c r="H19" s="7"/>
      <c r="I19" s="3" t="s">
        <v>297</v>
      </c>
      <c r="J19" s="3"/>
      <c r="K19" s="3"/>
      <c r="L19" s="3"/>
      <c r="M19" s="3"/>
      <c r="N19" s="7">
        <v>11774.33827607</v>
      </c>
      <c r="O19" s="7"/>
      <c r="P19" s="7"/>
    </row>
    <row r="20" ht="22" customHeight="1" spans="1:16">
      <c r="A20" s="3"/>
      <c r="B20" s="3" t="s">
        <v>298</v>
      </c>
      <c r="C20" s="3"/>
      <c r="D20" s="3"/>
      <c r="E20" s="7">
        <v>12790.6541885</v>
      </c>
      <c r="F20" s="7"/>
      <c r="G20" s="7"/>
      <c r="H20" s="7"/>
      <c r="I20" s="3" t="s">
        <v>299</v>
      </c>
      <c r="J20" s="3"/>
      <c r="K20" s="3"/>
      <c r="L20" s="3"/>
      <c r="M20" s="3"/>
      <c r="N20" s="7">
        <v>12790.6541885</v>
      </c>
      <c r="O20" s="7"/>
      <c r="P20" s="7"/>
    </row>
    <row r="21" ht="29" customHeight="1" spans="1:16">
      <c r="A21" s="3" t="s">
        <v>300</v>
      </c>
      <c r="B21" s="13" t="s">
        <v>272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ht="24" customHeight="1" spans="1:16">
      <c r="A22" s="3" t="s">
        <v>301</v>
      </c>
      <c r="B22" s="3" t="s">
        <v>302</v>
      </c>
      <c r="C22" s="3"/>
      <c r="D22" s="3" t="s">
        <v>303</v>
      </c>
      <c r="E22" s="3"/>
      <c r="F22" s="3"/>
      <c r="G22" s="3"/>
      <c r="H22" s="3"/>
      <c r="I22" s="3"/>
      <c r="J22" s="3"/>
      <c r="K22" s="3"/>
      <c r="L22" s="3"/>
      <c r="M22" s="3" t="s">
        <v>304</v>
      </c>
      <c r="N22" s="3"/>
      <c r="O22" s="3"/>
      <c r="P22" s="3"/>
    </row>
    <row r="23" ht="22" customHeight="1" spans="1:16">
      <c r="A23" s="18" t="s">
        <v>305</v>
      </c>
      <c r="B23" s="4" t="s">
        <v>306</v>
      </c>
      <c r="C23" s="5"/>
      <c r="D23" s="6" t="s">
        <v>307</v>
      </c>
      <c r="E23" s="7"/>
      <c r="F23" s="7"/>
      <c r="G23" s="7"/>
      <c r="H23" s="7"/>
      <c r="I23" s="7"/>
      <c r="J23" s="7"/>
      <c r="K23" s="7"/>
      <c r="L23" s="7"/>
      <c r="M23" s="7">
        <v>12790.65419</v>
      </c>
      <c r="N23" s="7"/>
      <c r="O23" s="7"/>
      <c r="P23" s="7"/>
    </row>
    <row r="24" ht="22" customHeight="1" spans="1:16">
      <c r="A24" s="19"/>
      <c r="B24" s="20" t="s">
        <v>308</v>
      </c>
      <c r="C24" s="21"/>
      <c r="D24" s="22" t="s">
        <v>309</v>
      </c>
      <c r="E24" s="23"/>
      <c r="F24" s="23"/>
      <c r="G24" s="23"/>
      <c r="H24" s="23"/>
      <c r="I24" s="23"/>
      <c r="J24" s="23"/>
      <c r="K24" s="23"/>
      <c r="L24" s="25"/>
      <c r="M24" s="26">
        <v>1</v>
      </c>
      <c r="N24" s="27"/>
      <c r="O24" s="27"/>
      <c r="P24" s="28"/>
    </row>
    <row r="25" ht="22" customHeight="1" spans="1:16">
      <c r="A25" s="4" t="s">
        <v>310</v>
      </c>
      <c r="B25" s="4" t="s">
        <v>311</v>
      </c>
      <c r="C25" s="5"/>
      <c r="D25" s="6" t="s">
        <v>312</v>
      </c>
      <c r="E25" s="7"/>
      <c r="F25" s="7"/>
      <c r="G25" s="7"/>
      <c r="H25" s="7"/>
      <c r="I25" s="7"/>
      <c r="J25" s="7"/>
      <c r="K25" s="7"/>
      <c r="L25" s="7"/>
      <c r="M25" s="26">
        <v>1</v>
      </c>
      <c r="N25" s="27"/>
      <c r="O25" s="27"/>
      <c r="P25" s="28"/>
    </row>
    <row r="26" ht="22" customHeight="1" spans="1:16">
      <c r="A26" s="4" t="s">
        <v>313</v>
      </c>
      <c r="B26" s="4" t="s">
        <v>314</v>
      </c>
      <c r="C26" s="5"/>
      <c r="D26" s="6" t="s">
        <v>314</v>
      </c>
      <c r="E26" s="7"/>
      <c r="F26" s="7"/>
      <c r="G26" s="7"/>
      <c r="H26" s="7"/>
      <c r="I26" s="7"/>
      <c r="J26" s="7"/>
      <c r="K26" s="7"/>
      <c r="L26" s="7"/>
      <c r="M26" s="29" t="s">
        <v>315</v>
      </c>
      <c r="N26" s="29"/>
      <c r="O26" s="29"/>
      <c r="P26" s="29"/>
    </row>
  </sheetData>
  <mergeCells count="73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B26:C26"/>
    <mergeCell ref="D26:L26"/>
    <mergeCell ref="M26:P26"/>
    <mergeCell ref="A5:A8"/>
    <mergeCell ref="A9:A12"/>
    <mergeCell ref="A14:A15"/>
    <mergeCell ref="A16:A20"/>
    <mergeCell ref="A23:A24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N8" sqref="N8"/>
    </sheetView>
  </sheetViews>
  <sheetFormatPr defaultColWidth="9" defaultRowHeight="13.5"/>
  <cols>
    <col min="2" max="11" width="7.75" customWidth="1"/>
  </cols>
  <sheetData>
    <row r="1" ht="18.75" spans="1:11">
      <c r="A1" s="1" t="s">
        <v>316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 ht="14.25" spans="1:1">
      <c r="A2" s="2" t="s">
        <v>258</v>
      </c>
    </row>
    <row r="3" ht="47" customHeight="1" spans="1:11">
      <c r="A3" s="3" t="s">
        <v>317</v>
      </c>
      <c r="B3" s="4"/>
      <c r="C3" s="5"/>
      <c r="D3" s="5"/>
      <c r="E3" s="5"/>
      <c r="F3" s="3" t="s">
        <v>318</v>
      </c>
      <c r="G3" s="3"/>
      <c r="H3" s="6"/>
      <c r="I3" s="7"/>
      <c r="J3" s="7"/>
      <c r="K3" s="7"/>
    </row>
    <row r="4" ht="36" customHeight="1" spans="1:11">
      <c r="A4" s="3" t="s">
        <v>319</v>
      </c>
      <c r="B4" s="5"/>
      <c r="C4" s="5"/>
      <c r="D4" s="5"/>
      <c r="E4" s="5"/>
      <c r="F4" s="3" t="s">
        <v>320</v>
      </c>
      <c r="G4" s="3"/>
      <c r="H4" s="7"/>
      <c r="I4" s="7"/>
      <c r="J4" s="7"/>
      <c r="K4" s="7"/>
    </row>
    <row r="5" ht="27" customHeight="1" spans="1:11">
      <c r="A5" s="3" t="s">
        <v>321</v>
      </c>
      <c r="B5" s="5"/>
      <c r="C5" s="5"/>
      <c r="D5" s="5"/>
      <c r="E5" s="5"/>
      <c r="F5" s="3" t="s">
        <v>322</v>
      </c>
      <c r="G5" s="3"/>
      <c r="H5" s="7"/>
      <c r="I5" s="7"/>
      <c r="J5" s="7"/>
      <c r="K5" s="7"/>
    </row>
    <row r="6" ht="43" customHeight="1" spans="1:11">
      <c r="A6" s="3" t="s">
        <v>323</v>
      </c>
      <c r="B6" s="5"/>
      <c r="C6" s="5"/>
      <c r="D6" s="5"/>
      <c r="E6" s="5"/>
      <c r="F6" s="3" t="s">
        <v>324</v>
      </c>
      <c r="G6" s="3"/>
      <c r="H6" s="7"/>
      <c r="I6" s="7"/>
      <c r="J6" s="7"/>
      <c r="K6" s="7"/>
    </row>
    <row r="7" ht="52" customHeight="1" spans="1:11">
      <c r="A7" s="3" t="s">
        <v>325</v>
      </c>
      <c r="B7" s="8" t="s">
        <v>326</v>
      </c>
      <c r="C7" s="7"/>
      <c r="D7" s="7"/>
      <c r="E7" s="8" t="s">
        <v>327</v>
      </c>
      <c r="F7" s="8"/>
      <c r="G7" s="7"/>
      <c r="H7" s="7"/>
      <c r="I7" s="8" t="s">
        <v>328</v>
      </c>
      <c r="J7" s="8"/>
      <c r="K7" s="7"/>
    </row>
    <row r="8" ht="52" customHeight="1" spans="1:11">
      <c r="A8" s="3" t="s">
        <v>329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ht="34" customHeight="1" spans="1:11">
      <c r="A9" s="3" t="s">
        <v>301</v>
      </c>
      <c r="B9" s="3" t="s">
        <v>302</v>
      </c>
      <c r="C9" s="3"/>
      <c r="D9" s="3" t="s">
        <v>303</v>
      </c>
      <c r="E9" s="3"/>
      <c r="F9" s="3"/>
      <c r="G9" s="3"/>
      <c r="H9" s="3"/>
      <c r="I9" s="3"/>
      <c r="J9" s="3" t="s">
        <v>330</v>
      </c>
      <c r="K9" s="3"/>
    </row>
    <row r="10" ht="33" customHeight="1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ht="33" customHeight="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ht="37" customHeight="1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ht="39" customHeight="1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ht="44" customHeight="1" spans="1:11">
      <c r="A14" s="5"/>
      <c r="B14" s="5"/>
      <c r="C14" s="5"/>
      <c r="D14" s="5"/>
      <c r="E14" s="5"/>
      <c r="F14" s="5"/>
      <c r="G14" s="5"/>
      <c r="H14" s="5"/>
      <c r="I14" s="5"/>
      <c r="J14" s="10"/>
      <c r="K14" s="10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B17" sqref="B17"/>
    </sheetView>
  </sheetViews>
  <sheetFormatPr defaultColWidth="10" defaultRowHeight="13.5" outlineLevelCol="2"/>
  <cols>
    <col min="1" max="1" width="5" customWidth="1"/>
    <col min="2" max="2" width="64" customWidth="1"/>
    <col min="3" max="3" width="53.625" customWidth="1"/>
  </cols>
  <sheetData>
    <row r="1" ht="35.45" customHeight="1" spans="1:2">
      <c r="A1" s="38"/>
      <c r="B1" s="38"/>
    </row>
    <row r="2" ht="39.2" customHeight="1" spans="1:3">
      <c r="A2" s="38"/>
      <c r="B2" s="158" t="s">
        <v>15</v>
      </c>
      <c r="C2" s="158"/>
    </row>
    <row r="3" ht="29.45" customHeight="1" spans="1:3">
      <c r="A3" s="159"/>
      <c r="B3" s="160" t="s">
        <v>16</v>
      </c>
      <c r="C3" s="160" t="s">
        <v>17</v>
      </c>
    </row>
    <row r="4" ht="28.5" customHeight="1" spans="1:3">
      <c r="A4" s="150"/>
      <c r="B4" s="75" t="s">
        <v>18</v>
      </c>
      <c r="C4" s="75" t="s">
        <v>19</v>
      </c>
    </row>
    <row r="5" ht="28.5" customHeight="1" spans="1:3">
      <c r="A5" s="150"/>
      <c r="B5" s="75" t="s">
        <v>20</v>
      </c>
      <c r="C5" s="75" t="s">
        <v>21</v>
      </c>
    </row>
    <row r="6" ht="28.5" customHeight="1" spans="1:3">
      <c r="A6" s="150"/>
      <c r="B6" s="75" t="s">
        <v>22</v>
      </c>
      <c r="C6" s="75" t="s">
        <v>23</v>
      </c>
    </row>
    <row r="7" ht="28.5" customHeight="1" spans="1:3">
      <c r="A7" s="150"/>
      <c r="B7" s="75" t="s">
        <v>24</v>
      </c>
      <c r="C7" s="75"/>
    </row>
    <row r="8" ht="28.5" customHeight="1" spans="1:3">
      <c r="A8" s="150"/>
      <c r="B8" s="75" t="s">
        <v>25</v>
      </c>
      <c r="C8" s="75" t="s">
        <v>26</v>
      </c>
    </row>
    <row r="9" ht="28.5" customHeight="1" spans="1:3">
      <c r="A9" s="150"/>
      <c r="B9" s="75" t="s">
        <v>27</v>
      </c>
      <c r="C9" s="75" t="s">
        <v>28</v>
      </c>
    </row>
    <row r="10" ht="28.5" customHeight="1" spans="1:3">
      <c r="A10" s="150"/>
      <c r="B10" s="75" t="s">
        <v>29</v>
      </c>
      <c r="C10" s="75" t="s">
        <v>30</v>
      </c>
    </row>
    <row r="11" ht="28.5" customHeight="1" spans="1:3">
      <c r="A11" s="150"/>
      <c r="B11" s="75" t="s">
        <v>31</v>
      </c>
      <c r="C11" s="75" t="s">
        <v>32</v>
      </c>
    </row>
    <row r="12" ht="28.5" customHeight="1" spans="1:3">
      <c r="A12" s="150"/>
      <c r="B12" s="75" t="s">
        <v>33</v>
      </c>
      <c r="C12" s="75"/>
    </row>
    <row r="13" ht="28.5" customHeight="1" spans="1:3">
      <c r="A13" s="38"/>
      <c r="B13" s="75" t="s">
        <v>34</v>
      </c>
      <c r="C13" s="75"/>
    </row>
    <row r="14" ht="28.5" customHeight="1" spans="1:3">
      <c r="A14" s="38"/>
      <c r="B14" s="75" t="s">
        <v>35</v>
      </c>
      <c r="C14" s="75" t="s">
        <v>19</v>
      </c>
    </row>
  </sheetData>
  <mergeCells count="1">
    <mergeCell ref="B2:C2"/>
  </mergeCells>
  <printOptions horizontalCentered="1"/>
  <pageMargins left="0.751388888888889" right="0.751388888888889" top="0.271527777777778" bottom="0.27152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H36" sqref="H36"/>
    </sheetView>
  </sheetViews>
  <sheetFormatPr defaultColWidth="10" defaultRowHeight="13.5" outlineLevelCol="3"/>
  <cols>
    <col min="1" max="1" width="29.125" customWidth="1"/>
    <col min="2" max="2" width="15.625" customWidth="1"/>
    <col min="3" max="3" width="26.5" customWidth="1"/>
    <col min="4" max="4" width="15.25" customWidth="1"/>
  </cols>
  <sheetData>
    <row r="1" ht="39.95" customHeight="1" spans="1:4">
      <c r="A1" s="39" t="s">
        <v>36</v>
      </c>
      <c r="B1" s="39"/>
      <c r="C1" s="39"/>
      <c r="D1" s="39"/>
    </row>
    <row r="2" ht="22.7" customHeight="1" spans="1:4">
      <c r="A2" s="150"/>
      <c r="B2" s="150"/>
      <c r="C2" s="150"/>
      <c r="D2" s="151" t="s">
        <v>37</v>
      </c>
    </row>
    <row r="3" ht="22.7" customHeight="1" spans="1:4">
      <c r="A3" s="117" t="s">
        <v>38</v>
      </c>
      <c r="B3" s="117"/>
      <c r="C3" s="117" t="s">
        <v>39</v>
      </c>
      <c r="D3" s="117"/>
    </row>
    <row r="4" ht="22.7" customHeight="1" spans="1:4">
      <c r="A4" s="117" t="s">
        <v>40</v>
      </c>
      <c r="B4" s="117" t="s">
        <v>41</v>
      </c>
      <c r="C4" s="117" t="s">
        <v>40</v>
      </c>
      <c r="D4" s="117" t="s">
        <v>41</v>
      </c>
    </row>
    <row r="5" ht="22.7" customHeight="1" spans="1:4">
      <c r="A5" s="152" t="s">
        <v>42</v>
      </c>
      <c r="B5" s="125">
        <v>96417350.51</v>
      </c>
      <c r="C5" s="152" t="s">
        <v>43</v>
      </c>
      <c r="D5" s="126"/>
    </row>
    <row r="6" ht="22.7" customHeight="1" spans="1:4">
      <c r="A6" s="152" t="s">
        <v>44</v>
      </c>
      <c r="B6" s="126"/>
      <c r="C6" s="152" t="s">
        <v>45</v>
      </c>
      <c r="D6" s="153"/>
    </row>
    <row r="7" ht="22.7" customHeight="1" spans="1:4">
      <c r="A7" s="152" t="s">
        <v>46</v>
      </c>
      <c r="B7" s="126"/>
      <c r="C7" s="152" t="s">
        <v>47</v>
      </c>
      <c r="D7" s="153"/>
    </row>
    <row r="8" ht="22.7" customHeight="1" spans="1:4">
      <c r="A8" s="152" t="s">
        <v>48</v>
      </c>
      <c r="B8" s="126"/>
      <c r="C8" s="152" t="s">
        <v>49</v>
      </c>
      <c r="D8" s="153"/>
    </row>
    <row r="9" ht="22.7" customHeight="1" spans="1:4">
      <c r="A9" s="152" t="s">
        <v>50</v>
      </c>
      <c r="B9" s="126"/>
      <c r="C9" s="152" t="s">
        <v>51</v>
      </c>
      <c r="D9" s="153"/>
    </row>
    <row r="10" ht="22.7" customHeight="1" spans="1:4">
      <c r="A10" s="152" t="s">
        <v>52</v>
      </c>
      <c r="B10" s="126"/>
      <c r="C10" s="152" t="s">
        <v>53</v>
      </c>
      <c r="D10" s="153"/>
    </row>
    <row r="11" ht="22.7" customHeight="1" spans="1:4">
      <c r="A11" s="152" t="s">
        <v>54</v>
      </c>
      <c r="B11" s="126"/>
      <c r="C11" s="152" t="s">
        <v>55</v>
      </c>
      <c r="D11" s="153"/>
    </row>
    <row r="12" ht="22.7" customHeight="1" spans="1:4">
      <c r="A12" s="152" t="s">
        <v>56</v>
      </c>
      <c r="B12" s="126"/>
      <c r="C12" s="152" t="s">
        <v>57</v>
      </c>
      <c r="D12" s="128">
        <v>1033476.45</v>
      </c>
    </row>
    <row r="13" ht="22.7" customHeight="1" spans="1:4">
      <c r="A13" s="152" t="s">
        <v>58</v>
      </c>
      <c r="B13" s="126"/>
      <c r="C13" s="152" t="s">
        <v>59</v>
      </c>
      <c r="D13" s="128"/>
    </row>
    <row r="14" ht="22.7" customHeight="1" spans="1:4">
      <c r="A14" s="152"/>
      <c r="B14" s="154"/>
      <c r="C14" s="152" t="s">
        <v>60</v>
      </c>
      <c r="D14" s="128">
        <v>528361.47</v>
      </c>
    </row>
    <row r="15" ht="22.7" customHeight="1" spans="1:4">
      <c r="A15" s="152"/>
      <c r="B15" s="154"/>
      <c r="C15" s="152" t="s">
        <v>61</v>
      </c>
      <c r="D15" s="121"/>
    </row>
    <row r="16" ht="22.7" customHeight="1" spans="1:4">
      <c r="A16" s="152"/>
      <c r="B16" s="154"/>
      <c r="C16" s="152" t="s">
        <v>62</v>
      </c>
      <c r="D16" s="128"/>
    </row>
    <row r="17" ht="22.7" customHeight="1" spans="1:4">
      <c r="A17" s="152"/>
      <c r="B17" s="154"/>
      <c r="C17" s="152" t="s">
        <v>63</v>
      </c>
      <c r="D17" s="128">
        <v>94855512.585</v>
      </c>
    </row>
    <row r="18" ht="22.7" hidden="1" customHeight="1" spans="1:4">
      <c r="A18" s="152"/>
      <c r="B18" s="154"/>
      <c r="C18" s="152" t="s">
        <v>64</v>
      </c>
      <c r="D18" s="128"/>
    </row>
    <row r="19" ht="22.7" hidden="1" customHeight="1" spans="1:4">
      <c r="A19" s="155"/>
      <c r="B19" s="156"/>
      <c r="C19" s="152" t="s">
        <v>65</v>
      </c>
      <c r="D19" s="128"/>
    </row>
    <row r="20" ht="22.7" hidden="1" customHeight="1" spans="1:4">
      <c r="A20" s="155"/>
      <c r="B20" s="156"/>
      <c r="C20" s="152" t="s">
        <v>66</v>
      </c>
      <c r="D20" s="128"/>
    </row>
    <row r="21" ht="22.7" hidden="1" customHeight="1" spans="1:4">
      <c r="A21" s="155"/>
      <c r="B21" s="156"/>
      <c r="C21" s="152" t="s">
        <v>67</v>
      </c>
      <c r="D21" s="128"/>
    </row>
    <row r="22" ht="22.7" hidden="1" customHeight="1" spans="1:4">
      <c r="A22" s="155"/>
      <c r="B22" s="156"/>
      <c r="C22" s="152" t="s">
        <v>68</v>
      </c>
      <c r="D22" s="128"/>
    </row>
    <row r="23" ht="22.7" hidden="1" customHeight="1" spans="1:4">
      <c r="A23" s="155"/>
      <c r="B23" s="156"/>
      <c r="C23" s="152" t="s">
        <v>69</v>
      </c>
      <c r="D23" s="128"/>
    </row>
    <row r="24" ht="22.7" hidden="1" customHeight="1" spans="1:4">
      <c r="A24" s="152"/>
      <c r="B24" s="154"/>
      <c r="C24" s="152" t="s">
        <v>70</v>
      </c>
      <c r="D24" s="128"/>
    </row>
    <row r="25" ht="22.7" hidden="1" customHeight="1" spans="1:4">
      <c r="A25" s="152"/>
      <c r="B25" s="154"/>
      <c r="C25" s="152" t="s">
        <v>71</v>
      </c>
      <c r="D25" s="128"/>
    </row>
    <row r="26" ht="22.7" hidden="1" customHeight="1" spans="1:4">
      <c r="A26" s="152"/>
      <c r="B26" s="154"/>
      <c r="C26" s="152" t="s">
        <v>72</v>
      </c>
      <c r="D26" s="128"/>
    </row>
    <row r="27" ht="22.7" hidden="1" customHeight="1" spans="1:4">
      <c r="A27" s="155"/>
      <c r="B27" s="156"/>
      <c r="C27" s="152" t="s">
        <v>73</v>
      </c>
      <c r="D27" s="128"/>
    </row>
    <row r="28" ht="22.7" hidden="1" customHeight="1" spans="1:4">
      <c r="A28" s="155"/>
      <c r="B28" s="156"/>
      <c r="C28" s="152" t="s">
        <v>74</v>
      </c>
      <c r="D28" s="128"/>
    </row>
    <row r="29" ht="22.7" hidden="1" customHeight="1" spans="1:4">
      <c r="A29" s="155"/>
      <c r="B29" s="156"/>
      <c r="C29" s="152" t="s">
        <v>75</v>
      </c>
      <c r="D29" s="128"/>
    </row>
    <row r="30" ht="22.7" hidden="1" customHeight="1" spans="1:4">
      <c r="A30" s="155"/>
      <c r="B30" s="156"/>
      <c r="C30" s="152" t="s">
        <v>76</v>
      </c>
      <c r="D30" s="128"/>
    </row>
    <row r="31" ht="22.7" hidden="1" customHeight="1" spans="1:4">
      <c r="A31" s="155"/>
      <c r="B31" s="156"/>
      <c r="C31" s="152" t="s">
        <v>77</v>
      </c>
      <c r="D31" s="128"/>
    </row>
    <row r="32" ht="22.7" customHeight="1" spans="1:4">
      <c r="A32" s="152"/>
      <c r="B32" s="152"/>
      <c r="C32" s="152" t="s">
        <v>78</v>
      </c>
      <c r="D32" s="128"/>
    </row>
    <row r="33" ht="22.7" customHeight="1" spans="1:4">
      <c r="A33" s="152"/>
      <c r="B33" s="152"/>
      <c r="C33" s="152" t="s">
        <v>79</v>
      </c>
      <c r="D33" s="153"/>
    </row>
    <row r="34" ht="22.7" customHeight="1" spans="1:4">
      <c r="A34" s="155" t="s">
        <v>80</v>
      </c>
      <c r="B34" s="156">
        <v>64928159.13</v>
      </c>
      <c r="C34" s="155" t="s">
        <v>81</v>
      </c>
      <c r="D34" s="157">
        <f>SUM(D5:D33)</f>
        <v>96417350.505</v>
      </c>
    </row>
    <row r="35" ht="22.7" customHeight="1" spans="1:4">
      <c r="A35" s="155" t="s">
        <v>82</v>
      </c>
      <c r="B35" s="156">
        <v>31489191.38</v>
      </c>
      <c r="C35" s="155" t="s">
        <v>83</v>
      </c>
      <c r="D35" s="157"/>
    </row>
    <row r="36" ht="22.7" customHeight="1" spans="1:4">
      <c r="A36" s="155" t="s">
        <v>84</v>
      </c>
      <c r="B36" s="156">
        <f>B34+B35</f>
        <v>96417350.51</v>
      </c>
      <c r="C36" s="155" t="s">
        <v>85</v>
      </c>
      <c r="D36" s="157">
        <f>D34+D35</f>
        <v>96417350.505</v>
      </c>
    </row>
  </sheetData>
  <mergeCells count="4">
    <mergeCell ref="A1:D1"/>
    <mergeCell ref="A2:C2"/>
    <mergeCell ref="A3:B3"/>
    <mergeCell ref="C3:D3"/>
  </mergeCells>
  <printOptions horizontalCentered="1"/>
  <pageMargins left="0.751388888888889" right="0.751388888888889" top="0.271527777777778" bottom="0.271527777777778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9"/>
  <sheetViews>
    <sheetView showZeros="0" topLeftCell="A6" workbookViewId="0">
      <selection activeCell="B19" sqref="B19"/>
    </sheetView>
  </sheetViews>
  <sheetFormatPr defaultColWidth="7.875" defaultRowHeight="12.75" customHeight="1" outlineLevelCol="1"/>
  <cols>
    <col min="1" max="1" width="39.5" style="45" customWidth="1"/>
    <col min="2" max="2" width="33.625" style="45" customWidth="1"/>
    <col min="3" max="16384" width="7.875" style="46"/>
  </cols>
  <sheetData>
    <row r="1" ht="24.75" customHeight="1" spans="1:1">
      <c r="A1" s="141"/>
    </row>
    <row r="2" ht="24.75" customHeight="1" spans="1:2">
      <c r="A2" s="48" t="s">
        <v>86</v>
      </c>
      <c r="B2" s="48"/>
    </row>
    <row r="3" ht="24.75" customHeight="1" spans="1:2">
      <c r="A3" s="142"/>
      <c r="B3" s="49" t="s">
        <v>37</v>
      </c>
    </row>
    <row r="4" ht="24" customHeight="1" spans="1:2">
      <c r="A4" s="143" t="s">
        <v>40</v>
      </c>
      <c r="B4" s="143" t="s">
        <v>41</v>
      </c>
    </row>
    <row r="5" ht="24.95" customHeight="1" spans="1:2">
      <c r="A5" s="144" t="s">
        <v>87</v>
      </c>
      <c r="B5" s="145">
        <f>B6+B7</f>
        <v>96417350.505</v>
      </c>
    </row>
    <row r="6" ht="24.95" customHeight="1" spans="1:2">
      <c r="A6" s="144" t="s">
        <v>88</v>
      </c>
      <c r="B6" s="146">
        <v>12733159.125</v>
      </c>
    </row>
    <row r="7" ht="24.95" customHeight="1" spans="1:2">
      <c r="A7" s="144" t="s">
        <v>89</v>
      </c>
      <c r="B7" s="146">
        <v>83684191.38</v>
      </c>
    </row>
    <row r="8" ht="24.95" customHeight="1" spans="1:2">
      <c r="A8" s="144" t="s">
        <v>90</v>
      </c>
      <c r="B8" s="146">
        <f>B9+B10</f>
        <v>0</v>
      </c>
    </row>
    <row r="9" ht="24.95" customHeight="1" spans="1:2">
      <c r="A9" s="144" t="s">
        <v>91</v>
      </c>
      <c r="B9" s="146"/>
    </row>
    <row r="10" ht="24.95" customHeight="1" spans="1:2">
      <c r="A10" s="144" t="s">
        <v>92</v>
      </c>
      <c r="B10" s="146"/>
    </row>
    <row r="11" ht="24.95" customHeight="1" spans="1:2">
      <c r="A11" s="144" t="s">
        <v>93</v>
      </c>
      <c r="B11" s="146">
        <f>SUM(B12:B14)</f>
        <v>0</v>
      </c>
    </row>
    <row r="12" ht="24.95" customHeight="1" spans="1:2">
      <c r="A12" s="144" t="s">
        <v>94</v>
      </c>
      <c r="B12" s="146"/>
    </row>
    <row r="13" ht="24.95" customHeight="1" spans="1:2">
      <c r="A13" s="144" t="s">
        <v>95</v>
      </c>
      <c r="B13" s="146"/>
    </row>
    <row r="14" ht="24.95" customHeight="1" spans="1:2">
      <c r="A14" s="144" t="s">
        <v>96</v>
      </c>
      <c r="B14" s="146"/>
    </row>
    <row r="15" ht="24.95" customHeight="1" spans="1:2">
      <c r="A15" s="144" t="s">
        <v>97</v>
      </c>
      <c r="B15" s="146"/>
    </row>
    <row r="16" ht="24.95" customHeight="1" spans="1:2">
      <c r="A16" s="144" t="s">
        <v>98</v>
      </c>
      <c r="B16" s="146"/>
    </row>
    <row r="17" ht="24.95" customHeight="1" spans="1:2">
      <c r="A17" s="144" t="s">
        <v>99</v>
      </c>
      <c r="B17" s="146"/>
    </row>
    <row r="18" ht="24.95" customHeight="1" spans="1:2">
      <c r="A18" s="144" t="s">
        <v>100</v>
      </c>
      <c r="B18" s="146"/>
    </row>
    <row r="19" ht="24.95" customHeight="1" spans="1:2">
      <c r="A19" s="144" t="s">
        <v>101</v>
      </c>
      <c r="B19" s="145">
        <v>31489191.38</v>
      </c>
    </row>
    <row r="20" ht="24.95" customHeight="1" spans="1:2">
      <c r="A20" s="144" t="s">
        <v>102</v>
      </c>
      <c r="B20" s="147">
        <f>B21+B22</f>
        <v>0</v>
      </c>
    </row>
    <row r="21" ht="24.95" customHeight="1" spans="1:2">
      <c r="A21" s="144" t="s">
        <v>103</v>
      </c>
      <c r="B21" s="147"/>
    </row>
    <row r="22" ht="24.95" customHeight="1" spans="1:2">
      <c r="A22" s="144" t="s">
        <v>104</v>
      </c>
      <c r="B22" s="147"/>
    </row>
    <row r="23" ht="24.95" customHeight="1" spans="1:2">
      <c r="A23" s="144" t="s">
        <v>105</v>
      </c>
      <c r="B23" s="147">
        <f>B24+B25</f>
        <v>0</v>
      </c>
    </row>
    <row r="24" ht="24.95" customHeight="1" spans="1:2">
      <c r="A24" s="144" t="s">
        <v>106</v>
      </c>
      <c r="B24" s="147"/>
    </row>
    <row r="25" ht="24.95" customHeight="1" spans="1:2">
      <c r="A25" s="144" t="s">
        <v>107</v>
      </c>
      <c r="B25" s="147"/>
    </row>
    <row r="26" ht="24.95" customHeight="1" spans="1:2">
      <c r="A26" s="144" t="s">
        <v>108</v>
      </c>
      <c r="B26" s="147"/>
    </row>
    <row r="27" ht="24.95" customHeight="1" spans="1:2">
      <c r="A27" s="144" t="s">
        <v>109</v>
      </c>
      <c r="B27" s="147"/>
    </row>
    <row r="28" ht="24.95" customHeight="1" spans="1:2">
      <c r="A28" s="148"/>
      <c r="B28" s="147"/>
    </row>
    <row r="29" ht="24.95" customHeight="1" spans="1:2">
      <c r="A29" s="149" t="s">
        <v>84</v>
      </c>
      <c r="B29" s="145">
        <f>B5+B8+B11+B15+B16+B17+B18+B19</f>
        <v>127906541.885</v>
      </c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E4" sqref="E4"/>
    </sheetView>
  </sheetViews>
  <sheetFormatPr defaultColWidth="10" defaultRowHeight="13.5" outlineLevelCol="7"/>
  <cols>
    <col min="1" max="3" width="4.25" customWidth="1"/>
    <col min="4" max="4" width="21.875" customWidth="1"/>
    <col min="5" max="5" width="15.625" customWidth="1"/>
    <col min="6" max="6" width="14.875" customWidth="1"/>
    <col min="7" max="7" width="14.375" customWidth="1"/>
    <col min="8" max="8" width="15.375" customWidth="1"/>
  </cols>
  <sheetData>
    <row r="1" ht="39.95" customHeight="1" spans="1:8">
      <c r="A1" s="39" t="s">
        <v>110</v>
      </c>
      <c r="B1" s="39"/>
      <c r="C1" s="39"/>
      <c r="D1" s="39"/>
      <c r="E1" s="39"/>
      <c r="F1" s="39"/>
      <c r="G1" s="39"/>
      <c r="H1" s="39"/>
    </row>
    <row r="2" ht="22.7" customHeight="1" spans="1:8">
      <c r="A2" s="40"/>
      <c r="B2" s="40"/>
      <c r="C2" s="40"/>
      <c r="D2" s="40"/>
      <c r="E2" s="40"/>
      <c r="F2" s="40"/>
      <c r="G2" s="40"/>
      <c r="H2" s="131" t="s">
        <v>37</v>
      </c>
    </row>
    <row r="3" ht="24.95" customHeight="1" spans="1:8">
      <c r="A3" s="132" t="s">
        <v>111</v>
      </c>
      <c r="B3" s="133"/>
      <c r="C3" s="134"/>
      <c r="D3" s="134" t="s">
        <v>112</v>
      </c>
      <c r="E3" s="135" t="s">
        <v>113</v>
      </c>
      <c r="F3" s="136" t="s">
        <v>114</v>
      </c>
      <c r="G3" s="136" t="s">
        <v>115</v>
      </c>
      <c r="H3" s="136" t="s">
        <v>116</v>
      </c>
    </row>
    <row r="4" ht="24.95" customHeight="1" spans="1:8">
      <c r="A4" s="137"/>
      <c r="B4" s="138"/>
      <c r="C4" s="139"/>
      <c r="D4" s="139"/>
      <c r="E4" s="140">
        <f>F4+G4+H4</f>
        <v>96417350.505</v>
      </c>
      <c r="F4" s="115">
        <f>F5+F10+F13</f>
        <v>10163159.125</v>
      </c>
      <c r="G4" s="115">
        <f>G13</f>
        <v>54756000</v>
      </c>
      <c r="H4" s="115">
        <f>H14+H23+H24</f>
        <v>31498191.38</v>
      </c>
    </row>
    <row r="5" ht="30" customHeight="1" spans="1:8">
      <c r="A5" s="114" t="s">
        <v>117</v>
      </c>
      <c r="B5" s="114"/>
      <c r="C5" s="114"/>
      <c r="D5" s="114" t="s">
        <v>118</v>
      </c>
      <c r="E5" s="115">
        <f>F5+G5+H5</f>
        <v>1033476.45</v>
      </c>
      <c r="F5" s="115">
        <f>F6+F8</f>
        <v>1033476.45</v>
      </c>
      <c r="G5" s="115"/>
      <c r="H5" s="115"/>
    </row>
    <row r="6" ht="30" customHeight="1" spans="1:8">
      <c r="A6" s="114"/>
      <c r="B6" s="114" t="s">
        <v>119</v>
      </c>
      <c r="C6" s="114"/>
      <c r="D6" s="114" t="s">
        <v>120</v>
      </c>
      <c r="E6" s="115">
        <f t="shared" ref="E6:E25" si="0">F6+G6+H6</f>
        <v>977985.54</v>
      </c>
      <c r="F6" s="115">
        <f>F7</f>
        <v>977985.54</v>
      </c>
      <c r="G6" s="115"/>
      <c r="H6" s="115"/>
    </row>
    <row r="7" ht="30" customHeight="1" spans="1:8">
      <c r="A7" s="116"/>
      <c r="B7" s="116"/>
      <c r="C7" s="116" t="s">
        <v>121</v>
      </c>
      <c r="D7" s="116" t="s">
        <v>122</v>
      </c>
      <c r="E7" s="115">
        <f t="shared" si="0"/>
        <v>977985.54</v>
      </c>
      <c r="F7" s="115">
        <v>977985.54</v>
      </c>
      <c r="G7" s="112"/>
      <c r="H7" s="112"/>
    </row>
    <row r="8" ht="30" customHeight="1" spans="1:8">
      <c r="A8" s="114"/>
      <c r="B8" s="114" t="s">
        <v>123</v>
      </c>
      <c r="C8" s="114"/>
      <c r="D8" s="114" t="s">
        <v>124</v>
      </c>
      <c r="E8" s="115">
        <f t="shared" si="0"/>
        <v>55490.91</v>
      </c>
      <c r="F8" s="115">
        <f>F9</f>
        <v>55490.91</v>
      </c>
      <c r="G8" s="112"/>
      <c r="H8" s="112"/>
    </row>
    <row r="9" ht="30" customHeight="1" spans="1:8">
      <c r="A9" s="116"/>
      <c r="B9" s="116"/>
      <c r="C9" s="116" t="s">
        <v>123</v>
      </c>
      <c r="D9" s="116" t="s">
        <v>124</v>
      </c>
      <c r="E9" s="115">
        <f t="shared" si="0"/>
        <v>55490.91</v>
      </c>
      <c r="F9" s="112">
        <v>55490.91</v>
      </c>
      <c r="G9" s="112"/>
      <c r="H9" s="112"/>
    </row>
    <row r="10" ht="30" customHeight="1" spans="1:8">
      <c r="A10" s="114" t="s">
        <v>125</v>
      </c>
      <c r="B10" s="114"/>
      <c r="C10" s="114"/>
      <c r="D10" s="114" t="s">
        <v>126</v>
      </c>
      <c r="E10" s="115">
        <f t="shared" si="0"/>
        <v>528361.47</v>
      </c>
      <c r="F10" s="115">
        <f>F11</f>
        <v>528361.47</v>
      </c>
      <c r="G10" s="112"/>
      <c r="H10" s="112"/>
    </row>
    <row r="11" ht="30" customHeight="1" spans="1:8">
      <c r="A11" s="116"/>
      <c r="B11" s="114" t="s">
        <v>127</v>
      </c>
      <c r="C11" s="114"/>
      <c r="D11" s="114" t="s">
        <v>128</v>
      </c>
      <c r="E11" s="115">
        <f t="shared" si="0"/>
        <v>528361.47</v>
      </c>
      <c r="F11" s="115">
        <f>F12</f>
        <v>528361.47</v>
      </c>
      <c r="G11" s="112"/>
      <c r="H11" s="112"/>
    </row>
    <row r="12" ht="30" customHeight="1" spans="1:8">
      <c r="A12" s="116"/>
      <c r="B12" s="116"/>
      <c r="C12" s="116" t="s">
        <v>129</v>
      </c>
      <c r="D12" s="116" t="s">
        <v>130</v>
      </c>
      <c r="E12" s="115">
        <f t="shared" si="0"/>
        <v>528361.47</v>
      </c>
      <c r="F12" s="112">
        <v>528361.47</v>
      </c>
      <c r="G12" s="112"/>
      <c r="H12" s="112"/>
    </row>
    <row r="13" ht="30" customHeight="1" spans="1:8">
      <c r="A13" s="114" t="s">
        <v>131</v>
      </c>
      <c r="B13" s="114"/>
      <c r="C13" s="114"/>
      <c r="D13" s="114" t="s">
        <v>132</v>
      </c>
      <c r="E13" s="115">
        <f t="shared" si="0"/>
        <v>94855512.585</v>
      </c>
      <c r="F13" s="115">
        <f>F14</f>
        <v>8601321.205</v>
      </c>
      <c r="G13" s="115">
        <f>G14+G19+G22</f>
        <v>54756000</v>
      </c>
      <c r="H13" s="112">
        <f>H14+H22+H24</f>
        <v>31498191.38</v>
      </c>
    </row>
    <row r="14" ht="30" customHeight="1" spans="1:8">
      <c r="A14" s="114"/>
      <c r="B14" s="114" t="s">
        <v>129</v>
      </c>
      <c r="C14" s="114"/>
      <c r="D14" s="114" t="s">
        <v>133</v>
      </c>
      <c r="E14" s="115">
        <f t="shared" si="0"/>
        <v>51071512.585</v>
      </c>
      <c r="F14" s="115">
        <f>F15</f>
        <v>8601321.205</v>
      </c>
      <c r="G14" s="115">
        <f>G16+G17+G18</f>
        <v>32096000</v>
      </c>
      <c r="H14" s="112">
        <f>H18</f>
        <v>10374191.38</v>
      </c>
    </row>
    <row r="15" ht="30" customHeight="1" spans="1:8">
      <c r="A15" s="116"/>
      <c r="B15" s="116"/>
      <c r="C15" s="116" t="s">
        <v>121</v>
      </c>
      <c r="D15" s="116" t="s">
        <v>134</v>
      </c>
      <c r="E15" s="115">
        <f t="shared" si="0"/>
        <v>8601321.205</v>
      </c>
      <c r="F15" s="112">
        <v>8601321.205</v>
      </c>
      <c r="G15" s="112"/>
      <c r="H15" s="112"/>
    </row>
    <row r="16" ht="30" customHeight="1" spans="1:8">
      <c r="A16" s="116"/>
      <c r="B16" s="116"/>
      <c r="C16" s="116" t="s">
        <v>135</v>
      </c>
      <c r="D16" s="116" t="s">
        <v>136</v>
      </c>
      <c r="E16" s="115">
        <f t="shared" si="0"/>
        <v>2360000</v>
      </c>
      <c r="F16" s="112"/>
      <c r="G16" s="112">
        <v>2360000</v>
      </c>
      <c r="H16" s="112"/>
    </row>
    <row r="17" ht="30" customHeight="1" spans="1:8">
      <c r="A17" s="116"/>
      <c r="B17" s="116"/>
      <c r="C17" s="116" t="s">
        <v>137</v>
      </c>
      <c r="D17" s="116" t="s">
        <v>138</v>
      </c>
      <c r="E17" s="115">
        <f t="shared" si="0"/>
        <v>17556000</v>
      </c>
      <c r="F17" s="112"/>
      <c r="G17" s="112">
        <v>17556000</v>
      </c>
      <c r="H17" s="112"/>
    </row>
    <row r="18" ht="30" customHeight="1" spans="1:8">
      <c r="A18" s="116"/>
      <c r="B18" s="116"/>
      <c r="C18" s="116" t="s">
        <v>139</v>
      </c>
      <c r="D18" s="116" t="s">
        <v>140</v>
      </c>
      <c r="E18" s="115">
        <f t="shared" si="0"/>
        <v>22554191.38</v>
      </c>
      <c r="F18" s="112"/>
      <c r="G18" s="112">
        <v>12180000</v>
      </c>
      <c r="H18" s="112">
        <v>10374191.38</v>
      </c>
    </row>
    <row r="19" ht="30" customHeight="1" spans="1:8">
      <c r="A19" s="114"/>
      <c r="B19" s="114" t="s">
        <v>141</v>
      </c>
      <c r="C19" s="114"/>
      <c r="D19" s="114" t="s">
        <v>142</v>
      </c>
      <c r="E19" s="115">
        <f t="shared" si="0"/>
        <v>17050000</v>
      </c>
      <c r="F19" s="115"/>
      <c r="G19" s="115">
        <f>G20+G21</f>
        <v>17050000</v>
      </c>
      <c r="H19" s="115"/>
    </row>
    <row r="20" ht="30" customHeight="1" spans="1:8">
      <c r="A20" s="109"/>
      <c r="B20" s="109"/>
      <c r="C20" s="110" t="s">
        <v>119</v>
      </c>
      <c r="D20" s="110" t="s">
        <v>143</v>
      </c>
      <c r="E20" s="112">
        <f t="shared" si="0"/>
        <v>2570000</v>
      </c>
      <c r="F20" s="112"/>
      <c r="G20" s="112">
        <v>2570000</v>
      </c>
      <c r="H20" s="115"/>
    </row>
    <row r="21" ht="30" customHeight="1" spans="1:8">
      <c r="A21" s="110"/>
      <c r="B21" s="110"/>
      <c r="C21" s="110" t="s">
        <v>123</v>
      </c>
      <c r="D21" s="110" t="s">
        <v>144</v>
      </c>
      <c r="E21" s="115">
        <f t="shared" si="0"/>
        <v>14480000</v>
      </c>
      <c r="F21" s="112"/>
      <c r="G21" s="112">
        <v>14480000</v>
      </c>
      <c r="H21" s="112"/>
    </row>
    <row r="22" ht="30" customHeight="1" spans="1:8">
      <c r="A22" s="110"/>
      <c r="B22" s="109" t="s">
        <v>145</v>
      </c>
      <c r="C22" s="109"/>
      <c r="D22" s="109" t="s">
        <v>146</v>
      </c>
      <c r="E22" s="115">
        <f t="shared" si="0"/>
        <v>13080000</v>
      </c>
      <c r="F22" s="115"/>
      <c r="G22" s="115">
        <f>G23</f>
        <v>5610000</v>
      </c>
      <c r="H22" s="115">
        <v>7470000</v>
      </c>
    </row>
    <row r="23" ht="30" customHeight="1" spans="1:8">
      <c r="A23" s="110"/>
      <c r="B23" s="110"/>
      <c r="C23" s="110" t="s">
        <v>147</v>
      </c>
      <c r="D23" s="110" t="s">
        <v>148</v>
      </c>
      <c r="E23" s="115">
        <f t="shared" si="0"/>
        <v>13080000</v>
      </c>
      <c r="F23" s="115"/>
      <c r="G23" s="112">
        <v>5610000</v>
      </c>
      <c r="H23" s="112">
        <v>7470000</v>
      </c>
    </row>
    <row r="24" ht="30" customHeight="1" spans="1:8">
      <c r="A24" s="110"/>
      <c r="B24" s="109" t="s">
        <v>123</v>
      </c>
      <c r="C24" s="109"/>
      <c r="D24" s="109" t="s">
        <v>149</v>
      </c>
      <c r="E24" s="115">
        <f t="shared" si="0"/>
        <v>13654000</v>
      </c>
      <c r="F24" s="115"/>
      <c r="G24" s="115"/>
      <c r="H24" s="115">
        <f>H25</f>
        <v>13654000</v>
      </c>
    </row>
    <row r="25" ht="30" customHeight="1" spans="1:8">
      <c r="A25" s="110"/>
      <c r="B25" s="110"/>
      <c r="C25" s="110" t="s">
        <v>123</v>
      </c>
      <c r="D25" s="110" t="s">
        <v>149</v>
      </c>
      <c r="E25" s="115">
        <f t="shared" si="0"/>
        <v>13654000</v>
      </c>
      <c r="F25" s="112"/>
      <c r="G25" s="112"/>
      <c r="H25" s="112">
        <v>13654000</v>
      </c>
    </row>
  </sheetData>
  <mergeCells count="3">
    <mergeCell ref="A1:H1"/>
    <mergeCell ref="D3:D4"/>
    <mergeCell ref="A3:C4"/>
  </mergeCells>
  <printOptions horizontalCentered="1"/>
  <pageMargins left="0.393055555555556" right="0.393055555555556" top="0.590277777777778" bottom="0.590277777777778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C41" sqref="C41"/>
    </sheetView>
  </sheetViews>
  <sheetFormatPr defaultColWidth="10" defaultRowHeight="13.5" outlineLevelCol="6"/>
  <cols>
    <col min="1" max="1" width="25.75" customWidth="1"/>
    <col min="2" max="2" width="15.5" customWidth="1"/>
    <col min="3" max="3" width="36.625" customWidth="1"/>
    <col min="4" max="4" width="14.5" customWidth="1"/>
    <col min="5" max="5" width="18.75" customWidth="1"/>
    <col min="6" max="8" width="9.75" customWidth="1"/>
  </cols>
  <sheetData>
    <row r="1" ht="14.25" customHeight="1" spans="1:7">
      <c r="A1" s="38"/>
      <c r="B1" s="38"/>
      <c r="C1" s="38"/>
      <c r="D1" s="38"/>
      <c r="E1" s="38"/>
      <c r="F1" s="38"/>
      <c r="G1" s="38"/>
    </row>
    <row r="2" ht="37.5" customHeight="1" spans="1:7">
      <c r="A2" s="39" t="s">
        <v>150</v>
      </c>
      <c r="B2" s="39"/>
      <c r="C2" s="39"/>
      <c r="D2" s="39"/>
      <c r="E2" s="38"/>
      <c r="F2" s="38"/>
      <c r="G2" s="38"/>
    </row>
    <row r="3" ht="21" customHeight="1" spans="1:7">
      <c r="A3" s="40"/>
      <c r="B3" s="40"/>
      <c r="C3" s="77" t="s">
        <v>37</v>
      </c>
      <c r="D3" s="77"/>
      <c r="E3" s="40"/>
      <c r="F3" s="40"/>
      <c r="G3" s="40"/>
    </row>
    <row r="4" ht="22.7" customHeight="1" spans="1:7">
      <c r="A4" s="117" t="s">
        <v>38</v>
      </c>
      <c r="B4" s="117"/>
      <c r="C4" s="117" t="s">
        <v>39</v>
      </c>
      <c r="D4" s="117"/>
      <c r="E4" s="40"/>
      <c r="F4" s="40"/>
      <c r="G4" s="40"/>
    </row>
    <row r="5" ht="20.25" customHeight="1" spans="1:7">
      <c r="A5" s="117" t="s">
        <v>40</v>
      </c>
      <c r="B5" s="117" t="s">
        <v>41</v>
      </c>
      <c r="C5" s="117" t="s">
        <v>40</v>
      </c>
      <c r="D5" s="117" t="s">
        <v>151</v>
      </c>
      <c r="E5" s="40"/>
      <c r="F5" s="40"/>
      <c r="G5" s="40"/>
    </row>
    <row r="6" ht="20.25" customHeight="1" spans="1:7">
      <c r="A6" s="43" t="s">
        <v>152</v>
      </c>
      <c r="B6" s="124">
        <f>SUM(B7:B9)</f>
        <v>96417350.51</v>
      </c>
      <c r="C6" s="43" t="s">
        <v>153</v>
      </c>
      <c r="D6" s="124">
        <f>D14+D16+D17+D19</f>
        <v>96417350.51</v>
      </c>
      <c r="E6" s="40"/>
      <c r="F6" s="40"/>
      <c r="G6" s="40"/>
    </row>
    <row r="7" ht="20.25" customHeight="1" spans="1:7">
      <c r="A7" s="43" t="s">
        <v>154</v>
      </c>
      <c r="B7" s="125">
        <v>96417350.51</v>
      </c>
      <c r="C7" s="43" t="s">
        <v>155</v>
      </c>
      <c r="D7" s="126"/>
      <c r="E7" s="40"/>
      <c r="F7" s="40"/>
      <c r="G7" s="40"/>
    </row>
    <row r="8" ht="20.25" customHeight="1" spans="1:7">
      <c r="A8" s="43" t="s">
        <v>156</v>
      </c>
      <c r="B8" s="126"/>
      <c r="C8" s="43" t="s">
        <v>157</v>
      </c>
      <c r="D8" s="126"/>
      <c r="E8" s="40"/>
      <c r="F8" s="40"/>
      <c r="G8" s="40"/>
    </row>
    <row r="9" ht="20.25" customHeight="1" spans="1:7">
      <c r="A9" s="43" t="s">
        <v>158</v>
      </c>
      <c r="B9" s="126"/>
      <c r="C9" s="43" t="s">
        <v>159</v>
      </c>
      <c r="D9" s="126"/>
      <c r="E9" s="40"/>
      <c r="F9" s="40"/>
      <c r="G9" s="40"/>
    </row>
    <row r="10" ht="20.25" customHeight="1" spans="1:7">
      <c r="A10" s="43"/>
      <c r="B10" s="127"/>
      <c r="C10" s="43" t="s">
        <v>160</v>
      </c>
      <c r="D10" s="126"/>
      <c r="E10" s="40"/>
      <c r="F10" s="40"/>
      <c r="G10" s="40"/>
    </row>
    <row r="11" ht="20.25" customHeight="1" spans="1:7">
      <c r="A11" s="43"/>
      <c r="B11" s="127"/>
      <c r="C11" s="43" t="s">
        <v>161</v>
      </c>
      <c r="D11" s="126"/>
      <c r="E11" s="40"/>
      <c r="F11" s="40"/>
      <c r="G11" s="40"/>
    </row>
    <row r="12" ht="20.25" customHeight="1" spans="1:7">
      <c r="A12" s="43"/>
      <c r="B12" s="127"/>
      <c r="C12" s="43" t="s">
        <v>162</v>
      </c>
      <c r="D12" s="126"/>
      <c r="E12" s="40"/>
      <c r="F12" s="40"/>
      <c r="G12" s="40"/>
    </row>
    <row r="13" ht="20.25" customHeight="1" spans="1:7">
      <c r="A13" s="75"/>
      <c r="B13" s="123"/>
      <c r="C13" s="43" t="s">
        <v>163</v>
      </c>
      <c r="D13" s="126"/>
      <c r="E13" s="40"/>
      <c r="F13" s="40"/>
      <c r="G13" s="40"/>
    </row>
    <row r="14" ht="20.25" customHeight="1" spans="1:7">
      <c r="A14" s="43"/>
      <c r="B14" s="127"/>
      <c r="C14" s="43" t="s">
        <v>164</v>
      </c>
      <c r="D14" s="128">
        <v>1033476.45</v>
      </c>
      <c r="E14" s="40"/>
      <c r="F14" s="40"/>
      <c r="G14" s="55"/>
    </row>
    <row r="15" ht="20.25" customHeight="1" spans="1:7">
      <c r="A15" s="43"/>
      <c r="B15" s="127"/>
      <c r="C15" s="43" t="s">
        <v>165</v>
      </c>
      <c r="D15" s="128"/>
      <c r="E15" s="40"/>
      <c r="F15" s="40"/>
      <c r="G15" s="40"/>
    </row>
    <row r="16" ht="20.25" customHeight="1" spans="1:7">
      <c r="A16" s="43"/>
      <c r="B16" s="127"/>
      <c r="C16" s="43" t="s">
        <v>166</v>
      </c>
      <c r="D16" s="128">
        <v>528361.47</v>
      </c>
      <c r="E16" s="40"/>
      <c r="F16" s="40"/>
      <c r="G16" s="40"/>
    </row>
    <row r="17" ht="20.25" customHeight="1" spans="1:7">
      <c r="A17" s="43"/>
      <c r="B17" s="127"/>
      <c r="C17" s="43" t="s">
        <v>167</v>
      </c>
      <c r="D17" s="121"/>
      <c r="E17" s="40"/>
      <c r="F17" s="40"/>
      <c r="G17" s="40"/>
    </row>
    <row r="18" ht="20.25" customHeight="1" spans="1:7">
      <c r="A18" s="43"/>
      <c r="B18" s="127"/>
      <c r="C18" s="43" t="s">
        <v>168</v>
      </c>
      <c r="D18" s="128"/>
      <c r="E18" s="40"/>
      <c r="F18" s="40"/>
      <c r="G18" s="40"/>
    </row>
    <row r="19" ht="20.25" customHeight="1" spans="1:7">
      <c r="A19" s="43"/>
      <c r="B19" s="43"/>
      <c r="C19" s="43" t="s">
        <v>169</v>
      </c>
      <c r="D19" s="128">
        <v>94855512.59</v>
      </c>
      <c r="E19" s="40"/>
      <c r="F19" s="40"/>
      <c r="G19" s="40"/>
    </row>
    <row r="20" ht="20.25" customHeight="1" spans="1:7">
      <c r="A20" s="43"/>
      <c r="B20" s="43"/>
      <c r="C20" s="43" t="s">
        <v>170</v>
      </c>
      <c r="D20" s="126"/>
      <c r="E20" s="40"/>
      <c r="F20" s="40"/>
      <c r="G20" s="40"/>
    </row>
    <row r="21" ht="20.25" customHeight="1" spans="1:7">
      <c r="A21" s="43"/>
      <c r="B21" s="43"/>
      <c r="C21" s="43" t="s">
        <v>171</v>
      </c>
      <c r="D21" s="126"/>
      <c r="E21" s="40"/>
      <c r="F21" s="40"/>
      <c r="G21" s="40"/>
    </row>
    <row r="22" ht="20.25" customHeight="1" spans="1:7">
      <c r="A22" s="43"/>
      <c r="B22" s="43"/>
      <c r="C22" s="43" t="s">
        <v>172</v>
      </c>
      <c r="D22" s="126"/>
      <c r="E22" s="40"/>
      <c r="F22" s="40"/>
      <c r="G22" s="40"/>
    </row>
    <row r="23" ht="20.25" customHeight="1" spans="1:7">
      <c r="A23" s="43"/>
      <c r="B23" s="43"/>
      <c r="C23" s="43" t="s">
        <v>173</v>
      </c>
      <c r="D23" s="126"/>
      <c r="E23" s="40"/>
      <c r="F23" s="40"/>
      <c r="G23" s="40"/>
    </row>
    <row r="24" ht="20.25" customHeight="1" spans="1:7">
      <c r="A24" s="43"/>
      <c r="B24" s="43"/>
      <c r="C24" s="43" t="s">
        <v>174</v>
      </c>
      <c r="D24" s="126"/>
      <c r="E24" s="40"/>
      <c r="F24" s="40"/>
      <c r="G24" s="40"/>
    </row>
    <row r="25" ht="20.25" customHeight="1" spans="1:7">
      <c r="A25" s="43"/>
      <c r="B25" s="43"/>
      <c r="C25" s="43" t="s">
        <v>175</v>
      </c>
      <c r="D25" s="126"/>
      <c r="E25" s="40"/>
      <c r="F25" s="40"/>
      <c r="G25" s="40"/>
    </row>
    <row r="26" ht="20.25" customHeight="1" spans="1:7">
      <c r="A26" s="43"/>
      <c r="B26" s="43"/>
      <c r="C26" s="43" t="s">
        <v>176</v>
      </c>
      <c r="D26" s="126"/>
      <c r="E26" s="40"/>
      <c r="F26" s="40"/>
      <c r="G26" s="40"/>
    </row>
    <row r="27" ht="20.25" customHeight="1" spans="1:7">
      <c r="A27" s="43"/>
      <c r="B27" s="43"/>
      <c r="C27" s="43" t="s">
        <v>177</v>
      </c>
      <c r="D27" s="126"/>
      <c r="E27" s="40"/>
      <c r="F27" s="40"/>
      <c r="G27" s="40"/>
    </row>
    <row r="28" ht="20.25" customHeight="1" spans="1:7">
      <c r="A28" s="43"/>
      <c r="B28" s="43"/>
      <c r="C28" s="43" t="s">
        <v>178</v>
      </c>
      <c r="D28" s="126"/>
      <c r="E28" s="40"/>
      <c r="F28" s="40"/>
      <c r="G28" s="40"/>
    </row>
    <row r="29" ht="20.25" customHeight="1" spans="1:7">
      <c r="A29" s="43"/>
      <c r="B29" s="43"/>
      <c r="C29" s="43" t="s">
        <v>179</v>
      </c>
      <c r="D29" s="126"/>
      <c r="E29" s="40"/>
      <c r="F29" s="40"/>
      <c r="G29" s="40"/>
    </row>
    <row r="30" ht="20.25" customHeight="1" spans="1:7">
      <c r="A30" s="43"/>
      <c r="B30" s="43"/>
      <c r="C30" s="43" t="s">
        <v>180</v>
      </c>
      <c r="D30" s="126"/>
      <c r="E30" s="40"/>
      <c r="F30" s="40"/>
      <c r="G30" s="40"/>
    </row>
    <row r="31" ht="20.25" customHeight="1" spans="1:7">
      <c r="A31" s="43"/>
      <c r="B31" s="43"/>
      <c r="C31" s="43" t="s">
        <v>181</v>
      </c>
      <c r="D31" s="126"/>
      <c r="E31" s="40"/>
      <c r="F31" s="40"/>
      <c r="G31" s="40"/>
    </row>
    <row r="32" ht="20.25" customHeight="1" spans="1:7">
      <c r="A32" s="43"/>
      <c r="B32" s="43"/>
      <c r="C32" s="43" t="s">
        <v>182</v>
      </c>
      <c r="D32" s="126"/>
      <c r="E32" s="40"/>
      <c r="F32" s="40"/>
      <c r="G32" s="40"/>
    </row>
    <row r="33" ht="20.25" customHeight="1" spans="1:7">
      <c r="A33" s="43"/>
      <c r="B33" s="43"/>
      <c r="C33" s="43" t="s">
        <v>183</v>
      </c>
      <c r="D33" s="126"/>
      <c r="E33" s="40"/>
      <c r="F33" s="40"/>
      <c r="G33" s="40"/>
    </row>
    <row r="34" ht="20.25" customHeight="1" spans="1:7">
      <c r="A34" s="43"/>
      <c r="B34" s="43"/>
      <c r="C34" s="43" t="s">
        <v>184</v>
      </c>
      <c r="D34" s="126"/>
      <c r="E34" s="40"/>
      <c r="F34" s="40"/>
      <c r="G34" s="40"/>
    </row>
    <row r="35" ht="20.25" customHeight="1" spans="1:7">
      <c r="A35" s="43"/>
      <c r="B35" s="43"/>
      <c r="C35" s="43" t="s">
        <v>185</v>
      </c>
      <c r="D35" s="126"/>
      <c r="E35" s="40"/>
      <c r="F35" s="40"/>
      <c r="G35" s="40"/>
    </row>
    <row r="36" ht="20.25" customHeight="1" spans="1:7">
      <c r="A36" s="43"/>
      <c r="B36" s="43"/>
      <c r="C36" s="43" t="s">
        <v>186</v>
      </c>
      <c r="D36" s="124"/>
      <c r="E36" s="40"/>
      <c r="F36" s="40"/>
      <c r="G36" s="40"/>
    </row>
    <row r="37" ht="32.25" customHeight="1" spans="1:7">
      <c r="A37" s="117" t="s">
        <v>84</v>
      </c>
      <c r="B37" s="129">
        <f>B6</f>
        <v>96417350.51</v>
      </c>
      <c r="C37" s="117" t="s">
        <v>85</v>
      </c>
      <c r="D37" s="130">
        <f>D6</f>
        <v>96417350.51</v>
      </c>
      <c r="E37" s="55"/>
      <c r="F37" s="40"/>
      <c r="G37" s="40"/>
    </row>
  </sheetData>
  <mergeCells count="4">
    <mergeCell ref="A2:D2"/>
    <mergeCell ref="C3:D3"/>
    <mergeCell ref="A4:B4"/>
    <mergeCell ref="C4:D4"/>
  </mergeCells>
  <printOptions horizontalCentered="1"/>
  <pageMargins left="0.393055555555556" right="0.393055555555556" top="0.271527777777778" bottom="0.271527777777778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C28" sqref="C28"/>
    </sheetView>
  </sheetViews>
  <sheetFormatPr defaultColWidth="10" defaultRowHeight="13.5" outlineLevelRow="5"/>
  <cols>
    <col min="1" max="1" width="17.875" customWidth="1"/>
    <col min="2" max="2" width="15.5" customWidth="1"/>
    <col min="3" max="3" width="14.875" customWidth="1"/>
    <col min="4" max="4" width="14.375" customWidth="1"/>
    <col min="5" max="5" width="15.25" customWidth="1"/>
    <col min="6" max="6" width="8.5" customWidth="1"/>
    <col min="7" max="7" width="10.125" customWidth="1"/>
    <col min="8" max="8" width="10.75" customWidth="1"/>
    <col min="9" max="9" width="8.25" customWidth="1"/>
    <col min="10" max="10" width="11.25" customWidth="1"/>
    <col min="11" max="11" width="11.75" customWidth="1"/>
  </cols>
  <sheetData>
    <row r="1" ht="39.95" customHeight="1" spans="1:11">
      <c r="A1" s="39" t="s">
        <v>187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ht="22.7" customHeight="1" spans="1:11">
      <c r="A2" s="40"/>
      <c r="B2" s="40"/>
      <c r="C2" s="40"/>
      <c r="D2" s="40"/>
      <c r="E2" s="40"/>
      <c r="F2" s="40"/>
      <c r="G2" s="40"/>
      <c r="H2" s="40"/>
      <c r="I2" s="40"/>
      <c r="J2" s="77" t="s">
        <v>37</v>
      </c>
      <c r="K2" s="77"/>
    </row>
    <row r="3" ht="22.7" customHeight="1" spans="1:11">
      <c r="A3" s="117" t="s">
        <v>188</v>
      </c>
      <c r="B3" s="117" t="s">
        <v>151</v>
      </c>
      <c r="C3" s="117" t="s">
        <v>189</v>
      </c>
      <c r="D3" s="117"/>
      <c r="E3" s="117"/>
      <c r="F3" s="117" t="s">
        <v>190</v>
      </c>
      <c r="G3" s="117"/>
      <c r="H3" s="117"/>
      <c r="I3" s="117" t="s">
        <v>191</v>
      </c>
      <c r="J3" s="117"/>
      <c r="K3" s="117"/>
    </row>
    <row r="4" ht="22.7" customHeight="1" spans="1:11">
      <c r="A4" s="117"/>
      <c r="B4" s="117"/>
      <c r="C4" s="42" t="s">
        <v>151</v>
      </c>
      <c r="D4" s="42" t="s">
        <v>114</v>
      </c>
      <c r="E4" s="42" t="s">
        <v>115</v>
      </c>
      <c r="F4" s="42" t="s">
        <v>151</v>
      </c>
      <c r="G4" s="42" t="s">
        <v>114</v>
      </c>
      <c r="H4" s="42" t="s">
        <v>115</v>
      </c>
      <c r="I4" s="42" t="s">
        <v>151</v>
      </c>
      <c r="J4" s="42" t="s">
        <v>114</v>
      </c>
      <c r="K4" s="42" t="s">
        <v>115</v>
      </c>
    </row>
    <row r="5" ht="27" customHeight="1" spans="1:11">
      <c r="A5" s="117" t="s">
        <v>192</v>
      </c>
      <c r="B5" s="118">
        <f>B6</f>
        <v>96417350.51</v>
      </c>
      <c r="C5" s="118">
        <f>C6</f>
        <v>96417350.51</v>
      </c>
      <c r="D5" s="118">
        <f>D6</f>
        <v>10163159.13</v>
      </c>
      <c r="E5" s="118">
        <f>E6</f>
        <v>86254191.38</v>
      </c>
      <c r="F5" s="119"/>
      <c r="G5" s="119"/>
      <c r="H5" s="119"/>
      <c r="I5" s="119"/>
      <c r="J5" s="119"/>
      <c r="K5" s="119"/>
    </row>
    <row r="6" ht="33" customHeight="1" spans="1:11">
      <c r="A6" s="120" t="s">
        <v>3</v>
      </c>
      <c r="B6" s="121">
        <f>C6</f>
        <v>96417350.51</v>
      </c>
      <c r="C6" s="121">
        <f>D6+E6</f>
        <v>96417350.51</v>
      </c>
      <c r="D6" s="122">
        <v>10163159.13</v>
      </c>
      <c r="E6" s="122">
        <v>86254191.38</v>
      </c>
      <c r="F6" s="123"/>
      <c r="G6" s="123"/>
      <c r="H6" s="123"/>
      <c r="I6" s="123"/>
      <c r="J6" s="123"/>
      <c r="K6" s="123"/>
    </row>
  </sheetData>
  <mergeCells count="7">
    <mergeCell ref="A1:K1"/>
    <mergeCell ref="J2:K2"/>
    <mergeCell ref="C3:E3"/>
    <mergeCell ref="F3:H3"/>
    <mergeCell ref="I3:K3"/>
    <mergeCell ref="A3:A4"/>
    <mergeCell ref="B3:B4"/>
  </mergeCells>
  <printOptions horizontalCentered="1"/>
  <pageMargins left="0.393055555555556" right="0.393055555555556" top="0.271527777777778" bottom="0.27152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I8" sqref="I8"/>
    </sheetView>
  </sheetViews>
  <sheetFormatPr defaultColWidth="10" defaultRowHeight="13.5" outlineLevelCol="6"/>
  <cols>
    <col min="1" max="3" width="4.25" customWidth="1"/>
    <col min="4" max="4" width="23.25" customWidth="1"/>
    <col min="5" max="5" width="20.25" customWidth="1"/>
    <col min="6" max="6" width="17.375" customWidth="1"/>
    <col min="7" max="7" width="19.625" customWidth="1"/>
  </cols>
  <sheetData>
    <row r="1" ht="30" customHeight="1" spans="1:7">
      <c r="A1" s="54" t="s">
        <v>193</v>
      </c>
      <c r="B1" s="54"/>
      <c r="C1" s="54"/>
      <c r="D1" s="54"/>
      <c r="E1" s="54"/>
      <c r="F1" s="54"/>
      <c r="G1" s="54"/>
    </row>
    <row r="2" ht="14.25" customHeight="1" spans="1:7">
      <c r="A2" s="40"/>
      <c r="B2" s="40"/>
      <c r="C2" s="40"/>
      <c r="D2" s="40"/>
      <c r="E2" s="77" t="s">
        <v>37</v>
      </c>
      <c r="F2" s="77"/>
      <c r="G2" s="77"/>
    </row>
    <row r="3" ht="22.7" customHeight="1" spans="1:7">
      <c r="A3" s="98" t="s">
        <v>111</v>
      </c>
      <c r="B3" s="99"/>
      <c r="C3" s="100"/>
      <c r="D3" s="60" t="s">
        <v>112</v>
      </c>
      <c r="E3" s="56" t="s">
        <v>189</v>
      </c>
      <c r="F3" s="56"/>
      <c r="G3" s="56"/>
    </row>
    <row r="4" ht="22.7" customHeight="1" spans="1:7">
      <c r="A4" s="101"/>
      <c r="B4" s="102"/>
      <c r="C4" s="103"/>
      <c r="D4" s="62"/>
      <c r="E4" s="104" t="s">
        <v>151</v>
      </c>
      <c r="F4" s="105" t="s">
        <v>114</v>
      </c>
      <c r="G4" s="105" t="s">
        <v>115</v>
      </c>
    </row>
    <row r="5" ht="30" customHeight="1" spans="1:7">
      <c r="A5" s="106"/>
      <c r="B5" s="106"/>
      <c r="C5" s="106"/>
      <c r="D5" s="106"/>
      <c r="E5" s="107">
        <f>F5+G5</f>
        <v>96417350.505</v>
      </c>
      <c r="F5" s="108">
        <f>F6+F11+F14</f>
        <v>10163159.125</v>
      </c>
      <c r="G5" s="107">
        <f>G14</f>
        <v>86254191.38</v>
      </c>
    </row>
    <row r="6" ht="30" customHeight="1" spans="1:7">
      <c r="A6" s="109" t="s">
        <v>117</v>
      </c>
      <c r="B6" s="109"/>
      <c r="C6" s="109"/>
      <c r="D6" s="109" t="s">
        <v>118</v>
      </c>
      <c r="E6" s="107">
        <f t="shared" ref="E6:E13" si="0">F6+G6</f>
        <v>1033476.45</v>
      </c>
      <c r="F6" s="108">
        <f>F7+F10</f>
        <v>1033476.45</v>
      </c>
      <c r="G6" s="107"/>
    </row>
    <row r="7" ht="30" customHeight="1" spans="1:7">
      <c r="A7" s="109"/>
      <c r="B7" s="109" t="s">
        <v>119</v>
      </c>
      <c r="C7" s="109"/>
      <c r="D7" s="109" t="s">
        <v>120</v>
      </c>
      <c r="E7" s="107">
        <f t="shared" si="0"/>
        <v>977985.54</v>
      </c>
      <c r="F7" s="78">
        <f>F8</f>
        <v>977985.54</v>
      </c>
      <c r="G7" s="81"/>
    </row>
    <row r="8" ht="30" customHeight="1" spans="1:7">
      <c r="A8" s="110"/>
      <c r="B8" s="110"/>
      <c r="C8" s="110" t="s">
        <v>121</v>
      </c>
      <c r="D8" s="110" t="s">
        <v>122</v>
      </c>
      <c r="E8" s="111">
        <f t="shared" si="0"/>
        <v>977985.54</v>
      </c>
      <c r="F8" s="112">
        <v>977985.54</v>
      </c>
      <c r="G8" s="81"/>
    </row>
    <row r="9" ht="30" customHeight="1" spans="1:7">
      <c r="A9" s="109"/>
      <c r="B9" s="109" t="s">
        <v>123</v>
      </c>
      <c r="C9" s="109"/>
      <c r="D9" s="109" t="s">
        <v>124</v>
      </c>
      <c r="E9" s="107">
        <f t="shared" si="0"/>
        <v>55490.91</v>
      </c>
      <c r="F9" s="78">
        <f>F10</f>
        <v>55490.91</v>
      </c>
      <c r="G9" s="113"/>
    </row>
    <row r="10" ht="30" customHeight="1" spans="1:7">
      <c r="A10" s="110"/>
      <c r="B10" s="110"/>
      <c r="C10" s="110" t="s">
        <v>123</v>
      </c>
      <c r="D10" s="110" t="s">
        <v>124</v>
      </c>
      <c r="E10" s="111">
        <f t="shared" si="0"/>
        <v>55490.91</v>
      </c>
      <c r="F10" s="112">
        <v>55490.91</v>
      </c>
      <c r="G10" s="72"/>
    </row>
    <row r="11" ht="30" customHeight="1" spans="1:7">
      <c r="A11" s="109" t="s">
        <v>125</v>
      </c>
      <c r="B11" s="109"/>
      <c r="C11" s="109"/>
      <c r="D11" s="109" t="s">
        <v>126</v>
      </c>
      <c r="E11" s="107">
        <f t="shared" si="0"/>
        <v>528361.47</v>
      </c>
      <c r="F11" s="67">
        <f>F12</f>
        <v>528361.47</v>
      </c>
      <c r="G11" s="72"/>
    </row>
    <row r="12" ht="30" customHeight="1" spans="1:7">
      <c r="A12" s="110"/>
      <c r="B12" s="109" t="s">
        <v>127</v>
      </c>
      <c r="C12" s="109"/>
      <c r="D12" s="109" t="s">
        <v>128</v>
      </c>
      <c r="E12" s="107">
        <f t="shared" si="0"/>
        <v>528361.47</v>
      </c>
      <c r="F12" s="67">
        <f>F13</f>
        <v>528361.47</v>
      </c>
      <c r="G12" s="72"/>
    </row>
    <row r="13" ht="30" customHeight="1" spans="1:7">
      <c r="A13" s="110"/>
      <c r="B13" s="110"/>
      <c r="C13" s="110" t="s">
        <v>129</v>
      </c>
      <c r="D13" s="110" t="s">
        <v>130</v>
      </c>
      <c r="E13" s="111">
        <f t="shared" si="0"/>
        <v>528361.47</v>
      </c>
      <c r="F13" s="112">
        <v>528361.47</v>
      </c>
      <c r="G13" s="72"/>
    </row>
    <row r="14" ht="30" customHeight="1" spans="1:7">
      <c r="A14" s="114" t="s">
        <v>131</v>
      </c>
      <c r="B14" s="114"/>
      <c r="C14" s="114"/>
      <c r="D14" s="114" t="s">
        <v>132</v>
      </c>
      <c r="E14" s="115">
        <f>F14</f>
        <v>8601321.205</v>
      </c>
      <c r="F14" s="115">
        <f>F15</f>
        <v>8601321.205</v>
      </c>
      <c r="G14" s="115">
        <f>G15+G20+G23+G25</f>
        <v>86254191.38</v>
      </c>
    </row>
    <row r="15" ht="30" customHeight="1" spans="1:7">
      <c r="A15" s="114"/>
      <c r="B15" s="114" t="s">
        <v>129</v>
      </c>
      <c r="C15" s="114"/>
      <c r="D15" s="114" t="s">
        <v>133</v>
      </c>
      <c r="E15" s="115">
        <f t="shared" ref="E15:E26" si="1">F15</f>
        <v>8601321.205</v>
      </c>
      <c r="F15" s="115">
        <f>F16</f>
        <v>8601321.205</v>
      </c>
      <c r="G15" s="115">
        <f>G17+G18+G19</f>
        <v>42470191.38</v>
      </c>
    </row>
    <row r="16" ht="30" customHeight="1" spans="1:7">
      <c r="A16" s="116"/>
      <c r="B16" s="116"/>
      <c r="C16" s="116" t="s">
        <v>121</v>
      </c>
      <c r="D16" s="116" t="s">
        <v>134</v>
      </c>
      <c r="E16" s="112">
        <f t="shared" si="1"/>
        <v>8601321.205</v>
      </c>
      <c r="F16" s="112">
        <v>8601321.205</v>
      </c>
      <c r="G16" s="112"/>
    </row>
    <row r="17" ht="30" customHeight="1" spans="1:7">
      <c r="A17" s="116"/>
      <c r="B17" s="116"/>
      <c r="C17" s="116" t="s">
        <v>135</v>
      </c>
      <c r="D17" s="116" t="s">
        <v>136</v>
      </c>
      <c r="E17" s="112">
        <f>G17</f>
        <v>2360000</v>
      </c>
      <c r="F17" s="112"/>
      <c r="G17" s="112">
        <v>2360000</v>
      </c>
    </row>
    <row r="18" ht="30" customHeight="1" spans="1:7">
      <c r="A18" s="116"/>
      <c r="B18" s="116"/>
      <c r="C18" s="116" t="s">
        <v>137</v>
      </c>
      <c r="D18" s="116" t="s">
        <v>138</v>
      </c>
      <c r="E18" s="112">
        <f t="shared" ref="E18:E26" si="2">G18</f>
        <v>17556000</v>
      </c>
      <c r="F18" s="112"/>
      <c r="G18" s="112">
        <v>17556000</v>
      </c>
    </row>
    <row r="19" ht="30" customHeight="1" spans="1:7">
      <c r="A19" s="116"/>
      <c r="B19" s="116"/>
      <c r="C19" s="116" t="s">
        <v>139</v>
      </c>
      <c r="D19" s="116" t="s">
        <v>140</v>
      </c>
      <c r="E19" s="112">
        <f t="shared" si="2"/>
        <v>22554191.38</v>
      </c>
      <c r="F19" s="112"/>
      <c r="G19" s="112">
        <v>22554191.38</v>
      </c>
    </row>
    <row r="20" ht="30" customHeight="1" spans="1:7">
      <c r="A20" s="114"/>
      <c r="B20" s="114" t="s">
        <v>141</v>
      </c>
      <c r="C20" s="114"/>
      <c r="D20" s="114" t="s">
        <v>142</v>
      </c>
      <c r="E20" s="115">
        <f t="shared" si="2"/>
        <v>17050000</v>
      </c>
      <c r="F20" s="115"/>
      <c r="G20" s="115">
        <f>G21+G22</f>
        <v>17050000</v>
      </c>
    </row>
    <row r="21" ht="30" customHeight="1" spans="1:7">
      <c r="A21" s="109"/>
      <c r="B21" s="109"/>
      <c r="C21" s="110" t="s">
        <v>119</v>
      </c>
      <c r="D21" s="110" t="s">
        <v>143</v>
      </c>
      <c r="E21" s="112">
        <f t="shared" si="2"/>
        <v>2570000</v>
      </c>
      <c r="F21" s="112"/>
      <c r="G21" s="112">
        <v>2570000</v>
      </c>
    </row>
    <row r="22" ht="30" customHeight="1" spans="1:7">
      <c r="A22" s="110"/>
      <c r="B22" s="110"/>
      <c r="C22" s="110" t="s">
        <v>123</v>
      </c>
      <c r="D22" s="110" t="s">
        <v>144</v>
      </c>
      <c r="E22" s="112">
        <f t="shared" si="2"/>
        <v>14480000</v>
      </c>
      <c r="F22" s="112"/>
      <c r="G22" s="112">
        <v>14480000</v>
      </c>
    </row>
    <row r="23" ht="30" customHeight="1" spans="1:7">
      <c r="A23" s="110"/>
      <c r="B23" s="109" t="s">
        <v>145</v>
      </c>
      <c r="C23" s="109"/>
      <c r="D23" s="109" t="s">
        <v>146</v>
      </c>
      <c r="E23" s="115">
        <f t="shared" si="2"/>
        <v>13080000</v>
      </c>
      <c r="F23" s="115"/>
      <c r="G23" s="115">
        <f>G24</f>
        <v>13080000</v>
      </c>
    </row>
    <row r="24" ht="30" customHeight="1" spans="1:7">
      <c r="A24" s="110"/>
      <c r="B24" s="110"/>
      <c r="C24" s="110" t="s">
        <v>147</v>
      </c>
      <c r="D24" s="110" t="s">
        <v>148</v>
      </c>
      <c r="E24" s="112">
        <f t="shared" si="2"/>
        <v>13080000</v>
      </c>
      <c r="F24" s="115"/>
      <c r="G24" s="112">
        <v>13080000</v>
      </c>
    </row>
    <row r="25" ht="30" customHeight="1" spans="1:7">
      <c r="A25" s="110"/>
      <c r="B25" s="109" t="s">
        <v>123</v>
      </c>
      <c r="C25" s="109"/>
      <c r="D25" s="109" t="s">
        <v>149</v>
      </c>
      <c r="E25" s="115">
        <f t="shared" si="2"/>
        <v>13654000</v>
      </c>
      <c r="F25" s="115"/>
      <c r="G25" s="115">
        <f>G26</f>
        <v>13654000</v>
      </c>
    </row>
    <row r="26" ht="30" customHeight="1" spans="1:7">
      <c r="A26" s="110"/>
      <c r="B26" s="110"/>
      <c r="C26" s="110" t="s">
        <v>123</v>
      </c>
      <c r="D26" s="110" t="s">
        <v>149</v>
      </c>
      <c r="E26" s="112">
        <f t="shared" si="2"/>
        <v>13654000</v>
      </c>
      <c r="F26" s="112"/>
      <c r="G26" s="112">
        <v>13654000</v>
      </c>
    </row>
  </sheetData>
  <mergeCells count="5">
    <mergeCell ref="A1:G1"/>
    <mergeCell ref="E2:G2"/>
    <mergeCell ref="E3:G3"/>
    <mergeCell ref="D3:D4"/>
    <mergeCell ref="A3:C4"/>
  </mergeCells>
  <printOptions horizontalCentered="1"/>
  <pageMargins left="0.393055555555556" right="0.393055555555556" top="0.590277777777778" bottom="0.5902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D5" sqref="D5"/>
    </sheetView>
  </sheetViews>
  <sheetFormatPr defaultColWidth="10" defaultRowHeight="13.5" outlineLevelCol="5"/>
  <cols>
    <col min="1" max="2" width="6.25" customWidth="1"/>
    <col min="3" max="3" width="20.125" customWidth="1"/>
    <col min="4" max="4" width="16.875" customWidth="1"/>
    <col min="5" max="5" width="22.75" customWidth="1"/>
    <col min="6" max="6" width="21.5" customWidth="1"/>
  </cols>
  <sheetData>
    <row r="1" ht="29.25" customHeight="1" spans="1:6">
      <c r="A1" s="39" t="s">
        <v>194</v>
      </c>
      <c r="B1" s="39"/>
      <c r="C1" s="39"/>
      <c r="D1" s="39"/>
      <c r="E1" s="39"/>
      <c r="F1" s="39"/>
    </row>
    <row r="2" ht="25.5" customHeight="1" spans="1:6">
      <c r="A2" s="55"/>
      <c r="B2" s="55"/>
      <c r="C2" s="55"/>
      <c r="D2" s="40"/>
      <c r="E2" s="40"/>
      <c r="F2" s="77" t="s">
        <v>37</v>
      </c>
    </row>
    <row r="3" ht="28.5" customHeight="1" spans="1:6">
      <c r="A3" s="56" t="s">
        <v>195</v>
      </c>
      <c r="B3" s="56"/>
      <c r="C3" s="56"/>
      <c r="D3" s="56" t="s">
        <v>196</v>
      </c>
      <c r="E3" s="56"/>
      <c r="F3" s="56"/>
    </row>
    <row r="4" ht="28.5" customHeight="1" spans="1:6">
      <c r="A4" s="58" t="s">
        <v>197</v>
      </c>
      <c r="B4" s="59"/>
      <c r="C4" s="60" t="s">
        <v>112</v>
      </c>
      <c r="D4" s="56" t="s">
        <v>151</v>
      </c>
      <c r="E4" s="56" t="s">
        <v>198</v>
      </c>
      <c r="F4" s="56" t="s">
        <v>199</v>
      </c>
    </row>
    <row r="5" ht="28.5" customHeight="1" spans="1:6">
      <c r="A5" s="56" t="s">
        <v>200</v>
      </c>
      <c r="B5" s="56" t="s">
        <v>201</v>
      </c>
      <c r="C5" s="62"/>
      <c r="D5" s="78">
        <f>E5+F5</f>
        <v>10163159.1243</v>
      </c>
      <c r="E5" s="78">
        <f>E6+E25</f>
        <v>9427735.7803</v>
      </c>
      <c r="F5" s="78">
        <f>F13</f>
        <v>735423.344</v>
      </c>
    </row>
    <row r="6" ht="28.5" customHeight="1" spans="1:6">
      <c r="A6" s="79" t="s">
        <v>202</v>
      </c>
      <c r="B6" s="79"/>
      <c r="C6" s="80" t="s">
        <v>203</v>
      </c>
      <c r="D6" s="78">
        <f t="shared" ref="D6:D27" si="0">E6+F6</f>
        <v>8449750.2403</v>
      </c>
      <c r="E6" s="81">
        <f>E7+E8+E9+E10+E11+E12</f>
        <v>8449750.2403</v>
      </c>
      <c r="F6" s="82"/>
    </row>
    <row r="7" ht="28.5" customHeight="1" spans="1:6">
      <c r="A7" s="83"/>
      <c r="B7" s="69" t="s">
        <v>129</v>
      </c>
      <c r="C7" s="52" t="s">
        <v>204</v>
      </c>
      <c r="D7" s="78">
        <f t="shared" si="0"/>
        <v>3310032</v>
      </c>
      <c r="E7" s="84">
        <v>3310032</v>
      </c>
      <c r="F7" s="85"/>
    </row>
    <row r="8" ht="28.5" customHeight="1" spans="1:6">
      <c r="A8" s="83"/>
      <c r="B8" s="69" t="s">
        <v>121</v>
      </c>
      <c r="C8" s="86" t="s">
        <v>205</v>
      </c>
      <c r="D8" s="78">
        <f t="shared" si="0"/>
        <v>1573573.86</v>
      </c>
      <c r="E8" s="87">
        <v>1573573.86</v>
      </c>
      <c r="F8" s="88"/>
    </row>
    <row r="9" ht="28.5" customHeight="1" spans="1:6">
      <c r="A9" s="83"/>
      <c r="B9" s="69" t="s">
        <v>147</v>
      </c>
      <c r="C9" s="52" t="s">
        <v>206</v>
      </c>
      <c r="D9" s="78">
        <f t="shared" si="0"/>
        <v>1408900</v>
      </c>
      <c r="E9" s="87">
        <v>1408900</v>
      </c>
      <c r="F9" s="88"/>
    </row>
    <row r="10" ht="28.5" customHeight="1" spans="1:6">
      <c r="A10" s="83"/>
      <c r="B10" s="69" t="s">
        <v>141</v>
      </c>
      <c r="C10" s="52" t="s">
        <v>207</v>
      </c>
      <c r="D10" s="78">
        <f t="shared" si="0"/>
        <v>1573392</v>
      </c>
      <c r="E10" s="89">
        <v>1573392</v>
      </c>
      <c r="F10" s="88"/>
    </row>
    <row r="11" ht="28.5" customHeight="1" spans="1:6">
      <c r="A11" s="83"/>
      <c r="B11" s="69" t="s">
        <v>208</v>
      </c>
      <c r="C11" s="52" t="s">
        <v>209</v>
      </c>
      <c r="D11" s="78">
        <f t="shared" si="0"/>
        <v>528361.4655</v>
      </c>
      <c r="E11" s="89">
        <v>528361.4655</v>
      </c>
      <c r="F11" s="88"/>
    </row>
    <row r="12" ht="28.5" customHeight="1" spans="1:6">
      <c r="A12" s="83"/>
      <c r="B12" s="69" t="s">
        <v>210</v>
      </c>
      <c r="C12" s="90" t="s">
        <v>211</v>
      </c>
      <c r="D12" s="78">
        <f t="shared" si="0"/>
        <v>55490.9148</v>
      </c>
      <c r="E12" s="89">
        <v>55490.9148</v>
      </c>
      <c r="F12" s="88"/>
    </row>
    <row r="13" ht="28.5" customHeight="1" spans="1:6">
      <c r="A13" s="91" t="s">
        <v>212</v>
      </c>
      <c r="B13" s="92"/>
      <c r="C13" s="92" t="s">
        <v>213</v>
      </c>
      <c r="D13" s="78">
        <f t="shared" si="0"/>
        <v>735423.344</v>
      </c>
      <c r="E13" s="93"/>
      <c r="F13" s="94">
        <f>F14+F15+F17+F18+F19+F16+F20+F21+F22+F23+F24</f>
        <v>735423.344</v>
      </c>
    </row>
    <row r="14" ht="28.5" customHeight="1" spans="1:6">
      <c r="A14" s="69"/>
      <c r="B14" s="69" t="s">
        <v>129</v>
      </c>
      <c r="C14" s="70" t="s">
        <v>214</v>
      </c>
      <c r="D14" s="78">
        <f t="shared" si="0"/>
        <v>247000</v>
      </c>
      <c r="E14" s="72"/>
      <c r="F14" s="72">
        <v>247000</v>
      </c>
    </row>
    <row r="15" ht="28.5" customHeight="1" spans="1:6">
      <c r="A15" s="69"/>
      <c r="B15" s="69" t="s">
        <v>121</v>
      </c>
      <c r="C15" s="70" t="s">
        <v>215</v>
      </c>
      <c r="D15" s="78">
        <f t="shared" si="0"/>
        <v>30000</v>
      </c>
      <c r="E15" s="72"/>
      <c r="F15" s="72">
        <v>30000</v>
      </c>
    </row>
    <row r="16" ht="28.5" customHeight="1" spans="1:6">
      <c r="A16" s="69"/>
      <c r="B16" s="69" t="s">
        <v>119</v>
      </c>
      <c r="C16" s="70" t="s">
        <v>216</v>
      </c>
      <c r="D16" s="78">
        <f t="shared" si="0"/>
        <v>6000</v>
      </c>
      <c r="E16" s="72"/>
      <c r="F16" s="72">
        <v>6000</v>
      </c>
    </row>
    <row r="17" ht="28.5" customHeight="1" spans="1:6">
      <c r="A17" s="69"/>
      <c r="B17" s="69" t="s">
        <v>141</v>
      </c>
      <c r="C17" s="70" t="s">
        <v>217</v>
      </c>
      <c r="D17" s="78">
        <f t="shared" si="0"/>
        <v>10000</v>
      </c>
      <c r="E17" s="72"/>
      <c r="F17" s="72">
        <v>10000</v>
      </c>
    </row>
    <row r="18" ht="28.5" customHeight="1" spans="1:6">
      <c r="A18" s="69"/>
      <c r="B18" s="69" t="s">
        <v>127</v>
      </c>
      <c r="C18" s="70" t="s">
        <v>218</v>
      </c>
      <c r="D18" s="78">
        <f t="shared" si="0"/>
        <v>20000</v>
      </c>
      <c r="E18" s="72"/>
      <c r="F18" s="72">
        <v>20000</v>
      </c>
    </row>
    <row r="19" ht="28.5" customHeight="1" spans="1:6">
      <c r="A19" s="69"/>
      <c r="B19" s="69" t="s">
        <v>219</v>
      </c>
      <c r="C19" s="70" t="s">
        <v>220</v>
      </c>
      <c r="D19" s="78">
        <f t="shared" si="0"/>
        <v>5000</v>
      </c>
      <c r="E19" s="72"/>
      <c r="F19" s="72">
        <v>5000</v>
      </c>
    </row>
    <row r="20" ht="28.5" customHeight="1" spans="1:6">
      <c r="A20" s="69"/>
      <c r="B20" s="69" t="s">
        <v>137</v>
      </c>
      <c r="C20" s="70" t="s">
        <v>221</v>
      </c>
      <c r="D20" s="78">
        <f t="shared" si="0"/>
        <v>5000</v>
      </c>
      <c r="E20" s="72"/>
      <c r="F20" s="72">
        <v>5000</v>
      </c>
    </row>
    <row r="21" ht="28.5" customHeight="1" spans="1:6">
      <c r="A21" s="69"/>
      <c r="B21" s="69" t="s">
        <v>222</v>
      </c>
      <c r="C21" s="70" t="s">
        <v>223</v>
      </c>
      <c r="D21" s="78">
        <f t="shared" si="0"/>
        <v>113557.374</v>
      </c>
      <c r="E21" s="72"/>
      <c r="F21" s="72">
        <v>113557.374</v>
      </c>
    </row>
    <row r="22" ht="28.5" customHeight="1" spans="1:6">
      <c r="A22" s="69"/>
      <c r="B22" s="69" t="s">
        <v>224</v>
      </c>
      <c r="C22" s="70" t="s">
        <v>225</v>
      </c>
      <c r="D22" s="78">
        <f t="shared" si="0"/>
        <v>130265.97</v>
      </c>
      <c r="E22" s="72"/>
      <c r="F22" s="72">
        <v>130265.97</v>
      </c>
    </row>
    <row r="23" ht="28.5" customHeight="1" spans="1:6">
      <c r="A23" s="69"/>
      <c r="B23" s="69" t="s">
        <v>226</v>
      </c>
      <c r="C23" s="70" t="s">
        <v>227</v>
      </c>
      <c r="D23" s="78">
        <f t="shared" si="0"/>
        <v>42000</v>
      </c>
      <c r="E23" s="72"/>
      <c r="F23" s="72">
        <v>42000</v>
      </c>
    </row>
    <row r="24" ht="28.5" customHeight="1" spans="1:6">
      <c r="A24" s="69"/>
      <c r="B24" s="69" t="s">
        <v>226</v>
      </c>
      <c r="C24" s="70" t="s">
        <v>228</v>
      </c>
      <c r="D24" s="78">
        <f t="shared" si="0"/>
        <v>126600</v>
      </c>
      <c r="E24" s="72"/>
      <c r="F24" s="72">
        <v>126600</v>
      </c>
    </row>
    <row r="25" ht="28.5" customHeight="1" spans="1:6">
      <c r="A25" s="91" t="s">
        <v>229</v>
      </c>
      <c r="B25" s="92"/>
      <c r="C25" s="92" t="s">
        <v>230</v>
      </c>
      <c r="D25" s="78">
        <f t="shared" si="0"/>
        <v>977985.54</v>
      </c>
      <c r="E25" s="93">
        <f>E26+E27</f>
        <v>977985.54</v>
      </c>
      <c r="F25" s="95"/>
    </row>
    <row r="26" ht="28.5" customHeight="1" spans="1:6">
      <c r="A26" s="69"/>
      <c r="B26" s="69" t="s">
        <v>121</v>
      </c>
      <c r="C26" s="96" t="s">
        <v>231</v>
      </c>
      <c r="D26" s="78">
        <f t="shared" si="0"/>
        <v>863673.54</v>
      </c>
      <c r="E26" s="97">
        <v>863673.54</v>
      </c>
      <c r="F26" s="95"/>
    </row>
    <row r="27" ht="28.5" customHeight="1" spans="1:6">
      <c r="A27" s="69"/>
      <c r="B27" s="69" t="s">
        <v>119</v>
      </c>
      <c r="C27" s="96" t="s">
        <v>232</v>
      </c>
      <c r="D27" s="78">
        <f t="shared" si="0"/>
        <v>114312</v>
      </c>
      <c r="E27" s="97">
        <v>114312</v>
      </c>
      <c r="F27" s="95"/>
    </row>
    <row r="28" ht="24.95" customHeight="1"/>
    <row r="29" ht="24.95" customHeight="1"/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  <row r="36" ht="24.95" customHeight="1"/>
  </sheetData>
  <mergeCells count="6">
    <mergeCell ref="A1:F1"/>
    <mergeCell ref="A2:C2"/>
    <mergeCell ref="A3:C3"/>
    <mergeCell ref="D3:F3"/>
    <mergeCell ref="A4:B4"/>
    <mergeCell ref="C4:C5"/>
  </mergeCells>
  <printOptions horizontalCentered="1"/>
  <pageMargins left="0.393055555555556" right="0.393055555555556" top="0.393055555555556" bottom="0.39305555555555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8度余温</cp:lastModifiedBy>
  <dcterms:created xsi:type="dcterms:W3CDTF">2023-01-31T08:53:00Z</dcterms:created>
  <cp:lastPrinted>2023-02-08T08:11:00Z</cp:lastPrinted>
  <dcterms:modified xsi:type="dcterms:W3CDTF">2023-05-11T08:16:44Z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54C80BC5E32D4B2596A6365A6DA0E22A</vt:lpwstr>
  </property>
</Properties>
</file>