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16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7" r:id="rId14"/>
    <sheet name="表13" sheetId="18" r:id="rId15"/>
    <sheet name="表14" sheetId="19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<sst xmlns="http://schemas.openxmlformats.org/spreadsheetml/2006/main" count="500" uniqueCount="337">
  <si>
    <t>单位代码：</t>
  </si>
  <si>
    <t>077002</t>
  </si>
  <si>
    <t>单位名称：</t>
  </si>
  <si>
    <t>宁县农业农村局</t>
  </si>
  <si>
    <t>宁县农业农村局（一级预算单位）2023年部门预算公开表</t>
  </si>
  <si>
    <t xml:space="preserve">     </t>
  </si>
  <si>
    <t>编制日期：</t>
  </si>
  <si>
    <t>2023.02.02</t>
  </si>
  <si>
    <t>部门领导：</t>
  </si>
  <si>
    <t>贾振平</t>
  </si>
  <si>
    <t>财务负责人：</t>
  </si>
  <si>
    <t>苟吉第</t>
  </si>
  <si>
    <t>制表人：</t>
  </si>
  <si>
    <t>苏勇锋</t>
  </si>
  <si>
    <t xml:space="preserve">      </t>
  </si>
  <si>
    <t>目   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</si>
  <si>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</si>
  <si>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</si>
  <si>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</si>
  <si>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</si>
  <si>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</si>
  <si>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</si>
  <si>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</si>
  <si>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</si>
  <si>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</si>
  <si>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</si>
  <si>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</si>
  <si>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</si>
  <si>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</si>
  <si>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</si>
  <si>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</si>
  <si>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</si>
  <si>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</si>
  <si>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</si>
  <si>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</si>
  <si>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</si>
  <si>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</si>
  <si>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</si>
  <si>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</si>
  <si>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</si>
  <si>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</si>
  <si>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</si>
  <si>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</si>
  <si>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</si>
  <si>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</si>
  <si>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</si>
  <si>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</si>
  <si>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</si>
  <si>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</si>
  <si>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</si>
  <si>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</si>
  <si>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</si>
  <si>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</si>
  <si>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</si>
  <si>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</si>
  <si>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</si>
  <si>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</si>
  <si>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</si>
  <si>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</si>
  <si>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</si>
  <si>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</si>
  <si>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</si>
  <si>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</si>
  <si>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</si>
  <si>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</si>
  <si>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</si>
  <si>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</si>
  <si>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</si>
  <si>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</si>
  <si>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</si>
  <si>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</si>
  <si>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</si>
  <si>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</si>
  <si>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</si>
  <si>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</si>
  <si>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</si>
  <si>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</si>
  <si>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</si>
  <si>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</si>
  <si>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</si>
  <si>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</si>
  <si>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</si>
  <si>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</si>
  <si>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</si>
  <si>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</si>
  <si>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</si>
  <si>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</si>
  <si>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</si>
  <si>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</si>
  <si>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</si>
  <si>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</si>
  <si>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</si>
  <si>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</si>
  <si>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</si>
  <si>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</si>
  <si>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</si>
  <si>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</si>
  <si>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</si>
  <si>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</si>
  <si>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</si>
  <si>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</si>
  <si>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</si>
  <si>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</si>
  <si>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</si>
  <si>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</si>
  <si>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</si>
  <si>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</si>
  <si>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</si>
  <si>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</si>
  <si>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</si>
  <si>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部门支出总体情况表</t>
  </si>
  <si>
    <t>功能科目</t>
  </si>
  <si>
    <t>科目名称</t>
  </si>
  <si>
    <t>支出合计</t>
  </si>
  <si>
    <t>基本支出</t>
  </si>
  <si>
    <t>项目支出</t>
  </si>
  <si>
    <t>上年结转</t>
  </si>
  <si>
    <t>208</t>
  </si>
  <si>
    <t>社会保障和就业</t>
  </si>
  <si>
    <t>05</t>
  </si>
  <si>
    <t>行政事业单位养老保险支出</t>
  </si>
  <si>
    <t>02</t>
  </si>
  <si>
    <t>事业单位离退休</t>
  </si>
  <si>
    <t>99</t>
  </si>
  <si>
    <t>其他社会保障和就业支出</t>
  </si>
  <si>
    <t>210</t>
  </si>
  <si>
    <t>卫生健康支出</t>
  </si>
  <si>
    <t>11</t>
  </si>
  <si>
    <t>行政事业单位医疗</t>
  </si>
  <si>
    <t>01</t>
  </si>
  <si>
    <t>行政单位医疗</t>
  </si>
  <si>
    <t>事业单位医疗</t>
  </si>
  <si>
    <t>213</t>
  </si>
  <si>
    <t>农林水支出</t>
  </si>
  <si>
    <t>农业农村</t>
  </si>
  <si>
    <t>一般行政管理事务</t>
  </si>
  <si>
    <t>04</t>
  </si>
  <si>
    <t>事业运行</t>
  </si>
  <si>
    <t>08</t>
  </si>
  <si>
    <t>病虫害防治</t>
  </si>
  <si>
    <t>22</t>
  </si>
  <si>
    <t>农业生产发展</t>
  </si>
  <si>
    <t>26</t>
  </si>
  <si>
    <t>农业社会事业</t>
  </si>
  <si>
    <t>35</t>
  </si>
  <si>
    <t>农业资源保护修复与利用</t>
  </si>
  <si>
    <t>53</t>
  </si>
  <si>
    <t>农田建设</t>
  </si>
  <si>
    <t>07</t>
  </si>
  <si>
    <t>农村综合改革</t>
  </si>
  <si>
    <t>对村民委员会和党支部的补助</t>
  </si>
  <si>
    <t>其他农村综合改革支出</t>
  </si>
  <si>
    <t>普惠金融发展支出</t>
  </si>
  <si>
    <t>03</t>
  </si>
  <si>
    <t>农业保险保费补贴</t>
  </si>
  <si>
    <t>其他农林水支出</t>
  </si>
  <si>
    <t>财政拨款收支总体情况表</t>
  </si>
  <si>
    <t>合计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</si>
  <si>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</si>
  <si>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</si>
  <si>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</si>
  <si>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</si>
  <si>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</si>
  <si>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</si>
  <si>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</si>
  <si>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</si>
  <si>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</si>
  <si>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</si>
  <si>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</si>
  <si>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</si>
  <si>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</si>
  <si>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</si>
  <si>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</si>
  <si>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</si>
  <si>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</si>
  <si>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</si>
  <si>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</si>
  <si>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</si>
  <si>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</si>
  <si>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</si>
  <si>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</si>
  <si>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</si>
  <si>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</si>
  <si>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</si>
  <si>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</si>
  <si>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</si>
  <si>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</si>
  <si>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</si>
  <si>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</si>
  <si>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</si>
  <si>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</si>
  <si>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</si>
  <si>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</si>
  <si>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</si>
  <si>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</si>
  <si>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</si>
  <si>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</si>
  <si>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</si>
  <si>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  计</t>
  </si>
  <si>
    <t>一般公共预算支出情况表</t>
  </si>
  <si>
    <t>一般公共预算基本支出表</t>
  </si>
  <si>
    <t>经济分类科目</t>
  </si>
  <si>
    <t>一般公共预算基本支出</t>
  </si>
  <si>
    <t>科目编码</t>
  </si>
  <si>
    <t>人员经费</t>
  </si>
  <si>
    <t>公用经费</t>
  </si>
  <si>
    <t>款</t>
  </si>
  <si>
    <t>类</t>
  </si>
  <si>
    <t>301</t>
  </si>
  <si>
    <t>工资福利支出</t>
  </si>
  <si>
    <t>基本工资</t>
  </si>
  <si>
    <t>津贴补贴</t>
  </si>
  <si>
    <t>奖金</t>
  </si>
  <si>
    <t>绩效工资</t>
  </si>
  <si>
    <t>10</t>
  </si>
  <si>
    <t>职工基本医疗保险缴费</t>
  </si>
  <si>
    <t>12</t>
  </si>
  <si>
    <t>其他社会保障缴费</t>
  </si>
  <si>
    <t>302</t>
  </si>
  <si>
    <t>商品和服务支出</t>
  </si>
  <si>
    <t xml:space="preserve">  办公费</t>
  </si>
  <si>
    <t xml:space="preserve">  印刷费</t>
  </si>
  <si>
    <t xml:space="preserve">  水费</t>
  </si>
  <si>
    <t xml:space="preserve">  邮电费</t>
  </si>
  <si>
    <t xml:space="preserve">  差旅费</t>
  </si>
  <si>
    <t>13</t>
  </si>
  <si>
    <t xml:space="preserve">  维修（护）费</t>
  </si>
  <si>
    <t xml:space="preserve">  劳务费</t>
  </si>
  <si>
    <t>28</t>
  </si>
  <si>
    <t xml:space="preserve">  工会经费</t>
  </si>
  <si>
    <t>29</t>
  </si>
  <si>
    <t xml:space="preserve">  福利费</t>
  </si>
  <si>
    <t>39</t>
  </si>
  <si>
    <t xml:space="preserve">  其他交通费用</t>
  </si>
  <si>
    <t xml:space="preserve">  其他交通费用（车补）</t>
  </si>
  <si>
    <t>303</t>
  </si>
  <si>
    <t>对个人和家庭的补助</t>
  </si>
  <si>
    <t xml:space="preserve">  退休费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</si>
  <si>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</si>
  <si>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</si>
  <si>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</si>
  <si>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</si>
  <si>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</si>
  <si>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</si>
  <si>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</si>
  <si>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</si>
  <si>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</si>
  <si>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</si>
  <si>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</si>
  <si>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</si>
  <si>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</si>
  <si>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</si>
  <si>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</si>
  <si>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</si>
  <si>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</si>
  <si>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</si>
  <si>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</si>
  <si>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</si>
  <si>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</si>
  <si>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</si>
  <si>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</si>
  <si>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</si>
  <si>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</si>
  <si>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</si>
  <si>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</si>
  <si>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</si>
  <si>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农业农村局</t>
  </si>
  <si>
    <t>联系人</t>
  </si>
  <si>
    <t>联系电话</t>
  </si>
  <si>
    <t>0934-6621093</t>
  </si>
  <si>
    <t>部门（单位）职能</t>
  </si>
  <si>
    <t>依据</t>
  </si>
  <si>
    <r>
      <rPr>
        <sz val="9"/>
        <color rgb="FF000000"/>
        <rFont val="宋体"/>
        <charset val="1"/>
      </rPr>
      <t>中共宁县县委办</t>
    </r>
    <r>
      <rPr>
        <sz val="9"/>
        <color rgb="FF000000"/>
        <rFont val="Calibri"/>
        <charset val="1"/>
      </rPr>
      <t xml:space="preserve">  </t>
    </r>
    <r>
      <rPr>
        <sz val="9"/>
        <color rgb="FF000000"/>
        <rFont val="宋体"/>
        <charset val="1"/>
      </rPr>
      <t>宁县人民政府办公室关于印发《宁县农业农村局职能配置、内设机构和人员编制规定》的通知（宁办字【</t>
    </r>
    <r>
      <rPr>
        <sz val="9"/>
        <color rgb="FF000000"/>
        <rFont val="Calibri"/>
        <charset val="1"/>
      </rPr>
      <t>2019</t>
    </r>
    <r>
      <rPr>
        <sz val="9"/>
        <color rgb="FF000000"/>
        <rFont val="宋体"/>
        <charset val="1"/>
      </rPr>
      <t>】</t>
    </r>
    <r>
      <rPr>
        <sz val="9"/>
        <color rgb="FF000000"/>
        <rFont val="Calibri"/>
        <charset val="1"/>
      </rPr>
      <t>52</t>
    </r>
    <r>
      <rPr>
        <sz val="9"/>
        <color rgb="FF000000"/>
        <rFont val="宋体"/>
        <charset val="1"/>
      </rPr>
      <t>号</t>
    </r>
  </si>
  <si>
    <t>职能概述</t>
  </si>
  <si>
    <t>宁县农业农村局是全额拨款行政单位，贯彻落实党中央和省委、市委、县委关于“三农”工作的方针政策和决策部署，在履行职责过程中坚持和加强党对“三农”工作的集中统一领导。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</si>
  <si>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</si>
  <si>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</si>
  <si>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</si>
  <si>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</si>
  <si>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</si>
  <si>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</si>
  <si>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畜牧兽医站、果产业发展中心、农业机械化服务中心、农业广播电视学校、农村能源建设办公室、农业技术推广中心、农业机械化学校、农机监理站、瓜菜蚕桑中心、农业产业化发展中心、农村合作经济经营管理局、种子管理站、农业综合执法队</t>
  </si>
  <si>
    <t>内设职能部门</t>
  </si>
  <si>
    <t>办公室、政策与改革股、发展规划股、市场与信息股、农村社会事业促进股、科技教育股、种植业管理股、农产品质量安全监管股、畜牧渔政管理股、财务与资产管理股、农田基建管理股、乡村建设管理股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</si>
  <si>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</si>
  <si>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</si>
  <si>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</si>
  <si>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</si>
  <si>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</si>
  <si>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</si>
  <si>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建立健全了财务管理制度、预决算管理制度等。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</si>
  <si>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</si>
  <si>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</si>
  <si>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</si>
  <si>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</si>
  <si>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</si>
  <si>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</si>
  <si>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</si>
  <si>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</si>
  <si>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</si>
  <si>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</si>
  <si>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</si>
  <si>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</si>
  <si>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</si>
  <si>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</si>
  <si>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</si>
  <si>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</si>
  <si>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</si>
  <si>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</si>
  <si>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</si>
  <si>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</si>
  <si>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</si>
  <si>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</si>
  <si>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合理合规完成完成预算支出，保障单位及项目正常运转</t>
  </si>
  <si>
    <t>成本指标</t>
  </si>
  <si>
    <t>成本控制率</t>
  </si>
  <si>
    <t>效益指标</t>
  </si>
  <si>
    <t>社会效益</t>
  </si>
  <si>
    <t>三农政策落实</t>
  </si>
  <si>
    <t>满意度指标</t>
  </si>
  <si>
    <t>服务对象满意度</t>
  </si>
  <si>
    <t>95%以上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</si>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</sst>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0.00_);\(0.00\)"/>
    <numFmt numFmtId="180" formatCode="#0.00"/>
    <numFmt numFmtId="181" formatCode="#,##0.00_ ;[Red]\-#,##0.00\ "/>
    <numFmt numFmtId="182" formatCode="yyyy/mm/dd"/>
  </numFmts>
  <fonts count="65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12"/>
      <color rgb="FF000000"/>
      <name val="宋体"/>
      <charset val="1"/>
    </font>
    <font>
      <sz val="12"/>
      <color indexed="8"/>
      <name val="Calibri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9"/>
      <name val="SimSun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10"/>
      <name val="Hiragino Sans GB"/>
      <charset val="134"/>
    </font>
    <font>
      <u/>
      <sz val="9"/>
      <color indexed="12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5" fillId="4" borderId="17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8" borderId="18" applyNumberFormat="0" applyFon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55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7" fillId="12" borderId="21" applyNumberFormat="0" applyAlignment="0" applyProtection="0">
      <alignment vertical="center"/>
    </xf>
    <xf numFmtId="0" fontId="58" fillId="12" borderId="17" applyNumberFormat="0" applyAlignment="0" applyProtection="0">
      <alignment vertical="center"/>
    </xf>
    <xf numFmtId="0" fontId="59" fillId="13" borderId="22" applyNumberFormat="0" applyAlignment="0" applyProtection="0">
      <alignment vertical="center"/>
    </xf>
    <xf numFmtId="0" fontId="54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1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right" vertical="center" wrapText="1"/>
    </xf>
    <xf numFmtId="0" fontId="20" fillId="0" borderId="0" xfId="0" applyFont="1" applyFill="1" applyBorder="1" applyAlignment="1" applyProtection="1"/>
    <xf numFmtId="0" fontId="21" fillId="0" borderId="0" xfId="0" applyFont="1" applyFill="1" applyAlignment="1"/>
    <xf numFmtId="0" fontId="22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177" fontId="26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left" vertical="center" wrapText="1"/>
    </xf>
    <xf numFmtId="176" fontId="25" fillId="0" borderId="1" xfId="0" applyNumberFormat="1" applyFont="1" applyBorder="1">
      <alignment vertical="center"/>
    </xf>
    <xf numFmtId="176" fontId="25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Border="1">
      <alignment vertical="center"/>
    </xf>
    <xf numFmtId="176" fontId="26" fillId="0" borderId="1" xfId="0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0" fontId="27" fillId="0" borderId="7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176" fontId="28" fillId="0" borderId="1" xfId="0" applyNumberFormat="1" applyFont="1" applyBorder="1" applyAlignment="1">
      <alignment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8" fillId="0" borderId="1" xfId="0" applyNumberFormat="1" applyFont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76" fontId="32" fillId="0" borderId="1" xfId="0" applyNumberFormat="1" applyFont="1" applyBorder="1" applyAlignment="1">
      <alignment horizontal="righ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178" fontId="29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32" fillId="0" borderId="1" xfId="0" applyNumberFormat="1" applyFont="1" applyFill="1" applyBorder="1" applyAlignment="1" applyProtection="1">
      <alignment horizontal="right" vertical="center" wrapText="1"/>
    </xf>
    <xf numFmtId="0" fontId="26" fillId="0" borderId="1" xfId="0" applyFont="1" applyBorder="1">
      <alignment vertical="center"/>
    </xf>
    <xf numFmtId="176" fontId="29" fillId="0" borderId="1" xfId="0" applyNumberFormat="1" applyFont="1" applyBorder="1" applyAlignment="1">
      <alignment vertical="center" wrapText="1"/>
    </xf>
    <xf numFmtId="49" fontId="29" fillId="0" borderId="1" xfId="0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>
      <alignment vertical="center"/>
    </xf>
    <xf numFmtId="176" fontId="25" fillId="0" borderId="1" xfId="0" applyNumberFormat="1" applyFont="1" applyBorder="1" applyAlignment="1">
      <alignment horizontal="right" vertical="center" wrapText="1"/>
    </xf>
    <xf numFmtId="0" fontId="33" fillId="0" borderId="1" xfId="0" applyFont="1" applyBorder="1">
      <alignment vertical="center"/>
    </xf>
    <xf numFmtId="176" fontId="29" fillId="0" borderId="1" xfId="0" applyNumberFormat="1" applyFont="1" applyFill="1" applyBorder="1" applyAlignment="1">
      <alignment horizontal="left" vertical="center" wrapText="1"/>
    </xf>
    <xf numFmtId="176" fontId="26" fillId="0" borderId="1" xfId="0" applyNumberFormat="1" applyFont="1" applyBorder="1" applyAlignment="1">
      <alignment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76" fontId="27" fillId="0" borderId="5" xfId="0" applyNumberFormat="1" applyFont="1" applyBorder="1" applyAlignment="1">
      <alignment horizontal="right" vertical="center" wrapText="1"/>
    </xf>
    <xf numFmtId="176" fontId="27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Fill="1" applyBorder="1" applyAlignment="1" applyProtection="1">
      <alignment horizontal="left" vertical="center"/>
    </xf>
    <xf numFmtId="49" fontId="35" fillId="0" borderId="1" xfId="0" applyNumberFormat="1" applyFont="1" applyFill="1" applyBorder="1" applyAlignment="1" applyProtection="1">
      <alignment horizontal="left" vertical="center"/>
    </xf>
    <xf numFmtId="176" fontId="19" fillId="0" borderId="1" xfId="0" applyNumberFormat="1" applyFont="1" applyBorder="1" applyAlignment="1">
      <alignment horizontal="right" vertical="center" wrapText="1"/>
    </xf>
    <xf numFmtId="179" fontId="27" fillId="0" borderId="1" xfId="0" applyNumberFormat="1" applyFont="1" applyBorder="1" applyAlignment="1">
      <alignment horizontal="right" vertical="center" wrapText="1"/>
    </xf>
    <xf numFmtId="49" fontId="36" fillId="0" borderId="1" xfId="0" applyNumberFormat="1" applyFont="1" applyFill="1" applyBorder="1" applyAlignment="1" applyProtection="1">
      <alignment horizontal="left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0" fontId="27" fillId="0" borderId="7" xfId="0" applyFont="1" applyBorder="1" applyAlignment="1">
      <alignment horizontal="center" vertical="center" wrapText="1"/>
    </xf>
    <xf numFmtId="176" fontId="27" fillId="0" borderId="7" xfId="0" applyNumberFormat="1" applyFont="1" applyBorder="1" applyAlignment="1">
      <alignment horizontal="right" vertical="center" wrapText="1"/>
    </xf>
    <xf numFmtId="4" fontId="27" fillId="0" borderId="7" xfId="0" applyNumberFormat="1" applyFont="1" applyBorder="1" applyAlignment="1">
      <alignment horizontal="right" vertical="center" wrapText="1"/>
    </xf>
    <xf numFmtId="0" fontId="29" fillId="0" borderId="7" xfId="0" applyFont="1" applyBorder="1" applyAlignment="1">
      <alignment horizontal="left" vertical="center" wrapText="1"/>
    </xf>
    <xf numFmtId="176" fontId="29" fillId="0" borderId="7" xfId="0" applyNumberFormat="1" applyFont="1" applyBorder="1" applyAlignment="1">
      <alignment horizontal="right" vertical="center" wrapText="1"/>
    </xf>
    <xf numFmtId="176" fontId="29" fillId="0" borderId="7" xfId="0" applyNumberFormat="1" applyFont="1" applyBorder="1" applyAlignment="1">
      <alignment vertical="center" wrapText="1"/>
    </xf>
    <xf numFmtId="4" fontId="27" fillId="0" borderId="7" xfId="0" applyNumberFormat="1" applyFont="1" applyBorder="1" applyAlignment="1">
      <alignment vertical="center" wrapText="1"/>
    </xf>
    <xf numFmtId="180" fontId="19" fillId="0" borderId="7" xfId="0" applyNumberFormat="1" applyFont="1" applyBorder="1" applyAlignment="1">
      <alignment horizontal="right" vertical="center" wrapText="1"/>
    </xf>
    <xf numFmtId="180" fontId="29" fillId="0" borderId="7" xfId="0" applyNumberFormat="1" applyFont="1" applyBorder="1" applyAlignment="1">
      <alignment horizontal="right" vertical="center" wrapText="1"/>
    </xf>
    <xf numFmtId="180" fontId="37" fillId="0" borderId="7" xfId="0" applyNumberFormat="1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vertical="center" wrapText="1"/>
    </xf>
    <xf numFmtId="0" fontId="29" fillId="0" borderId="7" xfId="0" applyFont="1" applyBorder="1" applyAlignment="1">
      <alignment horizontal="right" vertical="center" wrapText="1"/>
    </xf>
    <xf numFmtId="180" fontId="27" fillId="0" borderId="7" xfId="0" applyNumberFormat="1" applyFont="1" applyBorder="1" applyAlignment="1">
      <alignment vertical="center" wrapText="1"/>
    </xf>
    <xf numFmtId="180" fontId="27" fillId="0" borderId="7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8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/>
    </xf>
    <xf numFmtId="0" fontId="36" fillId="0" borderId="1" xfId="0" applyFont="1" applyFill="1" applyBorder="1" applyAlignment="1" applyProtection="1">
      <alignment horizontal="center" vertical="center"/>
    </xf>
    <xf numFmtId="0" fontId="24" fillId="0" borderId="1" xfId="51" applyFont="1" applyFill="1" applyBorder="1" applyAlignment="1" applyProtection="1">
      <alignment vertical="center"/>
    </xf>
    <xf numFmtId="181" fontId="36" fillId="0" borderId="1" xfId="0" applyNumberFormat="1" applyFont="1" applyFill="1" applyBorder="1" applyAlignment="1" applyProtection="1">
      <alignment horizontal="right" vertical="center"/>
    </xf>
    <xf numFmtId="181" fontId="35" fillId="0" borderId="1" xfId="0" applyNumberFormat="1" applyFont="1" applyFill="1" applyBorder="1" applyAlignment="1">
      <alignment horizontal="right" vertical="center"/>
    </xf>
    <xf numFmtId="181" fontId="24" fillId="0" borderId="1" xfId="0" applyNumberFormat="1" applyFont="1" applyFill="1" applyBorder="1" applyAlignment="1" applyProtection="1">
      <alignment horizontal="right" vertical="center"/>
    </xf>
    <xf numFmtId="0" fontId="24" fillId="0" borderId="1" xfId="51" applyFont="1" applyBorder="1" applyAlignment="1" applyProtection="1">
      <alignment vertical="center"/>
    </xf>
    <xf numFmtId="0" fontId="36" fillId="0" borderId="1" xfId="51" applyFont="1" applyFill="1" applyBorder="1" applyAlignment="1" applyProtection="1">
      <alignment horizontal="center" vertical="center"/>
    </xf>
    <xf numFmtId="0" fontId="39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0" fontId="37" fillId="0" borderId="7" xfId="0" applyFont="1" applyBorder="1" applyAlignment="1">
      <alignment horizontal="right" vertical="center" wrapText="1"/>
    </xf>
    <xf numFmtId="4" fontId="17" fillId="0" borderId="7" xfId="0" applyNumberFormat="1" applyFont="1" applyBorder="1" applyAlignment="1">
      <alignment vertical="center" wrapText="1"/>
    </xf>
    <xf numFmtId="179" fontId="29" fillId="0" borderId="7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vertical="center" wrapText="1"/>
    </xf>
    <xf numFmtId="4" fontId="40" fillId="0" borderId="7" xfId="0" applyNumberFormat="1" applyFont="1" applyBorder="1" applyAlignment="1">
      <alignment vertical="center" wrapText="1"/>
    </xf>
    <xf numFmtId="176" fontId="40" fillId="0" borderId="7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 wrapText="1"/>
    </xf>
    <xf numFmtId="182" fontId="19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19" fillId="0" borderId="0" xfId="0" applyFont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8 3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Q12" sqref="Q12"/>
    </sheetView>
  </sheetViews>
  <sheetFormatPr defaultColWidth="10" defaultRowHeight="13.5"/>
  <cols>
    <col min="1" max="1" width="2.5" customWidth="1"/>
    <col min="2" max="2" width="11" customWidth="1"/>
    <col min="3" max="3" width="9.75" customWidth="1"/>
    <col min="4" max="4" width="7.875" customWidth="1"/>
    <col min="5" max="5" width="12.625" customWidth="1"/>
    <col min="6" max="6" width="10.625" customWidth="1"/>
    <col min="7" max="7" width="11.5" customWidth="1"/>
    <col min="8" max="11" width="9.75" customWidth="1"/>
  </cols>
  <sheetData>
    <row r="1" ht="14.25" customHeight="1" spans="1:1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ht="14.25" customHeight="1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2.7" customHeight="1" spans="1:11">
      <c r="A3" s="41"/>
      <c r="B3" s="41" t="s">
        <v>0</v>
      </c>
      <c r="C3" s="157" t="s">
        <v>1</v>
      </c>
      <c r="D3" s="152"/>
      <c r="E3" s="41"/>
      <c r="F3" s="41"/>
      <c r="G3" s="41"/>
      <c r="H3" s="41"/>
      <c r="I3" s="41"/>
      <c r="J3" s="41"/>
      <c r="K3" s="41"/>
    </row>
    <row r="4" ht="22.7" customHeight="1" spans="1:11">
      <c r="A4" s="41"/>
      <c r="B4" s="41" t="s">
        <v>2</v>
      </c>
      <c r="C4" s="41" t="s">
        <v>3</v>
      </c>
      <c r="D4" s="41"/>
      <c r="E4" s="41"/>
      <c r="F4" s="41"/>
      <c r="G4" s="41"/>
      <c r="H4" s="41"/>
      <c r="I4" s="41"/>
      <c r="J4" s="41"/>
      <c r="K4" s="41"/>
    </row>
    <row r="5" ht="14.25" customHeight="1" spans="1:1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ht="78.6" customHeight="1" spans="1:11">
      <c r="A6" s="39"/>
      <c r="B6" s="153" t="s">
        <v>4</v>
      </c>
      <c r="C6" s="153"/>
      <c r="D6" s="153"/>
      <c r="E6" s="153"/>
      <c r="F6" s="153"/>
      <c r="G6" s="153"/>
      <c r="H6" s="153"/>
      <c r="I6" s="153"/>
      <c r="J6" s="153"/>
      <c r="K6" s="153"/>
    </row>
    <row r="7" ht="22.7" customHeight="1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ht="22.7" customHeight="1" spans="1:1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22.7" customHeight="1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2.7" customHeight="1" spans="1:11">
      <c r="A10" s="41"/>
      <c r="B10" s="41" t="s">
        <v>5</v>
      </c>
      <c r="C10" s="41"/>
      <c r="F10" s="154" t="s">
        <v>6</v>
      </c>
      <c r="G10" s="155" t="s">
        <v>7</v>
      </c>
      <c r="H10" s="41"/>
      <c r="I10" s="41"/>
      <c r="J10" s="41"/>
      <c r="K10" s="41"/>
    </row>
    <row r="11" ht="22.7" customHeight="1" spans="1:1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ht="22.7" customHeight="1" spans="1:11">
      <c r="A12" s="41"/>
      <c r="B12" s="154" t="s">
        <v>8</v>
      </c>
      <c r="C12" s="156" t="s">
        <v>9</v>
      </c>
      <c r="D12" s="41"/>
      <c r="E12" s="154" t="s">
        <v>10</v>
      </c>
      <c r="F12" s="39" t="s">
        <v>11</v>
      </c>
      <c r="G12" s="41"/>
      <c r="H12" s="154" t="s">
        <v>12</v>
      </c>
      <c r="I12" s="39" t="s">
        <v>13</v>
      </c>
      <c r="J12" s="41"/>
      <c r="K12" s="41"/>
    </row>
    <row r="13" ht="14.25" customHeight="1" spans="1:11">
      <c r="A13" s="39"/>
      <c r="B13" s="39"/>
      <c r="C13" s="39" t="s">
        <v>14</v>
      </c>
      <c r="D13" s="39"/>
      <c r="E13" s="39"/>
      <c r="F13" s="39"/>
      <c r="G13" s="39"/>
      <c r="H13" s="39"/>
      <c r="I13" s="39"/>
      <c r="J13" s="39"/>
      <c r="K13" s="39"/>
    </row>
    <row r="14" ht="14.25" customHeight="1" spans="1:1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ht="14.25" customHeight="1" spans="1:1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0" sqref="C10"/>
    </sheetView>
  </sheetViews>
  <sheetFormatPr defaultColWidth="10" defaultRowHeight="13.5" outlineLevelCol="7"/>
  <cols>
    <col min="1" max="1" width="33.62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4.25" customHeight="1" spans="1:8">
      <c r="A1" s="39"/>
      <c r="B1" s="39"/>
      <c r="C1" s="39"/>
      <c r="D1" s="39"/>
      <c r="E1" s="39"/>
      <c r="F1" s="39"/>
      <c r="G1" s="39"/>
      <c r="H1" s="39"/>
    </row>
    <row r="2" ht="39.95" customHeight="1" spans="1:8">
      <c r="A2" s="74" t="s">
        <v>239</v>
      </c>
      <c r="B2" s="74"/>
      <c r="C2" s="74"/>
      <c r="D2" s="74"/>
      <c r="E2" s="74"/>
      <c r="F2" s="74"/>
      <c r="G2" s="74"/>
      <c r="H2" s="74"/>
    </row>
    <row r="3" ht="22.7" customHeight="1" spans="1:8">
      <c r="A3" s="39"/>
      <c r="B3" s="39"/>
      <c r="C3" s="39"/>
      <c r="D3" s="39"/>
      <c r="E3" s="39"/>
      <c r="F3" s="39"/>
      <c r="G3" s="39"/>
      <c r="H3" s="75" t="s">
        <v>37</v>
      </c>
    </row>
    <row r="4" ht="22.7" customHeight="1" spans="1:8">
      <c r="A4" s="43" t="s">
        <v>194</v>
      </c>
      <c r="B4" s="43" t="s">
        <v>240</v>
      </c>
      <c r="C4" s="43"/>
      <c r="D4" s="43"/>
      <c r="E4" s="43"/>
      <c r="F4" s="43"/>
      <c r="G4" s="43" t="s">
        <v>241</v>
      </c>
      <c r="H4" s="43" t="s">
        <v>242</v>
      </c>
    </row>
    <row r="5" ht="22.7" customHeight="1" spans="1:8">
      <c r="A5" s="43"/>
      <c r="B5" s="43" t="s">
        <v>157</v>
      </c>
      <c r="C5" s="43" t="s">
        <v>243</v>
      </c>
      <c r="D5" s="43" t="s">
        <v>244</v>
      </c>
      <c r="E5" s="43" t="s">
        <v>245</v>
      </c>
      <c r="F5" s="43"/>
      <c r="G5" s="43"/>
      <c r="H5" s="43"/>
    </row>
    <row r="6" ht="22.7" customHeight="1" spans="1:8">
      <c r="A6" s="43"/>
      <c r="B6" s="43"/>
      <c r="C6" s="43"/>
      <c r="D6" s="43"/>
      <c r="E6" s="43" t="s">
        <v>246</v>
      </c>
      <c r="F6" s="43" t="s">
        <v>247</v>
      </c>
      <c r="G6" s="43"/>
      <c r="H6" s="43"/>
    </row>
    <row r="7" ht="22.7" customHeight="1" spans="1:8">
      <c r="A7" s="76" t="s">
        <v>157</v>
      </c>
      <c r="B7" s="77"/>
      <c r="C7" s="77"/>
      <c r="D7" s="77"/>
      <c r="E7" s="77"/>
      <c r="F7" s="77"/>
      <c r="G7" s="77"/>
      <c r="H7" s="77"/>
    </row>
    <row r="8" ht="22.7" customHeight="1" spans="1:8">
      <c r="A8" s="76"/>
      <c r="B8" s="77"/>
      <c r="C8" s="77"/>
      <c r="D8" s="77"/>
      <c r="E8" s="77"/>
      <c r="F8" s="77"/>
      <c r="G8" s="77"/>
      <c r="H8" s="77"/>
    </row>
    <row r="9" ht="22.7" customHeight="1" spans="1:8">
      <c r="A9" s="44"/>
      <c r="B9" s="45"/>
      <c r="C9" s="45"/>
      <c r="D9" s="45"/>
      <c r="E9" s="45"/>
      <c r="F9" s="45"/>
      <c r="G9" s="45"/>
      <c r="H9" s="4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J17" sqref="J17"/>
    </sheetView>
  </sheetViews>
  <sheetFormatPr defaultColWidth="10" defaultRowHeight="13.5"/>
  <cols>
    <col min="1" max="1" width="9.625" customWidth="1"/>
    <col min="2" max="2" width="8.25" customWidth="1"/>
    <col min="3" max="3" width="20.125" customWidth="1"/>
    <col min="4" max="4" width="13.5" customWidth="1"/>
    <col min="5" max="5" width="15.25" customWidth="1"/>
    <col min="6" max="6" width="14.5" customWidth="1"/>
    <col min="7" max="9" width="9.75" customWidth="1"/>
  </cols>
  <sheetData>
    <row r="1" ht="39.95" customHeight="1" spans="1:9">
      <c r="A1" s="55" t="s">
        <v>248</v>
      </c>
      <c r="B1" s="55"/>
      <c r="C1" s="55"/>
      <c r="D1" s="55"/>
      <c r="E1" s="55"/>
      <c r="F1" s="55"/>
      <c r="G1" s="39"/>
      <c r="H1" s="39"/>
      <c r="I1" s="39"/>
    </row>
    <row r="2" ht="22.7" customHeight="1" spans="1:9">
      <c r="A2" s="56"/>
      <c r="B2" s="56"/>
      <c r="C2" s="56"/>
      <c r="D2" s="41"/>
      <c r="E2" s="41"/>
      <c r="F2" s="41" t="s">
        <v>37</v>
      </c>
      <c r="G2" s="39"/>
      <c r="H2" s="39"/>
      <c r="I2" s="39"/>
    </row>
    <row r="3" ht="22.7" customHeight="1" spans="1:9">
      <c r="A3" s="57" t="s">
        <v>201</v>
      </c>
      <c r="B3" s="57"/>
      <c r="C3" s="57"/>
      <c r="D3" s="58" t="s">
        <v>157</v>
      </c>
      <c r="E3" s="58" t="s">
        <v>114</v>
      </c>
      <c r="F3" s="58" t="s">
        <v>115</v>
      </c>
      <c r="G3" s="39"/>
      <c r="H3" s="39"/>
      <c r="I3" s="39"/>
    </row>
    <row r="4" ht="27.95" customHeight="1" spans="1:9">
      <c r="A4" s="59" t="s">
        <v>203</v>
      </c>
      <c r="B4" s="60"/>
      <c r="C4" s="61" t="s">
        <v>112</v>
      </c>
      <c r="D4" s="62"/>
      <c r="E4" s="62"/>
      <c r="F4" s="62"/>
      <c r="G4" s="41"/>
      <c r="H4" s="41"/>
      <c r="I4" s="41"/>
    </row>
    <row r="5" ht="27.95" customHeight="1" spans="1:10">
      <c r="A5" s="57" t="s">
        <v>206</v>
      </c>
      <c r="B5" s="57" t="s">
        <v>207</v>
      </c>
      <c r="C5" s="63"/>
      <c r="D5" s="64"/>
      <c r="E5" s="64"/>
      <c r="F5" s="64"/>
      <c r="J5" s="40"/>
    </row>
    <row r="6" ht="27.95" customHeight="1" spans="1:6">
      <c r="A6" s="65" t="s">
        <v>218</v>
      </c>
      <c r="B6" s="66"/>
      <c r="C6" s="66" t="s">
        <v>219</v>
      </c>
      <c r="D6" s="67"/>
      <c r="E6" s="68">
        <f>E7+E8+E9+E10+E11+E12+E13+E14</f>
        <v>365000</v>
      </c>
      <c r="F6" s="69"/>
    </row>
    <row r="7" ht="24.95" customHeight="1" spans="1:6">
      <c r="A7" s="70"/>
      <c r="B7" s="70" t="s">
        <v>129</v>
      </c>
      <c r="C7" s="71" t="s">
        <v>220</v>
      </c>
      <c r="D7" s="72"/>
      <c r="E7" s="73">
        <v>247000</v>
      </c>
      <c r="F7" s="69"/>
    </row>
    <row r="8" ht="24.95" customHeight="1" spans="1:6">
      <c r="A8" s="70"/>
      <c r="B8" s="70" t="s">
        <v>121</v>
      </c>
      <c r="C8" s="71" t="s">
        <v>221</v>
      </c>
      <c r="D8" s="72"/>
      <c r="E8" s="73">
        <v>30000</v>
      </c>
      <c r="F8" s="69"/>
    </row>
    <row r="9" ht="24.95" customHeight="1" spans="1:6">
      <c r="A9" s="70"/>
      <c r="B9" s="70" t="s">
        <v>119</v>
      </c>
      <c r="C9" s="71" t="s">
        <v>222</v>
      </c>
      <c r="D9" s="72"/>
      <c r="E9" s="73">
        <v>6000</v>
      </c>
      <c r="F9" s="69"/>
    </row>
    <row r="10" ht="24.95" customHeight="1" spans="1:6">
      <c r="A10" s="70"/>
      <c r="B10" s="70" t="s">
        <v>148</v>
      </c>
      <c r="C10" s="71" t="s">
        <v>223</v>
      </c>
      <c r="D10" s="72"/>
      <c r="E10" s="73">
        <v>10000</v>
      </c>
      <c r="F10" s="69"/>
    </row>
    <row r="11" ht="24.95" customHeight="1" spans="1:6">
      <c r="A11" s="70"/>
      <c r="B11" s="70" t="s">
        <v>127</v>
      </c>
      <c r="C11" s="71" t="s">
        <v>224</v>
      </c>
      <c r="D11" s="72"/>
      <c r="E11" s="73">
        <v>20000</v>
      </c>
      <c r="F11" s="69"/>
    </row>
    <row r="12" ht="24.95" customHeight="1" spans="1:6">
      <c r="A12" s="70"/>
      <c r="B12" s="70" t="s">
        <v>225</v>
      </c>
      <c r="C12" s="71" t="s">
        <v>226</v>
      </c>
      <c r="D12" s="72"/>
      <c r="E12" s="73">
        <v>5000</v>
      </c>
      <c r="F12" s="69"/>
    </row>
    <row r="13" ht="24.95" customHeight="1" spans="1:6">
      <c r="A13" s="70"/>
      <c r="B13" s="70" t="s">
        <v>142</v>
      </c>
      <c r="C13" s="71" t="s">
        <v>227</v>
      </c>
      <c r="D13" s="72"/>
      <c r="E13" s="73">
        <v>5000</v>
      </c>
      <c r="F13" s="69"/>
    </row>
    <row r="14" ht="24.95" customHeight="1" spans="1:6">
      <c r="A14" s="70"/>
      <c r="B14" s="70" t="s">
        <v>232</v>
      </c>
      <c r="C14" s="71" t="s">
        <v>233</v>
      </c>
      <c r="D14" s="72"/>
      <c r="E14" s="73">
        <v>42000</v>
      </c>
      <c r="F14" s="69"/>
    </row>
    <row r="15" ht="24.95" customHeight="1" spans="1:6">
      <c r="A15" s="70"/>
      <c r="B15" s="70"/>
      <c r="C15" s="71"/>
      <c r="D15" s="72"/>
      <c r="E15" s="73"/>
      <c r="F15" s="69"/>
    </row>
    <row r="16" ht="24.95" customHeight="1" spans="1:6">
      <c r="A16" s="70"/>
      <c r="B16" s="70"/>
      <c r="C16" s="71"/>
      <c r="D16" s="72"/>
      <c r="E16" s="73"/>
      <c r="F16" s="69"/>
    </row>
    <row r="17" ht="24.95" customHeight="1"/>
  </sheetData>
  <mergeCells count="8">
    <mergeCell ref="A1:F1"/>
    <mergeCell ref="A2:C2"/>
    <mergeCell ref="A3:C3"/>
    <mergeCell ref="A4:B4"/>
    <mergeCell ref="C4:C5"/>
    <mergeCell ref="D3:D5"/>
    <mergeCell ref="E3:E5"/>
    <mergeCell ref="F3:F5"/>
  </mergeCells>
  <printOptions horizontalCentered="1"/>
  <pageMargins left="0.751388888888889" right="0.751388888888889" top="0.590277777777778" bottom="0.590277777777778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46" customWidth="1"/>
    <col min="2" max="2" width="41.375" style="46" customWidth="1"/>
    <col min="3" max="3" width="29.375" style="46" customWidth="1"/>
    <col min="4" max="4" width="2.5" style="46" customWidth="1"/>
    <col min="5" max="16" width="8" style="46"/>
    <col min="17" max="16384" width="7.875" style="47"/>
  </cols>
  <sheetData>
    <row r="1" ht="15" customHeight="1" spans="1:16">
      <c r="A1" s="48"/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32.25" customHeight="1" spans="1:16">
      <c r="A2" s="49" t="s">
        <v>249</v>
      </c>
      <c r="B2" s="49"/>
      <c r="C2" s="49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ht="15" customHeight="1" spans="1:16">
      <c r="A3" s="47"/>
      <c r="B3" s="47"/>
      <c r="C3" s="50" t="s">
        <v>37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ht="25.5" customHeight="1" spans="1:16">
      <c r="A4" s="51" t="s">
        <v>250</v>
      </c>
      <c r="B4" s="51"/>
      <c r="C4" s="52" t="s">
        <v>41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ht="25.5" customHeight="1" spans="1:16">
      <c r="A5" s="51" t="s">
        <v>251</v>
      </c>
      <c r="B5" s="51" t="s">
        <v>252</v>
      </c>
      <c r="C5" s="52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ht="25.5" customHeight="1" spans="1:16">
      <c r="A6" s="51" t="s">
        <v>157</v>
      </c>
      <c r="B6" s="51"/>
      <c r="C6" s="52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ht="26.25" customHeight="1" spans="1:16">
      <c r="A7" s="53"/>
      <c r="B7" s="53"/>
      <c r="C7" s="54">
        <v>0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ht="26.25" customHeight="1" spans="1:16">
      <c r="A8" s="53"/>
      <c r="B8" s="53"/>
      <c r="C8" s="54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ht="26.25" customHeight="1" spans="1:16">
      <c r="A9" s="53"/>
      <c r="B9" s="53"/>
      <c r="C9" s="54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ht="26.25" customHeight="1" spans="1:3">
      <c r="A10" s="53"/>
      <c r="B10" s="53"/>
      <c r="C10" s="54"/>
    </row>
    <row r="11" ht="26.25" customHeight="1" spans="1:3">
      <c r="A11" s="53"/>
      <c r="B11" s="53"/>
      <c r="C11" s="54"/>
    </row>
    <row r="12" ht="26.25" customHeight="1" spans="1:3">
      <c r="A12" s="53"/>
      <c r="B12" s="53"/>
      <c r="C12" s="5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3" sqref="C13:C14"/>
    </sheetView>
  </sheetViews>
  <sheetFormatPr defaultColWidth="10" defaultRowHeight="13.5" outlineLevelRow="4" outlineLevelCol="4"/>
  <cols>
    <col min="1" max="1" width="22.75" customWidth="1"/>
    <col min="2" max="2" width="23.625" customWidth="1"/>
    <col min="3" max="3" width="20.25" customWidth="1"/>
    <col min="4" max="4" width="28" customWidth="1"/>
    <col min="5" max="5" width="29.375" customWidth="1"/>
  </cols>
  <sheetData>
    <row r="1" ht="14.25" customHeight="1" spans="1:5">
      <c r="A1" s="39"/>
      <c r="B1" s="39"/>
      <c r="C1" s="39"/>
      <c r="D1" s="39"/>
      <c r="E1" s="39"/>
    </row>
    <row r="2" ht="39.95" customHeight="1" spans="1:5">
      <c r="A2" s="40" t="s">
        <v>253</v>
      </c>
      <c r="B2" s="40"/>
      <c r="C2" s="40"/>
      <c r="D2" s="40"/>
      <c r="E2" s="40"/>
    </row>
    <row r="3" ht="22.7" customHeight="1" spans="1:5">
      <c r="A3" s="41"/>
      <c r="B3" s="41"/>
      <c r="C3" s="41"/>
      <c r="D3" s="41"/>
      <c r="E3" s="42" t="s">
        <v>37</v>
      </c>
    </row>
    <row r="4" ht="22.7" customHeight="1" spans="1:5">
      <c r="A4" s="43" t="s">
        <v>194</v>
      </c>
      <c r="B4" s="43" t="s">
        <v>157</v>
      </c>
      <c r="C4" s="43" t="s">
        <v>254</v>
      </c>
      <c r="D4" s="43" t="s">
        <v>255</v>
      </c>
      <c r="E4" s="43" t="s">
        <v>256</v>
      </c>
    </row>
    <row r="5" ht="22.7" customHeight="1" spans="1:5">
      <c r="A5" s="44"/>
      <c r="B5" s="45"/>
      <c r="C5" s="45"/>
      <c r="D5" s="45"/>
      <c r="E5" s="45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$A1:$XFD1048576"/>
    </sheetView>
  </sheetViews>
  <sheetFormatPr defaultColWidth="9" defaultRowHeight="13.5" outlineLevelCol="1"/>
  <cols>
    <col min="1" max="1" width="34.0916666666667" customWidth="1"/>
    <col min="2" max="2" width="45.95" customWidth="1"/>
  </cols>
  <sheetData>
    <row r="1" ht="20.25" spans="1:2">
      <c r="A1" s="31" t="s">
        <v>257</v>
      </c>
      <c r="B1" s="31"/>
    </row>
    <row r="2" spans="1:2">
      <c r="A2" s="32" t="s">
        <v>258</v>
      </c>
      <c r="B2" s="32"/>
    </row>
    <row r="3" spans="1:2">
      <c r="A3" s="33" t="s">
        <v>40</v>
      </c>
      <c r="B3" s="34" t="s">
        <v>41</v>
      </c>
    </row>
    <row r="4" spans="1:2">
      <c r="A4" s="33"/>
      <c r="B4" s="34"/>
    </row>
    <row r="5" spans="1:2">
      <c r="A5" s="17" t="s">
        <v>259</v>
      </c>
      <c r="B5" s="34">
        <v>1</v>
      </c>
    </row>
    <row r="6" spans="1:2">
      <c r="A6" s="35" t="s">
        <v>260</v>
      </c>
      <c r="B6" s="36"/>
    </row>
    <row r="7" spans="1:2">
      <c r="A7" s="37" t="s">
        <v>261</v>
      </c>
      <c r="B7" s="36"/>
    </row>
    <row r="8" spans="1:2">
      <c r="A8" s="37"/>
      <c r="B8" s="36"/>
    </row>
    <row r="9" spans="1:2">
      <c r="A9" s="37"/>
      <c r="B9" s="36"/>
    </row>
    <row r="10" spans="1:2">
      <c r="A10" s="37"/>
      <c r="B10" s="36"/>
    </row>
    <row r="11" spans="1:2">
      <c r="A11" s="37"/>
      <c r="B11" s="36"/>
    </row>
    <row r="12" spans="1:2">
      <c r="A12" s="37"/>
      <c r="B12" s="36"/>
    </row>
    <row r="13" spans="1:2">
      <c r="A13" s="37"/>
      <c r="B13" s="36"/>
    </row>
    <row r="14" spans="1:2">
      <c r="A14" s="37"/>
      <c r="B14" s="36"/>
    </row>
    <row r="15" spans="1:2">
      <c r="A15" s="37"/>
      <c r="B15" s="36"/>
    </row>
    <row r="16" customFormat="1" spans="1:1">
      <c r="A16" s="38" t="s">
        <v>262</v>
      </c>
    </row>
  </sheetData>
  <mergeCells count="4">
    <mergeCell ref="A1:B1"/>
    <mergeCell ref="A2:B2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topLeftCell="A2" workbookViewId="0">
      <selection activeCell="Z14" sqref="Z14"/>
    </sheetView>
  </sheetViews>
  <sheetFormatPr defaultColWidth="9" defaultRowHeight="13.5"/>
  <cols>
    <col min="4" max="4" width="2.25" customWidth="1"/>
    <col min="5" max="6" width="5.725" customWidth="1"/>
    <col min="7" max="7" width="3.125" customWidth="1"/>
    <col min="8" max="8" width="3.25" customWidth="1"/>
    <col min="9" max="10" width="5.725" customWidth="1"/>
    <col min="11" max="11" width="1.875" customWidth="1"/>
    <col min="12" max="12" width="4.125" customWidth="1"/>
    <col min="13" max="13" width="2.375" hidden="1" customWidth="1"/>
    <col min="14" max="15" width="5.725" customWidth="1"/>
    <col min="16" max="16" width="8.375" customWidth="1"/>
    <col min="18" max="18" width="12.625"/>
    <col min="21" max="21" width="9" style="11"/>
  </cols>
  <sheetData>
    <row r="1" ht="18.75" spans="1:16">
      <c r="A1" s="1" t="s">
        <v>263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14.25" spans="1:21">
      <c r="A2" s="2" t="s">
        <v>264</v>
      </c>
      <c r="U2" s="11"/>
    </row>
    <row r="3" ht="40" customHeight="1" spans="1:16">
      <c r="A3" s="3" t="s">
        <v>265</v>
      </c>
      <c r="B3" s="12" t="s">
        <v>266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ht="33" customHeight="1" spans="1:16">
      <c r="A4" s="3" t="s">
        <v>267</v>
      </c>
      <c r="B4" s="6" t="s">
        <v>13</v>
      </c>
      <c r="C4" s="7"/>
      <c r="D4" s="7"/>
      <c r="E4" s="7"/>
      <c r="F4" s="3" t="s">
        <v>268</v>
      </c>
      <c r="G4" s="3"/>
      <c r="H4" s="3"/>
      <c r="I4" s="3"/>
      <c r="J4" s="7" t="s">
        <v>269</v>
      </c>
      <c r="K4" s="7"/>
      <c r="L4" s="7"/>
      <c r="M4" s="7"/>
      <c r="N4" s="7"/>
      <c r="O4" s="7"/>
      <c r="P4" s="7"/>
    </row>
    <row r="5" ht="29" customHeight="1" spans="1:16">
      <c r="A5" s="3" t="s">
        <v>270</v>
      </c>
      <c r="B5" s="3" t="s">
        <v>271</v>
      </c>
      <c r="C5" s="3"/>
      <c r="D5" s="14" t="s">
        <v>272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ht="36" customHeight="1" spans="1:16">
      <c r="A6" s="3"/>
      <c r="B6" s="3" t="s">
        <v>273</v>
      </c>
      <c r="C6" s="3"/>
      <c r="D6" s="14" t="s">
        <v>274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ht="29" customHeight="1" spans="1:16">
      <c r="A7" s="3"/>
      <c r="B7" s="3" t="s">
        <v>275</v>
      </c>
      <c r="C7" s="3"/>
      <c r="D7" s="16" t="s">
        <v>276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ht="18" customHeight="1" spans="1:16">
      <c r="A8" s="3"/>
      <c r="B8" s="3" t="s">
        <v>277</v>
      </c>
      <c r="C8" s="3"/>
      <c r="D8" s="14" t="s">
        <v>278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41" customHeight="1" spans="1:16">
      <c r="A9" s="3" t="s">
        <v>279</v>
      </c>
      <c r="B9" s="3" t="s">
        <v>280</v>
      </c>
      <c r="C9" s="3"/>
      <c r="D9" s="16" t="s">
        <v>281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39" customHeight="1" spans="1:16">
      <c r="A10" s="3"/>
      <c r="B10" s="17" t="s">
        <v>282</v>
      </c>
      <c r="C10" s="17"/>
      <c r="D10" s="14" t="s">
        <v>283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ht="30" customHeight="1" spans="1:16">
      <c r="A11" s="3"/>
      <c r="B11" s="17" t="s">
        <v>284</v>
      </c>
      <c r="C11" s="17"/>
      <c r="D11" s="3" t="s">
        <v>285</v>
      </c>
      <c r="E11" s="3"/>
      <c r="F11" s="3"/>
      <c r="G11" s="3"/>
      <c r="H11" s="3" t="s">
        <v>286</v>
      </c>
      <c r="I11" s="3"/>
      <c r="J11" s="3"/>
      <c r="K11" s="3"/>
      <c r="L11" s="3" t="s">
        <v>287</v>
      </c>
      <c r="M11" s="3"/>
      <c r="N11" s="3"/>
      <c r="O11" s="3"/>
      <c r="P11" s="3" t="s">
        <v>288</v>
      </c>
    </row>
    <row r="12" ht="20" customHeight="1" spans="1:16">
      <c r="A12" s="3"/>
      <c r="B12" s="18">
        <v>280</v>
      </c>
      <c r="C12" s="18"/>
      <c r="D12" s="5">
        <v>313</v>
      </c>
      <c r="E12" s="5"/>
      <c r="F12" s="5"/>
      <c r="G12" s="5"/>
      <c r="H12" s="5">
        <v>12</v>
      </c>
      <c r="I12" s="5"/>
      <c r="J12" s="5"/>
      <c r="K12" s="5"/>
      <c r="L12" s="5">
        <v>246</v>
      </c>
      <c r="M12" s="5"/>
      <c r="N12" s="5"/>
      <c r="O12" s="5"/>
      <c r="P12" s="5">
        <v>73</v>
      </c>
    </row>
    <row r="13" ht="48" customHeight="1" spans="1:16">
      <c r="A13" s="3" t="s">
        <v>289</v>
      </c>
      <c r="B13" s="14" t="s">
        <v>290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ht="21" customHeight="1" spans="1:16">
      <c r="A14" s="3" t="s">
        <v>291</v>
      </c>
      <c r="B14" s="3" t="s">
        <v>292</v>
      </c>
      <c r="C14" s="3" t="s">
        <v>293</v>
      </c>
      <c r="D14" s="3"/>
      <c r="E14" s="3"/>
      <c r="F14" s="3"/>
      <c r="G14" s="3" t="s">
        <v>294</v>
      </c>
      <c r="H14" s="3"/>
      <c r="I14" s="3"/>
      <c r="J14" s="3"/>
      <c r="K14" s="3" t="s">
        <v>295</v>
      </c>
      <c r="L14" s="3"/>
      <c r="M14" s="3"/>
      <c r="N14" s="3"/>
      <c r="O14" s="3" t="s">
        <v>296</v>
      </c>
      <c r="P14" s="3"/>
    </row>
    <row r="15" ht="34" customHeight="1" spans="1:16">
      <c r="A15" s="3"/>
      <c r="B15" s="7"/>
      <c r="C15" s="7"/>
      <c r="D15" s="7"/>
      <c r="E15" s="7"/>
      <c r="F15" s="7"/>
      <c r="G15" s="7"/>
      <c r="H15" s="7"/>
      <c r="I15" s="7"/>
      <c r="J15" s="7"/>
      <c r="K15" s="25"/>
      <c r="L15" s="7"/>
      <c r="M15" s="7"/>
      <c r="N15" s="7"/>
      <c r="O15" s="7"/>
      <c r="P15" s="7"/>
    </row>
    <row r="16" spans="1:16">
      <c r="A16" s="3" t="s">
        <v>297</v>
      </c>
      <c r="B16" s="3" t="s">
        <v>298</v>
      </c>
      <c r="C16" s="3"/>
      <c r="D16" s="3"/>
      <c r="E16" s="3"/>
      <c r="F16" s="3"/>
      <c r="G16" s="3"/>
      <c r="H16" s="3"/>
      <c r="I16" s="3" t="s">
        <v>299</v>
      </c>
      <c r="J16" s="3"/>
      <c r="K16" s="3"/>
      <c r="L16" s="3"/>
      <c r="M16" s="3"/>
      <c r="N16" s="3"/>
      <c r="O16" s="3"/>
      <c r="P16" s="3"/>
    </row>
    <row r="17" ht="22" customHeight="1" spans="1:16">
      <c r="A17" s="3"/>
      <c r="B17" s="3" t="s">
        <v>300</v>
      </c>
      <c r="C17" s="3"/>
      <c r="D17" s="3"/>
      <c r="E17" s="7">
        <v>6548.1</v>
      </c>
      <c r="F17" s="7"/>
      <c r="G17" s="7"/>
      <c r="H17" s="7"/>
      <c r="I17" s="3" t="s">
        <v>204</v>
      </c>
      <c r="J17" s="3"/>
      <c r="K17" s="3"/>
      <c r="L17" s="3"/>
      <c r="M17" s="3"/>
      <c r="N17" s="7">
        <v>942.77357803</v>
      </c>
      <c r="O17" s="7"/>
      <c r="P17" s="7"/>
    </row>
    <row r="18" ht="25" customHeight="1" spans="1:16">
      <c r="A18" s="3"/>
      <c r="B18" s="3" t="s">
        <v>301</v>
      </c>
      <c r="C18" s="3"/>
      <c r="D18" s="3"/>
      <c r="E18" s="7">
        <v>4459.76154</v>
      </c>
      <c r="F18" s="7"/>
      <c r="G18" s="7"/>
      <c r="H18" s="7"/>
      <c r="I18" s="3" t="s">
        <v>205</v>
      </c>
      <c r="J18" s="3"/>
      <c r="K18" s="3"/>
      <c r="L18" s="3"/>
      <c r="M18" s="3"/>
      <c r="N18" s="7">
        <v>73.5423344</v>
      </c>
      <c r="O18" s="7"/>
      <c r="P18" s="7"/>
    </row>
    <row r="19" ht="21" customHeight="1" spans="1:16">
      <c r="A19" s="3"/>
      <c r="B19" s="3" t="s">
        <v>302</v>
      </c>
      <c r="C19" s="3"/>
      <c r="D19" s="3"/>
      <c r="E19" s="7">
        <v>3148.919138</v>
      </c>
      <c r="F19" s="7"/>
      <c r="G19" s="7"/>
      <c r="H19" s="7"/>
      <c r="I19" s="3" t="s">
        <v>303</v>
      </c>
      <c r="J19" s="3"/>
      <c r="K19" s="3"/>
      <c r="L19" s="3"/>
      <c r="M19" s="3"/>
      <c r="N19" s="7">
        <v>13140.46476557</v>
      </c>
      <c r="O19" s="7"/>
      <c r="P19" s="7"/>
    </row>
    <row r="20" ht="22" customHeight="1" spans="1:16">
      <c r="A20" s="3"/>
      <c r="B20" s="3" t="s">
        <v>304</v>
      </c>
      <c r="C20" s="3"/>
      <c r="D20" s="3"/>
      <c r="E20" s="7">
        <f>SUM(E17:H19)</f>
        <v>14156.780678</v>
      </c>
      <c r="F20" s="7"/>
      <c r="G20" s="7"/>
      <c r="H20" s="7"/>
      <c r="I20" s="3" t="s">
        <v>305</v>
      </c>
      <c r="J20" s="3"/>
      <c r="K20" s="3"/>
      <c r="L20" s="3"/>
      <c r="M20" s="3"/>
      <c r="N20" s="7">
        <v>14156.780678</v>
      </c>
      <c r="O20" s="7"/>
      <c r="P20" s="7"/>
    </row>
    <row r="21" ht="29" customHeight="1" spans="1:16">
      <c r="A21" s="3" t="s">
        <v>306</v>
      </c>
      <c r="B21" s="14" t="s">
        <v>278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ht="24" customHeight="1" spans="1:16">
      <c r="A22" s="3" t="s">
        <v>307</v>
      </c>
      <c r="B22" s="3" t="s">
        <v>308</v>
      </c>
      <c r="C22" s="3"/>
      <c r="D22" s="3" t="s">
        <v>309</v>
      </c>
      <c r="E22" s="3"/>
      <c r="F22" s="3"/>
      <c r="G22" s="3"/>
      <c r="H22" s="3"/>
      <c r="I22" s="3"/>
      <c r="J22" s="3"/>
      <c r="K22" s="3"/>
      <c r="L22" s="3"/>
      <c r="M22" s="3" t="s">
        <v>310</v>
      </c>
      <c r="N22" s="3"/>
      <c r="O22" s="3"/>
      <c r="P22" s="3"/>
    </row>
    <row r="23" ht="22" customHeight="1" spans="1:16">
      <c r="A23" s="19" t="s">
        <v>311</v>
      </c>
      <c r="B23" s="4" t="s">
        <v>312</v>
      </c>
      <c r="C23" s="5"/>
      <c r="D23" s="6" t="s">
        <v>313</v>
      </c>
      <c r="E23" s="7"/>
      <c r="F23" s="7"/>
      <c r="G23" s="7"/>
      <c r="H23" s="7"/>
      <c r="I23" s="7"/>
      <c r="J23" s="7"/>
      <c r="K23" s="7"/>
      <c r="L23" s="7"/>
      <c r="M23" s="7">
        <v>14156.780678</v>
      </c>
      <c r="N23" s="7"/>
      <c r="O23" s="7"/>
      <c r="P23" s="7"/>
    </row>
    <row r="24" ht="22" customHeight="1" spans="1:16">
      <c r="A24" s="20"/>
      <c r="B24" s="21" t="s">
        <v>314</v>
      </c>
      <c r="C24" s="22"/>
      <c r="D24" s="23" t="s">
        <v>315</v>
      </c>
      <c r="E24" s="24"/>
      <c r="F24" s="24"/>
      <c r="G24" s="24"/>
      <c r="H24" s="24"/>
      <c r="I24" s="24"/>
      <c r="J24" s="24"/>
      <c r="K24" s="24"/>
      <c r="L24" s="26"/>
      <c r="M24" s="27">
        <v>1</v>
      </c>
      <c r="N24" s="28"/>
      <c r="O24" s="28"/>
      <c r="P24" s="29"/>
    </row>
    <row r="25" ht="22" customHeight="1" spans="1:16">
      <c r="A25" s="4" t="s">
        <v>316</v>
      </c>
      <c r="B25" s="4" t="s">
        <v>317</v>
      </c>
      <c r="C25" s="5"/>
      <c r="D25" s="6" t="s">
        <v>318</v>
      </c>
      <c r="E25" s="7"/>
      <c r="F25" s="7"/>
      <c r="G25" s="7"/>
      <c r="H25" s="7"/>
      <c r="I25" s="7"/>
      <c r="J25" s="7"/>
      <c r="K25" s="7"/>
      <c r="L25" s="7"/>
      <c r="M25" s="27">
        <v>1</v>
      </c>
      <c r="N25" s="28"/>
      <c r="O25" s="28"/>
      <c r="P25" s="29"/>
    </row>
    <row r="26" ht="22" customHeight="1" spans="1:16">
      <c r="A26" s="4" t="s">
        <v>319</v>
      </c>
      <c r="B26" s="4" t="s">
        <v>320</v>
      </c>
      <c r="C26" s="5"/>
      <c r="D26" s="6" t="s">
        <v>320</v>
      </c>
      <c r="E26" s="7"/>
      <c r="F26" s="7"/>
      <c r="G26" s="7"/>
      <c r="H26" s="7"/>
      <c r="I26" s="7"/>
      <c r="J26" s="7"/>
      <c r="K26" s="7"/>
      <c r="L26" s="7"/>
      <c r="M26" s="30" t="s">
        <v>321</v>
      </c>
      <c r="N26" s="30"/>
      <c r="O26" s="30"/>
      <c r="P26" s="30"/>
    </row>
  </sheetData>
  <mergeCells count="73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A5:A8"/>
    <mergeCell ref="A9:A12"/>
    <mergeCell ref="A14:A15"/>
    <mergeCell ref="A16:A20"/>
    <mergeCell ref="A23:A24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9" defaultRowHeight="13.5"/>
  <cols>
    <col min="2" max="11" width="7.75" customWidth="1"/>
  </cols>
  <sheetData>
    <row r="1" ht="18.75" spans="1:11">
      <c r="A1" s="1" t="s">
        <v>322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264</v>
      </c>
    </row>
    <row r="3" ht="47" customHeight="1" spans="1:11">
      <c r="A3" s="3" t="s">
        <v>323</v>
      </c>
      <c r="B3" s="4"/>
      <c r="C3" s="5"/>
      <c r="D3" s="5"/>
      <c r="E3" s="5"/>
      <c r="F3" s="3" t="s">
        <v>324</v>
      </c>
      <c r="G3" s="3"/>
      <c r="H3" s="6"/>
      <c r="I3" s="7"/>
      <c r="J3" s="7"/>
      <c r="K3" s="7"/>
    </row>
    <row r="4" ht="36" customHeight="1" spans="1:11">
      <c r="A4" s="3" t="s">
        <v>325</v>
      </c>
      <c r="B4" s="5"/>
      <c r="C4" s="5"/>
      <c r="D4" s="5"/>
      <c r="E4" s="5"/>
      <c r="F4" s="3" t="s">
        <v>326</v>
      </c>
      <c r="G4" s="3"/>
      <c r="H4" s="7"/>
      <c r="I4" s="7"/>
      <c r="J4" s="7"/>
      <c r="K4" s="7"/>
    </row>
    <row r="5" ht="27" customHeight="1" spans="1:11">
      <c r="A5" s="3" t="s">
        <v>327</v>
      </c>
      <c r="B5" s="5"/>
      <c r="C5" s="5"/>
      <c r="D5" s="5"/>
      <c r="E5" s="5"/>
      <c r="F5" s="3" t="s">
        <v>328</v>
      </c>
      <c r="G5" s="3"/>
      <c r="H5" s="7"/>
      <c r="I5" s="7"/>
      <c r="J5" s="7"/>
      <c r="K5" s="7"/>
    </row>
    <row r="6" ht="43" customHeight="1" spans="1:11">
      <c r="A6" s="3" t="s">
        <v>329</v>
      </c>
      <c r="B6" s="5"/>
      <c r="C6" s="5"/>
      <c r="D6" s="5"/>
      <c r="E6" s="5"/>
      <c r="F6" s="3" t="s">
        <v>330</v>
      </c>
      <c r="G6" s="3"/>
      <c r="H6" s="7"/>
      <c r="I6" s="7"/>
      <c r="J6" s="7"/>
      <c r="K6" s="7"/>
    </row>
    <row r="7" ht="52" customHeight="1" spans="1:11">
      <c r="A7" s="3" t="s">
        <v>331</v>
      </c>
      <c r="B7" s="8" t="s">
        <v>332</v>
      </c>
      <c r="C7" s="7"/>
      <c r="D7" s="7"/>
      <c r="E7" s="8" t="s">
        <v>333</v>
      </c>
      <c r="F7" s="8"/>
      <c r="G7" s="7"/>
      <c r="H7" s="7"/>
      <c r="I7" s="8" t="s">
        <v>334</v>
      </c>
      <c r="J7" s="8"/>
      <c r="K7" s="7"/>
    </row>
    <row r="8" ht="52" customHeight="1" spans="1:11">
      <c r="A8" s="3" t="s">
        <v>335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ht="34" customHeight="1" spans="1:11">
      <c r="A9" s="3" t="s">
        <v>307</v>
      </c>
      <c r="B9" s="3" t="s">
        <v>308</v>
      </c>
      <c r="C9" s="3"/>
      <c r="D9" s="3" t="s">
        <v>309</v>
      </c>
      <c r="E9" s="3"/>
      <c r="F9" s="3"/>
      <c r="G9" s="3"/>
      <c r="H9" s="3"/>
      <c r="I9" s="3"/>
      <c r="J9" s="3" t="s">
        <v>336</v>
      </c>
      <c r="K9" s="3"/>
    </row>
    <row r="10" ht="33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33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37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39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4" customHeight="1" spans="1:11">
      <c r="A14" s="5"/>
      <c r="B14" s="5"/>
      <c r="C14" s="5"/>
      <c r="D14" s="5"/>
      <c r="E14" s="5"/>
      <c r="F14" s="5"/>
      <c r="G14" s="5"/>
      <c r="H14" s="5"/>
      <c r="I14" s="5"/>
      <c r="J14" s="10"/>
      <c r="K14" s="10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17" sqref="B17"/>
    </sheetView>
  </sheetViews>
  <sheetFormatPr defaultColWidth="10" defaultRowHeight="13.5" outlineLevelCol="2"/>
  <cols>
    <col min="1" max="1" width="5" customWidth="1"/>
    <col min="2" max="2" width="64" customWidth="1"/>
    <col min="3" max="3" width="53.625" customWidth="1"/>
  </cols>
  <sheetData>
    <row r="1" ht="35.45" customHeight="1" spans="1:2">
      <c r="A1" s="39"/>
      <c r="B1" s="39"/>
    </row>
    <row r="2" ht="39.2" customHeight="1" spans="1:3">
      <c r="A2" s="39"/>
      <c r="B2" s="149" t="s">
        <v>15</v>
      </c>
      <c r="C2" s="149"/>
    </row>
    <row r="3" ht="29.45" customHeight="1" spans="1:3">
      <c r="A3" s="150"/>
      <c r="B3" s="151" t="s">
        <v>16</v>
      </c>
      <c r="C3" s="151" t="s">
        <v>17</v>
      </c>
    </row>
    <row r="4" ht="28.5" customHeight="1" spans="1:3">
      <c r="A4" s="140"/>
      <c r="B4" s="76" t="s">
        <v>18</v>
      </c>
      <c r="C4" s="76" t="s">
        <v>19</v>
      </c>
    </row>
    <row r="5" ht="28.5" customHeight="1" spans="1:3">
      <c r="A5" s="140"/>
      <c r="B5" s="76" t="s">
        <v>20</v>
      </c>
      <c r="C5" s="76" t="s">
        <v>21</v>
      </c>
    </row>
    <row r="6" ht="28.5" customHeight="1" spans="1:3">
      <c r="A6" s="140"/>
      <c r="B6" s="76" t="s">
        <v>22</v>
      </c>
      <c r="C6" s="76" t="s">
        <v>23</v>
      </c>
    </row>
    <row r="7" ht="28.5" customHeight="1" spans="1:3">
      <c r="A7" s="140"/>
      <c r="B7" s="76" t="s">
        <v>24</v>
      </c>
      <c r="C7" s="76"/>
    </row>
    <row r="8" ht="28.5" customHeight="1" spans="1:3">
      <c r="A8" s="140"/>
      <c r="B8" s="76" t="s">
        <v>25</v>
      </c>
      <c r="C8" s="76" t="s">
        <v>26</v>
      </c>
    </row>
    <row r="9" ht="28.5" customHeight="1" spans="1:3">
      <c r="A9" s="140"/>
      <c r="B9" s="76" t="s">
        <v>27</v>
      </c>
      <c r="C9" s="76" t="s">
        <v>28</v>
      </c>
    </row>
    <row r="10" ht="28.5" customHeight="1" spans="1:3">
      <c r="A10" s="140"/>
      <c r="B10" s="76" t="s">
        <v>29</v>
      </c>
      <c r="C10" s="76" t="s">
        <v>30</v>
      </c>
    </row>
    <row r="11" ht="28.5" customHeight="1" spans="1:3">
      <c r="A11" s="140"/>
      <c r="B11" s="76" t="s">
        <v>31</v>
      </c>
      <c r="C11" s="76" t="s">
        <v>32</v>
      </c>
    </row>
    <row r="12" ht="28.5" customHeight="1" spans="1:3">
      <c r="A12" s="140"/>
      <c r="B12" s="76" t="s">
        <v>33</v>
      </c>
      <c r="C12" s="76"/>
    </row>
    <row r="13" ht="28.5" customHeight="1" spans="1:3">
      <c r="A13" s="39"/>
      <c r="B13" s="76" t="s">
        <v>34</v>
      </c>
      <c r="C13" s="76"/>
    </row>
    <row r="14" ht="28.5" customHeight="1" spans="1:3">
      <c r="A14" s="39"/>
      <c r="B14" s="76" t="s">
        <v>35</v>
      </c>
      <c r="C14" s="76" t="s">
        <v>19</v>
      </c>
    </row>
  </sheetData>
  <mergeCells count="1">
    <mergeCell ref="B2:C2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D34" sqref="D34"/>
    </sheetView>
  </sheetViews>
  <sheetFormatPr defaultColWidth="10" defaultRowHeight="13.5" outlineLevelCol="3"/>
  <cols>
    <col min="1" max="1" width="29.125" customWidth="1"/>
    <col min="2" max="2" width="15.625" customWidth="1"/>
    <col min="3" max="3" width="26.5" customWidth="1"/>
    <col min="4" max="4" width="15.25" customWidth="1"/>
  </cols>
  <sheetData>
    <row r="1" ht="39.95" customHeight="1" spans="1:4">
      <c r="A1" s="40" t="s">
        <v>36</v>
      </c>
      <c r="B1" s="40"/>
      <c r="C1" s="40"/>
      <c r="D1" s="40"/>
    </row>
    <row r="2" ht="22.7" customHeight="1" spans="1:4">
      <c r="A2" s="140"/>
      <c r="B2" s="140"/>
      <c r="C2" s="140"/>
      <c r="D2" s="141" t="s">
        <v>37</v>
      </c>
    </row>
    <row r="3" ht="22.7" customHeight="1" spans="1:4">
      <c r="A3" s="114" t="s">
        <v>38</v>
      </c>
      <c r="B3" s="114"/>
      <c r="C3" s="114" t="s">
        <v>39</v>
      </c>
      <c r="D3" s="114"/>
    </row>
    <row r="4" ht="22.7" customHeight="1" spans="1:4">
      <c r="A4" s="114" t="s">
        <v>40</v>
      </c>
      <c r="B4" s="114" t="s">
        <v>41</v>
      </c>
      <c r="C4" s="114" t="s">
        <v>40</v>
      </c>
      <c r="D4" s="114" t="s">
        <v>41</v>
      </c>
    </row>
    <row r="5" ht="22.7" customHeight="1" spans="1:4">
      <c r="A5" s="142" t="s">
        <v>42</v>
      </c>
      <c r="B5" s="122">
        <f>B36</f>
        <v>141567806.7808</v>
      </c>
      <c r="C5" s="142" t="s">
        <v>43</v>
      </c>
      <c r="D5" s="123"/>
    </row>
    <row r="6" ht="22.7" customHeight="1" spans="1:4">
      <c r="A6" s="142" t="s">
        <v>44</v>
      </c>
      <c r="B6" s="123"/>
      <c r="C6" s="142" t="s">
        <v>45</v>
      </c>
      <c r="D6" s="143"/>
    </row>
    <row r="7" ht="22.7" customHeight="1" spans="1:4">
      <c r="A7" s="142" t="s">
        <v>46</v>
      </c>
      <c r="B7" s="123"/>
      <c r="C7" s="142" t="s">
        <v>47</v>
      </c>
      <c r="D7" s="143"/>
    </row>
    <row r="8" ht="22.7" customHeight="1" spans="1:4">
      <c r="A8" s="142" t="s">
        <v>48</v>
      </c>
      <c r="B8" s="123"/>
      <c r="C8" s="142" t="s">
        <v>49</v>
      </c>
      <c r="D8" s="143"/>
    </row>
    <row r="9" ht="22.7" customHeight="1" spans="1:4">
      <c r="A9" s="142" t="s">
        <v>50</v>
      </c>
      <c r="B9" s="123"/>
      <c r="C9" s="142" t="s">
        <v>51</v>
      </c>
      <c r="D9" s="143"/>
    </row>
    <row r="10" ht="22.7" customHeight="1" spans="1:4">
      <c r="A10" s="142" t="s">
        <v>52</v>
      </c>
      <c r="B10" s="123"/>
      <c r="C10" s="142" t="s">
        <v>53</v>
      </c>
      <c r="D10" s="143"/>
    </row>
    <row r="11" ht="22.7" customHeight="1" spans="1:4">
      <c r="A11" s="142" t="s">
        <v>54</v>
      </c>
      <c r="B11" s="123"/>
      <c r="C11" s="142" t="s">
        <v>55</v>
      </c>
      <c r="D11" s="143"/>
    </row>
    <row r="12" ht="22.7" customHeight="1" spans="1:4">
      <c r="A12" s="142" t="s">
        <v>56</v>
      </c>
      <c r="B12" s="123"/>
      <c r="C12" s="142" t="s">
        <v>57</v>
      </c>
      <c r="D12" s="125">
        <v>2180238.69</v>
      </c>
    </row>
    <row r="13" ht="22.7" customHeight="1" spans="1:4">
      <c r="A13" s="142" t="s">
        <v>58</v>
      </c>
      <c r="B13" s="123"/>
      <c r="C13" s="142" t="s">
        <v>59</v>
      </c>
      <c r="D13" s="125"/>
    </row>
    <row r="14" ht="22.7" customHeight="1" spans="1:4">
      <c r="A14" s="142"/>
      <c r="B14" s="144"/>
      <c r="C14" s="142" t="s">
        <v>60</v>
      </c>
      <c r="D14" s="125">
        <v>2223448.99</v>
      </c>
    </row>
    <row r="15" ht="22.7" customHeight="1" spans="1:4">
      <c r="A15" s="142"/>
      <c r="B15" s="144"/>
      <c r="C15" s="142" t="s">
        <v>61</v>
      </c>
      <c r="D15" s="118"/>
    </row>
    <row r="16" ht="22.7" customHeight="1" spans="1:4">
      <c r="A16" s="142"/>
      <c r="B16" s="144"/>
      <c r="C16" s="142" t="s">
        <v>62</v>
      </c>
      <c r="D16" s="125"/>
    </row>
    <row r="17" ht="22.7" customHeight="1" spans="1:4">
      <c r="A17" s="142"/>
      <c r="B17" s="144"/>
      <c r="C17" s="142" t="s">
        <v>63</v>
      </c>
      <c r="D17" s="145">
        <v>137173119.1</v>
      </c>
    </row>
    <row r="18" ht="22.7" hidden="1" customHeight="1" spans="1:4">
      <c r="A18" s="142"/>
      <c r="B18" s="144"/>
      <c r="C18" s="142" t="s">
        <v>64</v>
      </c>
      <c r="D18" s="125"/>
    </row>
    <row r="19" ht="22.7" hidden="1" customHeight="1" spans="1:4">
      <c r="A19" s="146"/>
      <c r="B19" s="147"/>
      <c r="C19" s="142" t="s">
        <v>65</v>
      </c>
      <c r="D19" s="125"/>
    </row>
    <row r="20" ht="22.7" hidden="1" customHeight="1" spans="1:4">
      <c r="A20" s="146"/>
      <c r="B20" s="147"/>
      <c r="C20" s="142" t="s">
        <v>66</v>
      </c>
      <c r="D20" s="125"/>
    </row>
    <row r="21" ht="22.7" hidden="1" customHeight="1" spans="1:4">
      <c r="A21" s="146"/>
      <c r="B21" s="147"/>
      <c r="C21" s="142" t="s">
        <v>67</v>
      </c>
      <c r="D21" s="125"/>
    </row>
    <row r="22" ht="22.7" hidden="1" customHeight="1" spans="1:4">
      <c r="A22" s="146"/>
      <c r="B22" s="147"/>
      <c r="C22" s="142" t="s">
        <v>68</v>
      </c>
      <c r="D22" s="125"/>
    </row>
    <row r="23" ht="22.7" hidden="1" customHeight="1" spans="1:4">
      <c r="A23" s="146"/>
      <c r="B23" s="147"/>
      <c r="C23" s="142" t="s">
        <v>69</v>
      </c>
      <c r="D23" s="125"/>
    </row>
    <row r="24" ht="22.7" hidden="1" customHeight="1" spans="1:4">
      <c r="A24" s="142"/>
      <c r="B24" s="144"/>
      <c r="C24" s="142" t="s">
        <v>70</v>
      </c>
      <c r="D24" s="125"/>
    </row>
    <row r="25" ht="22.7" hidden="1" customHeight="1" spans="1:4">
      <c r="A25" s="142"/>
      <c r="B25" s="144"/>
      <c r="C25" s="142" t="s">
        <v>71</v>
      </c>
      <c r="D25" s="125"/>
    </row>
    <row r="26" ht="22.7" hidden="1" customHeight="1" spans="1:4">
      <c r="A26" s="142"/>
      <c r="B26" s="144"/>
      <c r="C26" s="142" t="s">
        <v>72</v>
      </c>
      <c r="D26" s="125"/>
    </row>
    <row r="27" ht="22.7" hidden="1" customHeight="1" spans="1:4">
      <c r="A27" s="146"/>
      <c r="B27" s="147"/>
      <c r="C27" s="142" t="s">
        <v>73</v>
      </c>
      <c r="D27" s="125"/>
    </row>
    <row r="28" ht="22.7" hidden="1" customHeight="1" spans="1:4">
      <c r="A28" s="146"/>
      <c r="B28" s="147"/>
      <c r="C28" s="142" t="s">
        <v>74</v>
      </c>
      <c r="D28" s="125"/>
    </row>
    <row r="29" ht="22.7" hidden="1" customHeight="1" spans="1:4">
      <c r="A29" s="146"/>
      <c r="B29" s="147"/>
      <c r="C29" s="142" t="s">
        <v>75</v>
      </c>
      <c r="D29" s="125"/>
    </row>
    <row r="30" ht="22.7" hidden="1" customHeight="1" spans="1:4">
      <c r="A30" s="146"/>
      <c r="B30" s="147"/>
      <c r="C30" s="142" t="s">
        <v>76</v>
      </c>
      <c r="D30" s="125"/>
    </row>
    <row r="31" ht="22.7" hidden="1" customHeight="1" spans="1:4">
      <c r="A31" s="146"/>
      <c r="B31" s="147"/>
      <c r="C31" s="142" t="s">
        <v>77</v>
      </c>
      <c r="D31" s="125"/>
    </row>
    <row r="32" ht="22.7" customHeight="1" spans="1:4">
      <c r="A32" s="142"/>
      <c r="B32" s="142"/>
      <c r="C32" s="142" t="s">
        <v>78</v>
      </c>
      <c r="D32" s="125"/>
    </row>
    <row r="33" ht="22.7" customHeight="1" spans="1:4">
      <c r="A33" s="142"/>
      <c r="B33" s="142"/>
      <c r="C33" s="142" t="s">
        <v>79</v>
      </c>
      <c r="D33" s="143"/>
    </row>
    <row r="34" ht="22.7" customHeight="1" spans="1:4">
      <c r="A34" s="146" t="s">
        <v>80</v>
      </c>
      <c r="B34" s="147">
        <v>110078615.4008</v>
      </c>
      <c r="C34" s="146" t="s">
        <v>81</v>
      </c>
      <c r="D34" s="148">
        <f>SUM(D5:D33)</f>
        <v>141576806.78</v>
      </c>
    </row>
    <row r="35" ht="22.7" customHeight="1" spans="1:4">
      <c r="A35" s="146" t="s">
        <v>82</v>
      </c>
      <c r="B35" s="147">
        <v>31489191.38</v>
      </c>
      <c r="C35" s="146" t="s">
        <v>83</v>
      </c>
      <c r="D35" s="148"/>
    </row>
    <row r="36" ht="22.7" customHeight="1" spans="1:4">
      <c r="A36" s="146" t="s">
        <v>84</v>
      </c>
      <c r="B36" s="147">
        <f>B34+B35</f>
        <v>141567806.7808</v>
      </c>
      <c r="C36" s="146" t="s">
        <v>85</v>
      </c>
      <c r="D36" s="148">
        <f>D34+D35</f>
        <v>141576806.78</v>
      </c>
    </row>
  </sheetData>
  <mergeCells count="4">
    <mergeCell ref="A1:D1"/>
    <mergeCell ref="A2:C2"/>
    <mergeCell ref="A3:B3"/>
    <mergeCell ref="C3:D3"/>
  </mergeCells>
  <printOptions horizontalCentered="1"/>
  <pageMargins left="0.751388888888889" right="0.751388888888889" top="0.271527777777778" bottom="0.27152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workbookViewId="0">
      <selection activeCell="G23" sqref="G23"/>
    </sheetView>
  </sheetViews>
  <sheetFormatPr defaultColWidth="7.875" defaultRowHeight="12.75" customHeight="1" outlineLevelCol="1"/>
  <cols>
    <col min="1" max="1" width="39.5" style="46" customWidth="1"/>
    <col min="2" max="2" width="33.625" style="46" customWidth="1"/>
    <col min="3" max="16384" width="7.875" style="47"/>
  </cols>
  <sheetData>
    <row r="1" ht="24.75" customHeight="1" spans="1:1">
      <c r="A1" s="131"/>
    </row>
    <row r="2" ht="24.75" customHeight="1" spans="1:2">
      <c r="A2" s="49" t="s">
        <v>86</v>
      </c>
      <c r="B2" s="49"/>
    </row>
    <row r="3" ht="24.75" customHeight="1" spans="1:2">
      <c r="A3" s="132"/>
      <c r="B3" s="50" t="s">
        <v>37</v>
      </c>
    </row>
    <row r="4" ht="24" customHeight="1" spans="1:2">
      <c r="A4" s="133" t="s">
        <v>40</v>
      </c>
      <c r="B4" s="133" t="s">
        <v>41</v>
      </c>
    </row>
    <row r="5" ht="24.95" customHeight="1" spans="1:2">
      <c r="A5" s="134" t="s">
        <v>87</v>
      </c>
      <c r="B5" s="135">
        <f>B6+B7</f>
        <v>110078615.4</v>
      </c>
    </row>
    <row r="6" ht="24.95" customHeight="1" spans="1:2">
      <c r="A6" s="134" t="s">
        <v>88</v>
      </c>
      <c r="B6" s="136">
        <v>44597615.4</v>
      </c>
    </row>
    <row r="7" ht="24.95" customHeight="1" spans="1:2">
      <c r="A7" s="134" t="s">
        <v>89</v>
      </c>
      <c r="B7" s="136">
        <v>65481000</v>
      </c>
    </row>
    <row r="8" ht="24.95" customHeight="1" spans="1:2">
      <c r="A8" s="134" t="s">
        <v>90</v>
      </c>
      <c r="B8" s="136">
        <f>B9+B10</f>
        <v>0</v>
      </c>
    </row>
    <row r="9" ht="24.95" customHeight="1" spans="1:2">
      <c r="A9" s="134" t="s">
        <v>91</v>
      </c>
      <c r="B9" s="136"/>
    </row>
    <row r="10" ht="24.95" customHeight="1" spans="1:2">
      <c r="A10" s="134" t="s">
        <v>92</v>
      </c>
      <c r="B10" s="136"/>
    </row>
    <row r="11" ht="24.95" customHeight="1" spans="1:2">
      <c r="A11" s="134" t="s">
        <v>93</v>
      </c>
      <c r="B11" s="136">
        <f>SUM(B12:B14)</f>
        <v>0</v>
      </c>
    </row>
    <row r="12" ht="24.95" customHeight="1" spans="1:2">
      <c r="A12" s="134" t="s">
        <v>94</v>
      </c>
      <c r="B12" s="136"/>
    </row>
    <row r="13" ht="24.95" customHeight="1" spans="1:2">
      <c r="A13" s="134" t="s">
        <v>95</v>
      </c>
      <c r="B13" s="136"/>
    </row>
    <row r="14" ht="24.95" customHeight="1" spans="1:2">
      <c r="A14" s="134" t="s">
        <v>96</v>
      </c>
      <c r="B14" s="136"/>
    </row>
    <row r="15" ht="24.95" customHeight="1" spans="1:2">
      <c r="A15" s="134" t="s">
        <v>97</v>
      </c>
      <c r="B15" s="136"/>
    </row>
    <row r="16" ht="24.95" customHeight="1" spans="1:2">
      <c r="A16" s="134" t="s">
        <v>98</v>
      </c>
      <c r="B16" s="136"/>
    </row>
    <row r="17" ht="24.95" customHeight="1" spans="1:2">
      <c r="A17" s="134" t="s">
        <v>99</v>
      </c>
      <c r="B17" s="136"/>
    </row>
    <row r="18" ht="24.95" customHeight="1" spans="1:2">
      <c r="A18" s="134" t="s">
        <v>100</v>
      </c>
      <c r="B18" s="136"/>
    </row>
    <row r="19" ht="24.95" customHeight="1" spans="1:2">
      <c r="A19" s="134" t="s">
        <v>101</v>
      </c>
      <c r="B19" s="135">
        <v>31489191.38</v>
      </c>
    </row>
    <row r="20" ht="24.95" customHeight="1" spans="1:2">
      <c r="A20" s="134" t="s">
        <v>102</v>
      </c>
      <c r="B20" s="137">
        <f>B21+B22</f>
        <v>0</v>
      </c>
    </row>
    <row r="21" ht="24.95" customHeight="1" spans="1:2">
      <c r="A21" s="134" t="s">
        <v>103</v>
      </c>
      <c r="B21" s="137"/>
    </row>
    <row r="22" ht="24.95" customHeight="1" spans="1:2">
      <c r="A22" s="134" t="s">
        <v>104</v>
      </c>
      <c r="B22" s="137"/>
    </row>
    <row r="23" ht="24.95" customHeight="1" spans="1:2">
      <c r="A23" s="134" t="s">
        <v>105</v>
      </c>
      <c r="B23" s="137">
        <f>B24+B25</f>
        <v>0</v>
      </c>
    </row>
    <row r="24" ht="24.95" customHeight="1" spans="1:2">
      <c r="A24" s="134" t="s">
        <v>106</v>
      </c>
      <c r="B24" s="137"/>
    </row>
    <row r="25" ht="24.95" customHeight="1" spans="1:2">
      <c r="A25" s="134" t="s">
        <v>107</v>
      </c>
      <c r="B25" s="137"/>
    </row>
    <row r="26" ht="24.95" customHeight="1" spans="1:2">
      <c r="A26" s="134" t="s">
        <v>108</v>
      </c>
      <c r="B26" s="137"/>
    </row>
    <row r="27" ht="24.95" customHeight="1" spans="1:2">
      <c r="A27" s="134" t="s">
        <v>109</v>
      </c>
      <c r="B27" s="137"/>
    </row>
    <row r="28" ht="24.95" customHeight="1" spans="1:2">
      <c r="A28" s="138"/>
      <c r="B28" s="137"/>
    </row>
    <row r="29" ht="24.95" customHeight="1" spans="1:2">
      <c r="A29" s="139" t="s">
        <v>84</v>
      </c>
      <c r="B29" s="135">
        <f>B5+B8+B11+B15+B16+B17+B18+B19</f>
        <v>141567806.78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J4" sqref="J4"/>
    </sheetView>
  </sheetViews>
  <sheetFormatPr defaultColWidth="10" defaultRowHeight="13.5"/>
  <cols>
    <col min="1" max="3" width="4.25" customWidth="1"/>
    <col min="4" max="4" width="21.875" customWidth="1"/>
    <col min="5" max="5" width="15.625" customWidth="1"/>
    <col min="6" max="6" width="14.875" customWidth="1"/>
    <col min="7" max="7" width="14.375" customWidth="1"/>
    <col min="8" max="8" width="15.375" customWidth="1"/>
    <col min="10" max="10" width="12.625"/>
  </cols>
  <sheetData>
    <row r="1" ht="33" customHeight="1" spans="1:8">
      <c r="A1" s="40" t="s">
        <v>110</v>
      </c>
      <c r="B1" s="40"/>
      <c r="C1" s="40"/>
      <c r="D1" s="40"/>
      <c r="E1" s="40"/>
      <c r="F1" s="40"/>
      <c r="G1" s="40"/>
      <c r="H1" s="40"/>
    </row>
    <row r="2" ht="22.7" customHeight="1" spans="1:8">
      <c r="A2" s="41"/>
      <c r="B2" s="41"/>
      <c r="C2" s="41"/>
      <c r="D2" s="41"/>
      <c r="E2" s="41"/>
      <c r="F2" s="41"/>
      <c r="G2" s="41"/>
      <c r="H2" s="128" t="s">
        <v>37</v>
      </c>
    </row>
    <row r="3" ht="25" customHeight="1" spans="1:8">
      <c r="A3" s="99" t="s">
        <v>111</v>
      </c>
      <c r="B3" s="100"/>
      <c r="C3" s="101"/>
      <c r="D3" s="101" t="s">
        <v>112</v>
      </c>
      <c r="E3" s="129" t="s">
        <v>113</v>
      </c>
      <c r="F3" s="130" t="s">
        <v>114</v>
      </c>
      <c r="G3" s="130" t="s">
        <v>115</v>
      </c>
      <c r="H3" s="130" t="s">
        <v>116</v>
      </c>
    </row>
    <row r="4" ht="25" customHeight="1" spans="1:10">
      <c r="A4" s="102"/>
      <c r="B4" s="103"/>
      <c r="C4" s="104"/>
      <c r="D4" s="104"/>
      <c r="E4" s="106">
        <f>F4+G4+H4</f>
        <v>141576806.7808</v>
      </c>
      <c r="F4" s="107">
        <f>F5+F10+F14</f>
        <v>44597615.4008</v>
      </c>
      <c r="G4" s="107">
        <f>G14</f>
        <v>65481000</v>
      </c>
      <c r="H4" s="107">
        <f>H15+H28+H29</f>
        <v>31498191.38</v>
      </c>
      <c r="J4">
        <f>G4+H4</f>
        <v>96979191.38</v>
      </c>
    </row>
    <row r="5" ht="25" customHeight="1" spans="1:8">
      <c r="A5" s="108" t="s">
        <v>117</v>
      </c>
      <c r="B5" s="108"/>
      <c r="C5" s="108"/>
      <c r="D5" s="108" t="s">
        <v>118</v>
      </c>
      <c r="E5" s="107">
        <f>F5+G5+H5</f>
        <v>2180238.6868</v>
      </c>
      <c r="F5" s="107">
        <f>F6+F8</f>
        <v>2180238.6868</v>
      </c>
      <c r="G5" s="107"/>
      <c r="H5" s="107"/>
    </row>
    <row r="6" ht="25" customHeight="1" spans="1:8">
      <c r="A6" s="108"/>
      <c r="B6" s="108" t="s">
        <v>119</v>
      </c>
      <c r="C6" s="108"/>
      <c r="D6" s="108" t="s">
        <v>120</v>
      </c>
      <c r="E6" s="107">
        <f>F6+G6+H6</f>
        <v>1939483.34</v>
      </c>
      <c r="F6" s="107">
        <f>F7</f>
        <v>1939483.34</v>
      </c>
      <c r="G6" s="107"/>
      <c r="H6" s="107"/>
    </row>
    <row r="7" ht="25" customHeight="1" spans="1:8">
      <c r="A7" s="109"/>
      <c r="B7" s="109"/>
      <c r="C7" s="109" t="s">
        <v>121</v>
      </c>
      <c r="D7" s="109" t="s">
        <v>122</v>
      </c>
      <c r="E7" s="110">
        <v>1939483.34</v>
      </c>
      <c r="F7" s="110">
        <v>1939483.34</v>
      </c>
      <c r="G7" s="110"/>
      <c r="H7" s="110"/>
    </row>
    <row r="8" ht="25" customHeight="1" spans="1:8">
      <c r="A8" s="108"/>
      <c r="B8" s="108" t="s">
        <v>123</v>
      </c>
      <c r="C8" s="108"/>
      <c r="D8" s="108" t="s">
        <v>124</v>
      </c>
      <c r="E8" s="107">
        <f>F8+G8+H8</f>
        <v>240755.3468</v>
      </c>
      <c r="F8" s="107">
        <f>F9</f>
        <v>240755.3468</v>
      </c>
      <c r="G8" s="110"/>
      <c r="H8" s="110"/>
    </row>
    <row r="9" ht="25" customHeight="1" spans="1:8">
      <c r="A9" s="109"/>
      <c r="B9" s="109"/>
      <c r="C9" s="109" t="s">
        <v>123</v>
      </c>
      <c r="D9" s="109" t="s">
        <v>124</v>
      </c>
      <c r="E9" s="110">
        <f>F9+G9+H9</f>
        <v>240755.3468</v>
      </c>
      <c r="F9" s="110">
        <v>240755.3468</v>
      </c>
      <c r="G9" s="110"/>
      <c r="H9" s="110"/>
    </row>
    <row r="10" ht="25" customHeight="1" spans="1:8">
      <c r="A10" s="108" t="s">
        <v>125</v>
      </c>
      <c r="B10" s="108"/>
      <c r="C10" s="108"/>
      <c r="D10" s="108" t="s">
        <v>126</v>
      </c>
      <c r="E10" s="107">
        <f>F10+G10+H10</f>
        <v>2223448.989</v>
      </c>
      <c r="F10" s="107">
        <f>F11</f>
        <v>2223448.989</v>
      </c>
      <c r="G10" s="110"/>
      <c r="H10" s="110"/>
    </row>
    <row r="11" ht="25" customHeight="1" spans="1:8">
      <c r="A11" s="109"/>
      <c r="B11" s="108" t="s">
        <v>127</v>
      </c>
      <c r="C11" s="108"/>
      <c r="D11" s="108" t="s">
        <v>128</v>
      </c>
      <c r="E11" s="107">
        <f>E12+E13</f>
        <v>2223448.989</v>
      </c>
      <c r="F11" s="107">
        <f>F12+F13</f>
        <v>2223448.989</v>
      </c>
      <c r="G11" s="110"/>
      <c r="H11" s="110"/>
    </row>
    <row r="12" ht="25" customHeight="1" spans="1:8">
      <c r="A12" s="109"/>
      <c r="B12" s="109"/>
      <c r="C12" s="109" t="s">
        <v>129</v>
      </c>
      <c r="D12" s="109" t="s">
        <v>130</v>
      </c>
      <c r="E12" s="110">
        <f>F12+G12+H12</f>
        <v>528361.47</v>
      </c>
      <c r="F12" s="110">
        <v>528361.47</v>
      </c>
      <c r="G12" s="110"/>
      <c r="H12" s="110"/>
    </row>
    <row r="13" ht="25" customHeight="1" spans="1:8">
      <c r="A13" s="109"/>
      <c r="B13" s="109"/>
      <c r="C13" s="109" t="s">
        <v>121</v>
      </c>
      <c r="D13" s="109" t="s">
        <v>131</v>
      </c>
      <c r="E13" s="110">
        <f>F13</f>
        <v>1695087.519</v>
      </c>
      <c r="F13" s="110">
        <v>1695087.519</v>
      </c>
      <c r="G13" s="110"/>
      <c r="H13" s="110"/>
    </row>
    <row r="14" ht="25" customHeight="1" spans="1:8">
      <c r="A14" s="108" t="s">
        <v>132</v>
      </c>
      <c r="B14" s="108"/>
      <c r="C14" s="108"/>
      <c r="D14" s="108" t="s">
        <v>133</v>
      </c>
      <c r="E14" s="107">
        <f>F14+G14+H14</f>
        <v>137173119.105</v>
      </c>
      <c r="F14" s="107">
        <f>F15</f>
        <v>40193927.725</v>
      </c>
      <c r="G14" s="107">
        <f>G15+G24+G27</f>
        <v>65481000</v>
      </c>
      <c r="H14" s="110">
        <f>H15+H27+H29</f>
        <v>31498191.38</v>
      </c>
    </row>
    <row r="15" ht="25" customHeight="1" spans="1:8">
      <c r="A15" s="108"/>
      <c r="B15" s="108" t="s">
        <v>129</v>
      </c>
      <c r="C15" s="108"/>
      <c r="D15" s="108" t="s">
        <v>134</v>
      </c>
      <c r="E15" s="107">
        <f>F15+G15+H15</f>
        <v>93389119.105</v>
      </c>
      <c r="F15" s="107">
        <f>SUM(F16:F23)</f>
        <v>40193927.725</v>
      </c>
      <c r="G15" s="107">
        <f>SUM(G16:G23)</f>
        <v>42821000</v>
      </c>
      <c r="H15" s="110">
        <f>SUM(H16:H23)</f>
        <v>10374191.38</v>
      </c>
    </row>
    <row r="16" ht="25" customHeight="1" spans="1:8">
      <c r="A16" s="109"/>
      <c r="B16" s="109"/>
      <c r="C16" s="109" t="s">
        <v>121</v>
      </c>
      <c r="D16" s="109" t="s">
        <v>135</v>
      </c>
      <c r="E16" s="110">
        <f>F16+G16+H16</f>
        <v>8651858.205</v>
      </c>
      <c r="F16" s="110">
        <v>8651858.205</v>
      </c>
      <c r="G16" s="110"/>
      <c r="H16" s="110"/>
    </row>
    <row r="17" ht="25" customHeight="1" spans="1:8">
      <c r="A17" s="109"/>
      <c r="B17" s="109"/>
      <c r="C17" s="109" t="s">
        <v>121</v>
      </c>
      <c r="D17" s="109" t="s">
        <v>135</v>
      </c>
      <c r="E17" s="110">
        <f>F17</f>
        <v>3895774.89</v>
      </c>
      <c r="F17" s="110">
        <v>3895774.89</v>
      </c>
      <c r="G17" s="110"/>
      <c r="H17" s="110"/>
    </row>
    <row r="18" ht="25" customHeight="1" spans="1:8">
      <c r="A18" s="109"/>
      <c r="B18" s="109"/>
      <c r="C18" s="109" t="s">
        <v>136</v>
      </c>
      <c r="D18" s="109" t="s">
        <v>137</v>
      </c>
      <c r="E18" s="110">
        <f>F18</f>
        <v>27333694.63</v>
      </c>
      <c r="F18" s="110">
        <v>27333694.63</v>
      </c>
      <c r="G18" s="110"/>
      <c r="H18" s="110"/>
    </row>
    <row r="19" ht="25" customHeight="1" spans="1:8">
      <c r="A19" s="109"/>
      <c r="B19" s="109"/>
      <c r="C19" s="109" t="s">
        <v>138</v>
      </c>
      <c r="D19" s="109" t="s">
        <v>139</v>
      </c>
      <c r="E19" s="110">
        <f>F19</f>
        <v>312600</v>
      </c>
      <c r="F19" s="110">
        <v>312600</v>
      </c>
      <c r="G19" s="110"/>
      <c r="H19" s="110"/>
    </row>
    <row r="20" ht="25" customHeight="1" spans="1:8">
      <c r="A20" s="109"/>
      <c r="B20" s="109"/>
      <c r="C20" s="109" t="s">
        <v>140</v>
      </c>
      <c r="D20" s="109" t="s">
        <v>141</v>
      </c>
      <c r="E20" s="110">
        <v>10360000</v>
      </c>
      <c r="F20" s="110"/>
      <c r="G20" s="110">
        <v>10360000</v>
      </c>
      <c r="H20" s="110"/>
    </row>
    <row r="21" ht="25" customHeight="1" spans="1:8">
      <c r="A21" s="109"/>
      <c r="B21" s="109"/>
      <c r="C21" s="109" t="s">
        <v>142</v>
      </c>
      <c r="D21" s="109" t="s">
        <v>143</v>
      </c>
      <c r="E21" s="110">
        <f>F21+G21+H21</f>
        <v>17556000</v>
      </c>
      <c r="F21" s="110"/>
      <c r="G21" s="110">
        <v>17556000</v>
      </c>
      <c r="H21" s="110"/>
    </row>
    <row r="22" ht="25" customHeight="1" spans="1:8">
      <c r="A22" s="109"/>
      <c r="B22" s="109"/>
      <c r="C22" s="109" t="s">
        <v>144</v>
      </c>
      <c r="D22" s="109" t="s">
        <v>145</v>
      </c>
      <c r="E22" s="110">
        <f>F22+G22+H22</f>
        <v>2725000</v>
      </c>
      <c r="F22" s="110"/>
      <c r="G22" s="110">
        <v>2725000</v>
      </c>
      <c r="H22" s="110"/>
    </row>
    <row r="23" ht="25" customHeight="1" spans="1:8">
      <c r="A23" s="109"/>
      <c r="B23" s="109"/>
      <c r="C23" s="109" t="s">
        <v>146</v>
      </c>
      <c r="D23" s="109" t="s">
        <v>147</v>
      </c>
      <c r="E23" s="110">
        <f t="shared" ref="E23:E30" si="0">F23+G23+H23</f>
        <v>22554191.38</v>
      </c>
      <c r="F23" s="110"/>
      <c r="G23" s="110">
        <v>12180000</v>
      </c>
      <c r="H23" s="110">
        <v>10374191.38</v>
      </c>
    </row>
    <row r="24" ht="25" customHeight="1" spans="1:8">
      <c r="A24" s="108"/>
      <c r="B24" s="108" t="s">
        <v>148</v>
      </c>
      <c r="C24" s="108"/>
      <c r="D24" s="108" t="s">
        <v>149</v>
      </c>
      <c r="E24" s="107">
        <f t="shared" si="0"/>
        <v>17050000</v>
      </c>
      <c r="F24" s="107"/>
      <c r="G24" s="107">
        <f>G25+G26</f>
        <v>17050000</v>
      </c>
      <c r="H24" s="107"/>
    </row>
    <row r="25" ht="25" customHeight="1" spans="1:8">
      <c r="A25" s="112"/>
      <c r="B25" s="112"/>
      <c r="C25" s="113" t="s">
        <v>119</v>
      </c>
      <c r="D25" s="113" t="s">
        <v>150</v>
      </c>
      <c r="E25" s="110">
        <f t="shared" si="0"/>
        <v>2570000</v>
      </c>
      <c r="F25" s="110"/>
      <c r="G25" s="110">
        <v>2570000</v>
      </c>
      <c r="H25" s="107"/>
    </row>
    <row r="26" ht="25" customHeight="1" spans="1:8">
      <c r="A26" s="113"/>
      <c r="B26" s="113"/>
      <c r="C26" s="113" t="s">
        <v>123</v>
      </c>
      <c r="D26" s="113" t="s">
        <v>151</v>
      </c>
      <c r="E26" s="110">
        <f t="shared" si="0"/>
        <v>14480000</v>
      </c>
      <c r="F26" s="110"/>
      <c r="G26" s="110">
        <v>14480000</v>
      </c>
      <c r="H26" s="110"/>
    </row>
    <row r="27" ht="25" customHeight="1" spans="1:8">
      <c r="A27" s="113"/>
      <c r="B27" s="112" t="s">
        <v>138</v>
      </c>
      <c r="C27" s="112"/>
      <c r="D27" s="112" t="s">
        <v>152</v>
      </c>
      <c r="E27" s="107">
        <f t="shared" si="0"/>
        <v>13080000</v>
      </c>
      <c r="F27" s="107"/>
      <c r="G27" s="107">
        <f>G28</f>
        <v>5610000</v>
      </c>
      <c r="H27" s="107">
        <f>H28</f>
        <v>7470000</v>
      </c>
    </row>
    <row r="28" ht="25" customHeight="1" spans="1:8">
      <c r="A28" s="113"/>
      <c r="B28" s="113"/>
      <c r="C28" s="113" t="s">
        <v>153</v>
      </c>
      <c r="D28" s="113" t="s">
        <v>154</v>
      </c>
      <c r="E28" s="110">
        <f t="shared" si="0"/>
        <v>13080000</v>
      </c>
      <c r="F28" s="107"/>
      <c r="G28" s="110">
        <v>5610000</v>
      </c>
      <c r="H28" s="110">
        <v>7470000</v>
      </c>
    </row>
    <row r="29" ht="25" customHeight="1" spans="1:8">
      <c r="A29" s="113"/>
      <c r="B29" s="112" t="s">
        <v>123</v>
      </c>
      <c r="C29" s="112"/>
      <c r="D29" s="112" t="s">
        <v>155</v>
      </c>
      <c r="E29" s="107">
        <f t="shared" si="0"/>
        <v>13654000</v>
      </c>
      <c r="F29" s="107"/>
      <c r="G29" s="107"/>
      <c r="H29" s="107">
        <f>H30</f>
        <v>13654000</v>
      </c>
    </row>
    <row r="30" ht="25" customHeight="1" spans="1:8">
      <c r="A30" s="113"/>
      <c r="B30" s="113"/>
      <c r="C30" s="113" t="s">
        <v>123</v>
      </c>
      <c r="D30" s="113" t="s">
        <v>155</v>
      </c>
      <c r="E30" s="110">
        <f t="shared" si="0"/>
        <v>13654000</v>
      </c>
      <c r="F30" s="110"/>
      <c r="G30" s="110"/>
      <c r="H30" s="110">
        <v>13654000</v>
      </c>
    </row>
  </sheetData>
  <mergeCells count="3">
    <mergeCell ref="A1:H1"/>
    <mergeCell ref="D3:D4"/>
    <mergeCell ref="A3:C4"/>
  </mergeCells>
  <printOptions horizontalCentered="1"/>
  <pageMargins left="0.393055555555556" right="0.393055555555556" top="0.590277777777778" bottom="0.590277777777778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2" workbookViewId="0">
      <selection activeCell="D19" sqref="D19"/>
    </sheetView>
  </sheetViews>
  <sheetFormatPr defaultColWidth="10" defaultRowHeight="13.5" outlineLevelCol="6"/>
  <cols>
    <col min="1" max="1" width="25.75" customWidth="1"/>
    <col min="2" max="2" width="15.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39"/>
      <c r="B1" s="39"/>
      <c r="C1" s="39"/>
      <c r="D1" s="39"/>
      <c r="E1" s="39"/>
      <c r="F1" s="39"/>
      <c r="G1" s="39"/>
    </row>
    <row r="2" ht="37.5" customHeight="1" spans="1:7">
      <c r="A2" s="40" t="s">
        <v>156</v>
      </c>
      <c r="B2" s="40"/>
      <c r="C2" s="40"/>
      <c r="D2" s="40"/>
      <c r="E2" s="39"/>
      <c r="F2" s="39"/>
      <c r="G2" s="39"/>
    </row>
    <row r="3" ht="21" customHeight="1" spans="1:7">
      <c r="A3" s="41"/>
      <c r="B3" s="41"/>
      <c r="C3" s="78" t="s">
        <v>37</v>
      </c>
      <c r="D3" s="78"/>
      <c r="E3" s="41"/>
      <c r="F3" s="41"/>
      <c r="G3" s="41"/>
    </row>
    <row r="4" ht="22.7" customHeight="1" spans="1:7">
      <c r="A4" s="114" t="s">
        <v>38</v>
      </c>
      <c r="B4" s="114"/>
      <c r="C4" s="114" t="s">
        <v>39</v>
      </c>
      <c r="D4" s="114"/>
      <c r="E4" s="41"/>
      <c r="F4" s="41"/>
      <c r="G4" s="41"/>
    </row>
    <row r="5" ht="20.25" customHeight="1" spans="1:7">
      <c r="A5" s="114" t="s">
        <v>40</v>
      </c>
      <c r="B5" s="114" t="s">
        <v>41</v>
      </c>
      <c r="C5" s="114" t="s">
        <v>40</v>
      </c>
      <c r="D5" s="114" t="s">
        <v>157</v>
      </c>
      <c r="E5" s="41"/>
      <c r="F5" s="41"/>
      <c r="G5" s="41"/>
    </row>
    <row r="6" ht="20.25" customHeight="1" spans="1:7">
      <c r="A6" s="44" t="s">
        <v>158</v>
      </c>
      <c r="B6" s="121">
        <f>SUM(B7:B9)</f>
        <v>141576806.78</v>
      </c>
      <c r="C6" s="44" t="s">
        <v>159</v>
      </c>
      <c r="D6" s="121">
        <f>D14+D16+D17+D19</f>
        <v>141576806.78</v>
      </c>
      <c r="E6" s="41"/>
      <c r="F6" s="41"/>
      <c r="G6" s="41"/>
    </row>
    <row r="7" ht="20.25" customHeight="1" spans="1:7">
      <c r="A7" s="44" t="s">
        <v>160</v>
      </c>
      <c r="B7" s="122">
        <v>141576806.78</v>
      </c>
      <c r="C7" s="44" t="s">
        <v>161</v>
      </c>
      <c r="D7" s="123"/>
      <c r="E7" s="41"/>
      <c r="F7" s="41"/>
      <c r="G7" s="41"/>
    </row>
    <row r="8" ht="20.25" customHeight="1" spans="1:7">
      <c r="A8" s="44" t="s">
        <v>162</v>
      </c>
      <c r="B8" s="123"/>
      <c r="C8" s="44" t="s">
        <v>163</v>
      </c>
      <c r="D8" s="123"/>
      <c r="E8" s="41"/>
      <c r="F8" s="41"/>
      <c r="G8" s="41"/>
    </row>
    <row r="9" ht="20.25" customHeight="1" spans="1:7">
      <c r="A9" s="44" t="s">
        <v>164</v>
      </c>
      <c r="B9" s="123"/>
      <c r="C9" s="44" t="s">
        <v>165</v>
      </c>
      <c r="D9" s="123"/>
      <c r="E9" s="41"/>
      <c r="F9" s="41"/>
      <c r="G9" s="41"/>
    </row>
    <row r="10" ht="20.25" customHeight="1" spans="1:7">
      <c r="A10" s="44"/>
      <c r="B10" s="124"/>
      <c r="C10" s="44" t="s">
        <v>166</v>
      </c>
      <c r="D10" s="123"/>
      <c r="E10" s="41"/>
      <c r="F10" s="41"/>
      <c r="G10" s="41"/>
    </row>
    <row r="11" ht="20.25" customHeight="1" spans="1:7">
      <c r="A11" s="44"/>
      <c r="B11" s="124"/>
      <c r="C11" s="44" t="s">
        <v>167</v>
      </c>
      <c r="D11" s="123"/>
      <c r="E11" s="41"/>
      <c r="F11" s="41"/>
      <c r="G11" s="41"/>
    </row>
    <row r="12" ht="20.25" customHeight="1" spans="1:7">
      <c r="A12" s="44"/>
      <c r="B12" s="124"/>
      <c r="C12" s="44" t="s">
        <v>168</v>
      </c>
      <c r="D12" s="123"/>
      <c r="E12" s="41"/>
      <c r="F12" s="41"/>
      <c r="G12" s="41"/>
    </row>
    <row r="13" ht="20.25" customHeight="1" spans="1:7">
      <c r="A13" s="76"/>
      <c r="B13" s="120"/>
      <c r="C13" s="44" t="s">
        <v>169</v>
      </c>
      <c r="D13" s="123"/>
      <c r="E13" s="41"/>
      <c r="F13" s="41"/>
      <c r="G13" s="41"/>
    </row>
    <row r="14" ht="20.25" customHeight="1" spans="1:7">
      <c r="A14" s="44"/>
      <c r="B14" s="124"/>
      <c r="C14" s="44" t="s">
        <v>170</v>
      </c>
      <c r="D14" s="125">
        <v>2180238.69</v>
      </c>
      <c r="E14" s="41"/>
      <c r="F14" s="41"/>
      <c r="G14" s="56"/>
    </row>
    <row r="15" ht="20.25" customHeight="1" spans="1:7">
      <c r="A15" s="44"/>
      <c r="B15" s="124"/>
      <c r="C15" s="44" t="s">
        <v>171</v>
      </c>
      <c r="D15" s="125"/>
      <c r="E15" s="41"/>
      <c r="F15" s="41"/>
      <c r="G15" s="41"/>
    </row>
    <row r="16" ht="20.25" customHeight="1" spans="1:7">
      <c r="A16" s="44"/>
      <c r="B16" s="124"/>
      <c r="C16" s="44" t="s">
        <v>172</v>
      </c>
      <c r="D16" s="125">
        <v>2223448.99</v>
      </c>
      <c r="E16" s="41"/>
      <c r="F16" s="41"/>
      <c r="G16" s="41"/>
    </row>
    <row r="17" ht="20.25" customHeight="1" spans="1:7">
      <c r="A17" s="44"/>
      <c r="B17" s="124"/>
      <c r="C17" s="44" t="s">
        <v>173</v>
      </c>
      <c r="D17" s="118"/>
      <c r="E17" s="41"/>
      <c r="F17" s="41"/>
      <c r="G17" s="41"/>
    </row>
    <row r="18" ht="20.25" customHeight="1" spans="1:7">
      <c r="A18" s="44"/>
      <c r="B18" s="124"/>
      <c r="C18" s="44" t="s">
        <v>174</v>
      </c>
      <c r="D18" s="125"/>
      <c r="E18" s="41"/>
      <c r="F18" s="41"/>
      <c r="G18" s="41"/>
    </row>
    <row r="19" ht="20.25" customHeight="1" spans="1:7">
      <c r="A19" s="44"/>
      <c r="B19" s="44"/>
      <c r="C19" s="44" t="s">
        <v>175</v>
      </c>
      <c r="D19" s="125">
        <v>137173119.1</v>
      </c>
      <c r="E19" s="41"/>
      <c r="F19" s="41"/>
      <c r="G19" s="41"/>
    </row>
    <row r="20" ht="20.25" customHeight="1" spans="1:7">
      <c r="A20" s="44"/>
      <c r="B20" s="44"/>
      <c r="C20" s="44" t="s">
        <v>176</v>
      </c>
      <c r="D20" s="123"/>
      <c r="E20" s="41"/>
      <c r="F20" s="41"/>
      <c r="G20" s="41"/>
    </row>
    <row r="21" ht="20.25" customHeight="1" spans="1:7">
      <c r="A21" s="44"/>
      <c r="B21" s="44"/>
      <c r="C21" s="44" t="s">
        <v>177</v>
      </c>
      <c r="D21" s="123"/>
      <c r="E21" s="41"/>
      <c r="F21" s="41"/>
      <c r="G21" s="41"/>
    </row>
    <row r="22" ht="20.25" customHeight="1" spans="1:7">
      <c r="A22" s="44"/>
      <c r="B22" s="44"/>
      <c r="C22" s="44" t="s">
        <v>178</v>
      </c>
      <c r="D22" s="123"/>
      <c r="E22" s="41"/>
      <c r="F22" s="41"/>
      <c r="G22" s="41"/>
    </row>
    <row r="23" ht="20.25" customHeight="1" spans="1:7">
      <c r="A23" s="44"/>
      <c r="B23" s="44"/>
      <c r="C23" s="44" t="s">
        <v>179</v>
      </c>
      <c r="D23" s="123"/>
      <c r="E23" s="41"/>
      <c r="F23" s="41"/>
      <c r="G23" s="41"/>
    </row>
    <row r="24" ht="20.25" customHeight="1" spans="1:7">
      <c r="A24" s="44"/>
      <c r="B24" s="44"/>
      <c r="C24" s="44" t="s">
        <v>180</v>
      </c>
      <c r="D24" s="123"/>
      <c r="E24" s="41"/>
      <c r="F24" s="41"/>
      <c r="G24" s="41"/>
    </row>
    <row r="25" ht="20.25" customHeight="1" spans="1:7">
      <c r="A25" s="44"/>
      <c r="B25" s="44"/>
      <c r="C25" s="44" t="s">
        <v>181</v>
      </c>
      <c r="D25" s="123"/>
      <c r="E25" s="41"/>
      <c r="F25" s="41"/>
      <c r="G25" s="41"/>
    </row>
    <row r="26" ht="20.25" customHeight="1" spans="1:7">
      <c r="A26" s="44"/>
      <c r="B26" s="44"/>
      <c r="C26" s="44" t="s">
        <v>182</v>
      </c>
      <c r="D26" s="123"/>
      <c r="E26" s="41"/>
      <c r="F26" s="41"/>
      <c r="G26" s="41"/>
    </row>
    <row r="27" ht="20.25" customHeight="1" spans="1:7">
      <c r="A27" s="44"/>
      <c r="B27" s="44"/>
      <c r="C27" s="44" t="s">
        <v>183</v>
      </c>
      <c r="D27" s="123"/>
      <c r="E27" s="41"/>
      <c r="F27" s="41"/>
      <c r="G27" s="41"/>
    </row>
    <row r="28" ht="20.25" customHeight="1" spans="1:7">
      <c r="A28" s="44"/>
      <c r="B28" s="44"/>
      <c r="C28" s="44" t="s">
        <v>184</v>
      </c>
      <c r="D28" s="123"/>
      <c r="E28" s="41"/>
      <c r="F28" s="41"/>
      <c r="G28" s="41"/>
    </row>
    <row r="29" ht="20.25" customHeight="1" spans="1:7">
      <c r="A29" s="44"/>
      <c r="B29" s="44"/>
      <c r="C29" s="44" t="s">
        <v>185</v>
      </c>
      <c r="D29" s="123"/>
      <c r="E29" s="41"/>
      <c r="F29" s="41"/>
      <c r="G29" s="41"/>
    </row>
    <row r="30" ht="20.25" customHeight="1" spans="1:7">
      <c r="A30" s="44"/>
      <c r="B30" s="44"/>
      <c r="C30" s="44" t="s">
        <v>186</v>
      </c>
      <c r="D30" s="123"/>
      <c r="E30" s="41"/>
      <c r="F30" s="41"/>
      <c r="G30" s="41"/>
    </row>
    <row r="31" ht="20.25" customHeight="1" spans="1:7">
      <c r="A31" s="44"/>
      <c r="B31" s="44"/>
      <c r="C31" s="44" t="s">
        <v>187</v>
      </c>
      <c r="D31" s="123"/>
      <c r="E31" s="41"/>
      <c r="F31" s="41"/>
      <c r="G31" s="41"/>
    </row>
    <row r="32" ht="20.25" customHeight="1" spans="1:7">
      <c r="A32" s="44"/>
      <c r="B32" s="44"/>
      <c r="C32" s="44" t="s">
        <v>188</v>
      </c>
      <c r="D32" s="123"/>
      <c r="E32" s="41"/>
      <c r="F32" s="41"/>
      <c r="G32" s="41"/>
    </row>
    <row r="33" ht="20.25" customHeight="1" spans="1:7">
      <c r="A33" s="44"/>
      <c r="B33" s="44"/>
      <c r="C33" s="44" t="s">
        <v>189</v>
      </c>
      <c r="D33" s="123"/>
      <c r="E33" s="41"/>
      <c r="F33" s="41"/>
      <c r="G33" s="41"/>
    </row>
    <row r="34" ht="20.25" customHeight="1" spans="1:7">
      <c r="A34" s="44"/>
      <c r="B34" s="44"/>
      <c r="C34" s="44" t="s">
        <v>190</v>
      </c>
      <c r="D34" s="123"/>
      <c r="E34" s="41"/>
      <c r="F34" s="41"/>
      <c r="G34" s="41"/>
    </row>
    <row r="35" ht="20.25" customHeight="1" spans="1:7">
      <c r="A35" s="44"/>
      <c r="B35" s="44"/>
      <c r="C35" s="44" t="s">
        <v>191</v>
      </c>
      <c r="D35" s="123"/>
      <c r="E35" s="41"/>
      <c r="F35" s="41"/>
      <c r="G35" s="41"/>
    </row>
    <row r="36" ht="20.25" customHeight="1" spans="1:7">
      <c r="A36" s="44"/>
      <c r="B36" s="44"/>
      <c r="C36" s="44" t="s">
        <v>192</v>
      </c>
      <c r="D36" s="121"/>
      <c r="E36" s="41"/>
      <c r="F36" s="41"/>
      <c r="G36" s="41"/>
    </row>
    <row r="37" ht="32.25" customHeight="1" spans="1:7">
      <c r="A37" s="114" t="s">
        <v>84</v>
      </c>
      <c r="B37" s="126">
        <f>B6</f>
        <v>141576806.78</v>
      </c>
      <c r="C37" s="114" t="s">
        <v>85</v>
      </c>
      <c r="D37" s="127">
        <f>D6</f>
        <v>141576806.78</v>
      </c>
      <c r="E37" s="56"/>
      <c r="F37" s="41"/>
      <c r="G37" s="41"/>
    </row>
  </sheetData>
  <mergeCells count="4">
    <mergeCell ref="A2:D2"/>
    <mergeCell ref="C3:D3"/>
    <mergeCell ref="A4:B4"/>
    <mergeCell ref="C4:D4"/>
  </mergeCells>
  <printOptions horizontalCentered="1"/>
  <pageMargins left="0.393055555555556" right="0.393055555555556" top="0.271527777777778" bottom="0.27152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D16" sqref="D16"/>
    </sheetView>
  </sheetViews>
  <sheetFormatPr defaultColWidth="10" defaultRowHeight="13.5" outlineLevelRow="5"/>
  <cols>
    <col min="1" max="1" width="17.875" customWidth="1"/>
    <col min="2" max="2" width="15.5" customWidth="1"/>
    <col min="3" max="3" width="14.875" customWidth="1"/>
    <col min="4" max="4" width="14.375" customWidth="1"/>
    <col min="5" max="5" width="15.25" customWidth="1"/>
    <col min="6" max="6" width="8.5" customWidth="1"/>
    <col min="7" max="7" width="10.125" customWidth="1"/>
    <col min="8" max="8" width="10.75" customWidth="1"/>
    <col min="9" max="9" width="8.25" customWidth="1"/>
    <col min="10" max="10" width="11.25" customWidth="1"/>
    <col min="11" max="11" width="11.75" customWidth="1"/>
  </cols>
  <sheetData>
    <row r="1" ht="39.95" customHeight="1" spans="1:11">
      <c r="A1" s="40" t="s">
        <v>193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22.7" customHeight="1" spans="1:11">
      <c r="A2" s="41"/>
      <c r="B2" s="41"/>
      <c r="C2" s="41"/>
      <c r="D2" s="41"/>
      <c r="E2" s="41"/>
      <c r="F2" s="41"/>
      <c r="G2" s="41"/>
      <c r="H2" s="41"/>
      <c r="I2" s="41"/>
      <c r="J2" s="78" t="s">
        <v>37</v>
      </c>
      <c r="K2" s="78"/>
    </row>
    <row r="3" ht="22.7" customHeight="1" spans="1:11">
      <c r="A3" s="114" t="s">
        <v>194</v>
      </c>
      <c r="B3" s="114" t="s">
        <v>157</v>
      </c>
      <c r="C3" s="114" t="s">
        <v>195</v>
      </c>
      <c r="D3" s="114"/>
      <c r="E3" s="114"/>
      <c r="F3" s="114" t="s">
        <v>196</v>
      </c>
      <c r="G3" s="114"/>
      <c r="H3" s="114"/>
      <c r="I3" s="114" t="s">
        <v>197</v>
      </c>
      <c r="J3" s="114"/>
      <c r="K3" s="114"/>
    </row>
    <row r="4" ht="22.7" customHeight="1" spans="1:11">
      <c r="A4" s="114"/>
      <c r="B4" s="114"/>
      <c r="C4" s="43" t="s">
        <v>157</v>
      </c>
      <c r="D4" s="43" t="s">
        <v>114</v>
      </c>
      <c r="E4" s="43" t="s">
        <v>115</v>
      </c>
      <c r="F4" s="43" t="s">
        <v>157</v>
      </c>
      <c r="G4" s="43" t="s">
        <v>114</v>
      </c>
      <c r="H4" s="43" t="s">
        <v>115</v>
      </c>
      <c r="I4" s="43" t="s">
        <v>157</v>
      </c>
      <c r="J4" s="43" t="s">
        <v>114</v>
      </c>
      <c r="K4" s="43" t="s">
        <v>115</v>
      </c>
    </row>
    <row r="5" ht="27" customHeight="1" spans="1:11">
      <c r="A5" s="114" t="s">
        <v>198</v>
      </c>
      <c r="B5" s="115">
        <f>B6</f>
        <v>141576806.78</v>
      </c>
      <c r="C5" s="115">
        <f>C6</f>
        <v>141576806.78</v>
      </c>
      <c r="D5" s="115">
        <f>D6</f>
        <v>44597615.4</v>
      </c>
      <c r="E5" s="115">
        <f>E6</f>
        <v>96979191.38</v>
      </c>
      <c r="F5" s="116"/>
      <c r="G5" s="116"/>
      <c r="H5" s="116"/>
      <c r="I5" s="116"/>
      <c r="J5" s="116"/>
      <c r="K5" s="116"/>
    </row>
    <row r="6" ht="33" customHeight="1" spans="1:11">
      <c r="A6" s="117" t="s">
        <v>3</v>
      </c>
      <c r="B6" s="118">
        <f>C6</f>
        <v>141576806.78</v>
      </c>
      <c r="C6" s="118">
        <f>D6+E6</f>
        <v>141576806.78</v>
      </c>
      <c r="D6" s="119">
        <v>44597615.4</v>
      </c>
      <c r="E6" s="119">
        <v>96979191.38</v>
      </c>
      <c r="F6" s="120"/>
      <c r="G6" s="120"/>
      <c r="H6" s="120"/>
      <c r="I6" s="120"/>
      <c r="J6" s="120"/>
      <c r="K6" s="120"/>
    </row>
  </sheetData>
  <mergeCells count="7">
    <mergeCell ref="A1:K1"/>
    <mergeCell ref="J2:K2"/>
    <mergeCell ref="C3:E3"/>
    <mergeCell ref="F3:H3"/>
    <mergeCell ref="I3:K3"/>
    <mergeCell ref="A3:A4"/>
    <mergeCell ref="B3:B4"/>
  </mergeCells>
  <printOptions horizontalCentered="1"/>
  <pageMargins left="0.393055555555556" right="0.393055555555556" top="0.271527777777778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3" workbookViewId="0">
      <selection activeCell="K21" sqref="K21"/>
    </sheetView>
  </sheetViews>
  <sheetFormatPr defaultColWidth="10" defaultRowHeight="13.5" outlineLevelCol="6"/>
  <cols>
    <col min="1" max="3" width="4.25" customWidth="1"/>
    <col min="4" max="4" width="21.875" customWidth="1"/>
    <col min="5" max="7" width="17.75" customWidth="1"/>
    <col min="9" max="9" width="12.625"/>
  </cols>
  <sheetData>
    <row r="1" ht="24" customHeight="1" spans="1:7">
      <c r="A1" s="40" t="s">
        <v>199</v>
      </c>
      <c r="B1" s="40"/>
      <c r="C1" s="40"/>
      <c r="D1" s="40"/>
      <c r="E1" s="40"/>
      <c r="F1" s="40"/>
      <c r="G1" s="40"/>
    </row>
    <row r="2" ht="22.7" customHeight="1" spans="1:7">
      <c r="A2" s="41"/>
      <c r="B2" s="41"/>
      <c r="C2" s="41"/>
      <c r="D2" s="41"/>
      <c r="E2" s="41"/>
      <c r="F2" s="41"/>
      <c r="G2" s="41" t="s">
        <v>37</v>
      </c>
    </row>
    <row r="3" ht="17" customHeight="1" spans="1:7">
      <c r="A3" s="99" t="s">
        <v>111</v>
      </c>
      <c r="B3" s="100"/>
      <c r="C3" s="101"/>
      <c r="D3" s="101" t="s">
        <v>112</v>
      </c>
      <c r="E3" s="101" t="s">
        <v>113</v>
      </c>
      <c r="F3" s="101" t="s">
        <v>114</v>
      </c>
      <c r="G3" s="101" t="s">
        <v>115</v>
      </c>
    </row>
    <row r="4" ht="12" customHeight="1" spans="1:7">
      <c r="A4" s="102"/>
      <c r="B4" s="103"/>
      <c r="C4" s="104"/>
      <c r="D4" s="104"/>
      <c r="E4" s="104"/>
      <c r="F4" s="104"/>
      <c r="G4" s="104"/>
    </row>
    <row r="5" ht="25" customHeight="1" spans="1:7">
      <c r="A5" s="105"/>
      <c r="B5" s="105"/>
      <c r="C5" s="105"/>
      <c r="D5" s="104"/>
      <c r="E5" s="106">
        <v>141576806.7808</v>
      </c>
      <c r="F5" s="107">
        <v>44597615.4008</v>
      </c>
      <c r="G5" s="107">
        <v>96979191.38</v>
      </c>
    </row>
    <row r="6" ht="25" customHeight="1" spans="1:7">
      <c r="A6" s="108" t="s">
        <v>117</v>
      </c>
      <c r="B6" s="108"/>
      <c r="C6" s="108"/>
      <c r="D6" s="108" t="s">
        <v>118</v>
      </c>
      <c r="E6" s="107">
        <v>2180238.6868</v>
      </c>
      <c r="F6" s="107">
        <v>2180238.6868</v>
      </c>
      <c r="G6" s="107"/>
    </row>
    <row r="7" ht="25" customHeight="1" spans="1:7">
      <c r="A7" s="108"/>
      <c r="B7" s="108" t="s">
        <v>119</v>
      </c>
      <c r="C7" s="108"/>
      <c r="D7" s="108" t="s">
        <v>120</v>
      </c>
      <c r="E7" s="107">
        <v>1939483.34</v>
      </c>
      <c r="F7" s="107">
        <v>1939483.34</v>
      </c>
      <c r="G7" s="107"/>
    </row>
    <row r="8" ht="25" customHeight="1" spans="1:7">
      <c r="A8" s="109"/>
      <c r="B8" s="109"/>
      <c r="C8" s="109" t="s">
        <v>121</v>
      </c>
      <c r="D8" s="109" t="s">
        <v>122</v>
      </c>
      <c r="E8" s="110">
        <v>1939483.34</v>
      </c>
      <c r="F8" s="110">
        <v>1939483.34</v>
      </c>
      <c r="G8" s="110"/>
    </row>
    <row r="9" ht="25" customHeight="1" spans="1:7">
      <c r="A9" s="108"/>
      <c r="B9" s="108" t="s">
        <v>123</v>
      </c>
      <c r="C9" s="108"/>
      <c r="D9" s="108" t="s">
        <v>124</v>
      </c>
      <c r="E9" s="107">
        <v>240755.3468</v>
      </c>
      <c r="F9" s="107">
        <v>240755.3468</v>
      </c>
      <c r="G9" s="110"/>
    </row>
    <row r="10" ht="25" customHeight="1" spans="1:7">
      <c r="A10" s="109"/>
      <c r="B10" s="109"/>
      <c r="C10" s="109" t="s">
        <v>123</v>
      </c>
      <c r="D10" s="109" t="s">
        <v>124</v>
      </c>
      <c r="E10" s="110">
        <v>240755.3468</v>
      </c>
      <c r="F10" s="110">
        <v>240755.3468</v>
      </c>
      <c r="G10" s="110"/>
    </row>
    <row r="11" ht="25" customHeight="1" spans="1:7">
      <c r="A11" s="108" t="s">
        <v>125</v>
      </c>
      <c r="B11" s="108"/>
      <c r="C11" s="108"/>
      <c r="D11" s="108" t="s">
        <v>126</v>
      </c>
      <c r="E11" s="107">
        <v>2223448.989</v>
      </c>
      <c r="F11" s="107">
        <v>2223448.989</v>
      </c>
      <c r="G11" s="110"/>
    </row>
    <row r="12" ht="25" customHeight="1" spans="1:7">
      <c r="A12" s="109"/>
      <c r="B12" s="108" t="s">
        <v>127</v>
      </c>
      <c r="C12" s="108"/>
      <c r="D12" s="108" t="s">
        <v>128</v>
      </c>
      <c r="E12" s="107">
        <v>2223448.989</v>
      </c>
      <c r="F12" s="107">
        <v>2223448.989</v>
      </c>
      <c r="G12" s="110"/>
    </row>
    <row r="13" ht="25" customHeight="1" spans="1:7">
      <c r="A13" s="109"/>
      <c r="B13" s="109"/>
      <c r="C13" s="109" t="s">
        <v>129</v>
      </c>
      <c r="D13" s="109" t="s">
        <v>130</v>
      </c>
      <c r="E13" s="110">
        <v>528361.47</v>
      </c>
      <c r="F13" s="110">
        <v>528361.47</v>
      </c>
      <c r="G13" s="110"/>
    </row>
    <row r="14" ht="25" customHeight="1" spans="1:7">
      <c r="A14" s="109"/>
      <c r="B14" s="109"/>
      <c r="C14" s="109" t="s">
        <v>121</v>
      </c>
      <c r="D14" s="109" t="s">
        <v>131</v>
      </c>
      <c r="E14" s="110">
        <v>1695087.519</v>
      </c>
      <c r="F14" s="110">
        <v>1695087.519</v>
      </c>
      <c r="G14" s="110"/>
    </row>
    <row r="15" ht="25" customHeight="1" spans="1:7">
      <c r="A15" s="108" t="s">
        <v>132</v>
      </c>
      <c r="B15" s="108"/>
      <c r="C15" s="108"/>
      <c r="D15" s="108" t="s">
        <v>133</v>
      </c>
      <c r="E15" s="107">
        <v>137173119.105</v>
      </c>
      <c r="F15" s="107">
        <v>40193927.725</v>
      </c>
      <c r="G15" s="111">
        <v>96979191.38</v>
      </c>
    </row>
    <row r="16" ht="25" customHeight="1" spans="1:7">
      <c r="A16" s="108"/>
      <c r="B16" s="108" t="s">
        <v>129</v>
      </c>
      <c r="C16" s="108"/>
      <c r="D16" s="108" t="s">
        <v>134</v>
      </c>
      <c r="E16" s="107">
        <v>93389119.105</v>
      </c>
      <c r="F16" s="107">
        <v>40193927.725</v>
      </c>
      <c r="G16" s="107">
        <v>53195191.38</v>
      </c>
    </row>
    <row r="17" ht="25" customHeight="1" spans="1:7">
      <c r="A17" s="109"/>
      <c r="B17" s="109"/>
      <c r="C17" s="109" t="s">
        <v>121</v>
      </c>
      <c r="D17" s="109" t="s">
        <v>135</v>
      </c>
      <c r="E17" s="110">
        <v>8651858.205</v>
      </c>
      <c r="F17" s="110">
        <v>8651858.205</v>
      </c>
      <c r="G17" s="110"/>
    </row>
    <row r="18" ht="25" customHeight="1" spans="1:7">
      <c r="A18" s="109"/>
      <c r="B18" s="109"/>
      <c r="C18" s="109" t="s">
        <v>121</v>
      </c>
      <c r="D18" s="109" t="s">
        <v>135</v>
      </c>
      <c r="E18" s="110">
        <v>3895774.89</v>
      </c>
      <c r="F18" s="110">
        <v>3895774.89</v>
      </c>
      <c r="G18" s="110"/>
    </row>
    <row r="19" ht="25" customHeight="1" spans="1:7">
      <c r="A19" s="109"/>
      <c r="B19" s="109"/>
      <c r="C19" s="109" t="s">
        <v>136</v>
      </c>
      <c r="D19" s="109" t="s">
        <v>137</v>
      </c>
      <c r="E19" s="110">
        <v>27333694.63</v>
      </c>
      <c r="F19" s="110">
        <v>27333694.63</v>
      </c>
      <c r="G19" s="110"/>
    </row>
    <row r="20" ht="25" customHeight="1" spans="1:7">
      <c r="A20" s="109"/>
      <c r="B20" s="109"/>
      <c r="C20" s="109" t="s">
        <v>138</v>
      </c>
      <c r="D20" s="109" t="s">
        <v>139</v>
      </c>
      <c r="E20" s="110">
        <v>312600</v>
      </c>
      <c r="F20" s="110">
        <v>312600</v>
      </c>
      <c r="G20" s="110"/>
    </row>
    <row r="21" ht="25" customHeight="1" spans="1:7">
      <c r="A21" s="109"/>
      <c r="B21" s="109"/>
      <c r="C21" s="109" t="s">
        <v>140</v>
      </c>
      <c r="D21" s="109" t="s">
        <v>141</v>
      </c>
      <c r="E21" s="110">
        <v>10360000</v>
      </c>
      <c r="F21" s="110"/>
      <c r="G21" s="110">
        <v>10360000</v>
      </c>
    </row>
    <row r="22" ht="25" customHeight="1" spans="1:7">
      <c r="A22" s="109"/>
      <c r="B22" s="109"/>
      <c r="C22" s="109" t="s">
        <v>142</v>
      </c>
      <c r="D22" s="109" t="s">
        <v>143</v>
      </c>
      <c r="E22" s="110">
        <v>17556000</v>
      </c>
      <c r="F22" s="110"/>
      <c r="G22" s="110">
        <v>17556000</v>
      </c>
    </row>
    <row r="23" ht="25" customHeight="1" spans="1:7">
      <c r="A23" s="109"/>
      <c r="B23" s="109"/>
      <c r="C23" s="109" t="s">
        <v>144</v>
      </c>
      <c r="D23" s="109" t="s">
        <v>145</v>
      </c>
      <c r="E23" s="110">
        <v>2725000</v>
      </c>
      <c r="F23" s="110"/>
      <c r="G23" s="110">
        <v>2725000</v>
      </c>
    </row>
    <row r="24" ht="25" customHeight="1" spans="1:7">
      <c r="A24" s="109"/>
      <c r="B24" s="109"/>
      <c r="C24" s="109" t="s">
        <v>146</v>
      </c>
      <c r="D24" s="109" t="s">
        <v>147</v>
      </c>
      <c r="E24" s="110">
        <v>22554191.38</v>
      </c>
      <c r="F24" s="110"/>
      <c r="G24" s="110">
        <v>22554191.38</v>
      </c>
    </row>
    <row r="25" ht="25" customHeight="1" spans="1:7">
      <c r="A25" s="108"/>
      <c r="B25" s="108" t="s">
        <v>148</v>
      </c>
      <c r="C25" s="108"/>
      <c r="D25" s="108" t="s">
        <v>149</v>
      </c>
      <c r="E25" s="107">
        <v>17050000</v>
      </c>
      <c r="F25" s="107"/>
      <c r="G25" s="107">
        <v>17050000</v>
      </c>
    </row>
    <row r="26" ht="25" customHeight="1" spans="1:7">
      <c r="A26" s="112"/>
      <c r="B26" s="112"/>
      <c r="C26" s="113" t="s">
        <v>119</v>
      </c>
      <c r="D26" s="113" t="s">
        <v>150</v>
      </c>
      <c r="E26" s="110">
        <v>2570000</v>
      </c>
      <c r="F26" s="110"/>
      <c r="G26" s="110">
        <v>2570000</v>
      </c>
    </row>
    <row r="27" ht="25" customHeight="1" spans="1:7">
      <c r="A27" s="113"/>
      <c r="B27" s="113"/>
      <c r="C27" s="113" t="s">
        <v>123</v>
      </c>
      <c r="D27" s="113" t="s">
        <v>151</v>
      </c>
      <c r="E27" s="110">
        <v>14480000</v>
      </c>
      <c r="F27" s="110"/>
      <c r="G27" s="110">
        <v>14480000</v>
      </c>
    </row>
    <row r="28" ht="25" customHeight="1" spans="1:7">
      <c r="A28" s="113"/>
      <c r="B28" s="112" t="s">
        <v>138</v>
      </c>
      <c r="C28" s="112"/>
      <c r="D28" s="112" t="s">
        <v>152</v>
      </c>
      <c r="E28" s="107">
        <v>13080000</v>
      </c>
      <c r="F28" s="107"/>
      <c r="G28" s="107">
        <v>13080000</v>
      </c>
    </row>
    <row r="29" ht="25" customHeight="1" spans="1:7">
      <c r="A29" s="113"/>
      <c r="B29" s="113"/>
      <c r="C29" s="113" t="s">
        <v>153</v>
      </c>
      <c r="D29" s="113" t="s">
        <v>154</v>
      </c>
      <c r="E29" s="110">
        <v>13080000</v>
      </c>
      <c r="F29" s="107"/>
      <c r="G29" s="110">
        <v>13080000</v>
      </c>
    </row>
    <row r="30" ht="25" customHeight="1" spans="1:7">
      <c r="A30" s="113"/>
      <c r="B30" s="112" t="s">
        <v>123</v>
      </c>
      <c r="C30" s="112"/>
      <c r="D30" s="112" t="s">
        <v>155</v>
      </c>
      <c r="E30" s="107">
        <v>13654000</v>
      </c>
      <c r="F30" s="107"/>
      <c r="G30" s="107">
        <v>13654000</v>
      </c>
    </row>
    <row r="31" ht="25" customHeight="1" spans="1:7">
      <c r="A31" s="113"/>
      <c r="B31" s="113"/>
      <c r="C31" s="113" t="s">
        <v>123</v>
      </c>
      <c r="D31" s="113" t="s">
        <v>155</v>
      </c>
      <c r="E31" s="110">
        <v>13654000</v>
      </c>
      <c r="F31" s="110"/>
      <c r="G31" s="110">
        <v>13654000</v>
      </c>
    </row>
  </sheetData>
  <mergeCells count="6">
    <mergeCell ref="A1:G1"/>
    <mergeCell ref="D3:D4"/>
    <mergeCell ref="E3:E4"/>
    <mergeCell ref="F3:F4"/>
    <mergeCell ref="G3:G4"/>
    <mergeCell ref="A3:C4"/>
  </mergeCells>
  <printOptions horizontalCentered="1"/>
  <pageMargins left="0.393055555555556" right="0.393055555555556" top="0.590277777777778" bottom="0.5902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I11" sqref="I11"/>
    </sheetView>
  </sheetViews>
  <sheetFormatPr defaultColWidth="10" defaultRowHeight="13.5" outlineLevelCol="5"/>
  <cols>
    <col min="1" max="2" width="6.25" customWidth="1"/>
    <col min="3" max="3" width="20.125" customWidth="1"/>
    <col min="4" max="4" width="16.875" customWidth="1"/>
    <col min="5" max="5" width="22.75" customWidth="1"/>
    <col min="6" max="6" width="21.5" customWidth="1"/>
  </cols>
  <sheetData>
    <row r="1" ht="29.25" customHeight="1" spans="1:6">
      <c r="A1" s="40" t="s">
        <v>200</v>
      </c>
      <c r="B1" s="40"/>
      <c r="C1" s="40"/>
      <c r="D1" s="40"/>
      <c r="E1" s="40"/>
      <c r="F1" s="40"/>
    </row>
    <row r="2" ht="25.5" customHeight="1" spans="1:6">
      <c r="A2" s="56"/>
      <c r="B2" s="56"/>
      <c r="C2" s="56"/>
      <c r="D2" s="41"/>
      <c r="E2" s="41"/>
      <c r="F2" s="78" t="s">
        <v>37</v>
      </c>
    </row>
    <row r="3" ht="28.5" customHeight="1" spans="1:6">
      <c r="A3" s="57" t="s">
        <v>201</v>
      </c>
      <c r="B3" s="57"/>
      <c r="C3" s="57"/>
      <c r="D3" s="57" t="s">
        <v>202</v>
      </c>
      <c r="E3" s="57"/>
      <c r="F3" s="57"/>
    </row>
    <row r="4" ht="28.5" customHeight="1" spans="1:6">
      <c r="A4" s="59" t="s">
        <v>203</v>
      </c>
      <c r="B4" s="60"/>
      <c r="C4" s="61" t="s">
        <v>112</v>
      </c>
      <c r="D4" s="57" t="s">
        <v>157</v>
      </c>
      <c r="E4" s="57" t="s">
        <v>204</v>
      </c>
      <c r="F4" s="57" t="s">
        <v>205</v>
      </c>
    </row>
    <row r="5" ht="28.5" customHeight="1" spans="1:6">
      <c r="A5" s="57" t="s">
        <v>206</v>
      </c>
      <c r="B5" s="57" t="s">
        <v>207</v>
      </c>
      <c r="C5" s="63"/>
      <c r="D5" s="79">
        <f>E5+F5</f>
        <v>10163159.1243</v>
      </c>
      <c r="E5" s="79">
        <f>E6+E25</f>
        <v>9427735.7803</v>
      </c>
      <c r="F5" s="79">
        <f>F13</f>
        <v>735423.344</v>
      </c>
    </row>
    <row r="6" ht="28.5" customHeight="1" spans="1:6">
      <c r="A6" s="80" t="s">
        <v>208</v>
      </c>
      <c r="B6" s="80"/>
      <c r="C6" s="81" t="s">
        <v>209</v>
      </c>
      <c r="D6" s="79">
        <f t="shared" ref="D6:D27" si="0">E6+F6</f>
        <v>8449750.2403</v>
      </c>
      <c r="E6" s="82">
        <f>E7+E8+E9+E10+E11+E12</f>
        <v>8449750.2403</v>
      </c>
      <c r="F6" s="83"/>
    </row>
    <row r="7" ht="28.5" customHeight="1" spans="1:6">
      <c r="A7" s="84"/>
      <c r="B7" s="70" t="s">
        <v>129</v>
      </c>
      <c r="C7" s="53" t="s">
        <v>210</v>
      </c>
      <c r="D7" s="79">
        <f t="shared" si="0"/>
        <v>3310032</v>
      </c>
      <c r="E7" s="85">
        <v>3310032</v>
      </c>
      <c r="F7" s="86"/>
    </row>
    <row r="8" ht="28.5" customHeight="1" spans="1:6">
      <c r="A8" s="84"/>
      <c r="B8" s="70" t="s">
        <v>121</v>
      </c>
      <c r="C8" s="87" t="s">
        <v>211</v>
      </c>
      <c r="D8" s="79">
        <f t="shared" si="0"/>
        <v>1573573.86</v>
      </c>
      <c r="E8" s="88">
        <v>1573573.86</v>
      </c>
      <c r="F8" s="89"/>
    </row>
    <row r="9" ht="28.5" customHeight="1" spans="1:6">
      <c r="A9" s="84"/>
      <c r="B9" s="70" t="s">
        <v>153</v>
      </c>
      <c r="C9" s="53" t="s">
        <v>212</v>
      </c>
      <c r="D9" s="79">
        <f t="shared" si="0"/>
        <v>1408900</v>
      </c>
      <c r="E9" s="88">
        <v>1408900</v>
      </c>
      <c r="F9" s="89"/>
    </row>
    <row r="10" ht="28.5" customHeight="1" spans="1:6">
      <c r="A10" s="84"/>
      <c r="B10" s="70" t="s">
        <v>148</v>
      </c>
      <c r="C10" s="53" t="s">
        <v>213</v>
      </c>
      <c r="D10" s="79">
        <f t="shared" si="0"/>
        <v>1573392</v>
      </c>
      <c r="E10" s="90">
        <v>1573392</v>
      </c>
      <c r="F10" s="89"/>
    </row>
    <row r="11" ht="28.5" customHeight="1" spans="1:6">
      <c r="A11" s="84"/>
      <c r="B11" s="70" t="s">
        <v>214</v>
      </c>
      <c r="C11" s="53" t="s">
        <v>215</v>
      </c>
      <c r="D11" s="79">
        <f t="shared" si="0"/>
        <v>528361.4655</v>
      </c>
      <c r="E11" s="90">
        <v>528361.4655</v>
      </c>
      <c r="F11" s="89"/>
    </row>
    <row r="12" ht="28.5" customHeight="1" spans="1:6">
      <c r="A12" s="84"/>
      <c r="B12" s="70" t="s">
        <v>216</v>
      </c>
      <c r="C12" s="91" t="s">
        <v>217</v>
      </c>
      <c r="D12" s="79">
        <f t="shared" si="0"/>
        <v>55490.9148</v>
      </c>
      <c r="E12" s="90">
        <v>55490.9148</v>
      </c>
      <c r="F12" s="89"/>
    </row>
    <row r="13" ht="28.5" customHeight="1" spans="1:6">
      <c r="A13" s="92" t="s">
        <v>218</v>
      </c>
      <c r="B13" s="93"/>
      <c r="C13" s="93" t="s">
        <v>219</v>
      </c>
      <c r="D13" s="79">
        <f t="shared" si="0"/>
        <v>735423.344</v>
      </c>
      <c r="E13" s="94"/>
      <c r="F13" s="95">
        <f>F14+F15+F17+F18+F19+F16+F20+F21+F22+F23+F24</f>
        <v>735423.344</v>
      </c>
    </row>
    <row r="14" ht="28.5" customHeight="1" spans="1:6">
      <c r="A14" s="70"/>
      <c r="B14" s="70" t="s">
        <v>129</v>
      </c>
      <c r="C14" s="71" t="s">
        <v>220</v>
      </c>
      <c r="D14" s="79">
        <f t="shared" si="0"/>
        <v>247000</v>
      </c>
      <c r="E14" s="73"/>
      <c r="F14" s="73">
        <v>247000</v>
      </c>
    </row>
    <row r="15" ht="28.5" customHeight="1" spans="1:6">
      <c r="A15" s="70"/>
      <c r="B15" s="70" t="s">
        <v>121</v>
      </c>
      <c r="C15" s="71" t="s">
        <v>221</v>
      </c>
      <c r="D15" s="79">
        <f t="shared" si="0"/>
        <v>30000</v>
      </c>
      <c r="E15" s="73"/>
      <c r="F15" s="73">
        <v>30000</v>
      </c>
    </row>
    <row r="16" ht="28.5" customHeight="1" spans="1:6">
      <c r="A16" s="70"/>
      <c r="B16" s="70" t="s">
        <v>119</v>
      </c>
      <c r="C16" s="71" t="s">
        <v>222</v>
      </c>
      <c r="D16" s="79">
        <f t="shared" si="0"/>
        <v>6000</v>
      </c>
      <c r="E16" s="73"/>
      <c r="F16" s="73">
        <v>6000</v>
      </c>
    </row>
    <row r="17" ht="28.5" customHeight="1" spans="1:6">
      <c r="A17" s="70"/>
      <c r="B17" s="70" t="s">
        <v>148</v>
      </c>
      <c r="C17" s="71" t="s">
        <v>223</v>
      </c>
      <c r="D17" s="79">
        <f t="shared" si="0"/>
        <v>10000</v>
      </c>
      <c r="E17" s="73"/>
      <c r="F17" s="73">
        <v>10000</v>
      </c>
    </row>
    <row r="18" ht="28.5" customHeight="1" spans="1:6">
      <c r="A18" s="70"/>
      <c r="B18" s="70" t="s">
        <v>127</v>
      </c>
      <c r="C18" s="71" t="s">
        <v>224</v>
      </c>
      <c r="D18" s="79">
        <f t="shared" si="0"/>
        <v>20000</v>
      </c>
      <c r="E18" s="73"/>
      <c r="F18" s="73">
        <v>20000</v>
      </c>
    </row>
    <row r="19" ht="28.5" customHeight="1" spans="1:6">
      <c r="A19" s="70"/>
      <c r="B19" s="70" t="s">
        <v>225</v>
      </c>
      <c r="C19" s="71" t="s">
        <v>226</v>
      </c>
      <c r="D19" s="79">
        <f t="shared" si="0"/>
        <v>5000</v>
      </c>
      <c r="E19" s="73"/>
      <c r="F19" s="73">
        <v>5000</v>
      </c>
    </row>
    <row r="20" ht="28.5" customHeight="1" spans="1:6">
      <c r="A20" s="70"/>
      <c r="B20" s="70" t="s">
        <v>142</v>
      </c>
      <c r="C20" s="71" t="s">
        <v>227</v>
      </c>
      <c r="D20" s="79">
        <f t="shared" si="0"/>
        <v>5000</v>
      </c>
      <c r="E20" s="73"/>
      <c r="F20" s="73">
        <v>5000</v>
      </c>
    </row>
    <row r="21" ht="28.5" customHeight="1" spans="1:6">
      <c r="A21" s="70"/>
      <c r="B21" s="70" t="s">
        <v>228</v>
      </c>
      <c r="C21" s="71" t="s">
        <v>229</v>
      </c>
      <c r="D21" s="79">
        <f t="shared" si="0"/>
        <v>113557.374</v>
      </c>
      <c r="E21" s="73"/>
      <c r="F21" s="73">
        <v>113557.374</v>
      </c>
    </row>
    <row r="22" ht="28.5" customHeight="1" spans="1:6">
      <c r="A22" s="70"/>
      <c r="B22" s="70" t="s">
        <v>230</v>
      </c>
      <c r="C22" s="71" t="s">
        <v>231</v>
      </c>
      <c r="D22" s="79">
        <f t="shared" si="0"/>
        <v>130265.97</v>
      </c>
      <c r="E22" s="73"/>
      <c r="F22" s="73">
        <v>130265.97</v>
      </c>
    </row>
    <row r="23" ht="28.5" customHeight="1" spans="1:6">
      <c r="A23" s="70"/>
      <c r="B23" s="70" t="s">
        <v>232</v>
      </c>
      <c r="C23" s="71" t="s">
        <v>233</v>
      </c>
      <c r="D23" s="79">
        <f t="shared" si="0"/>
        <v>42000</v>
      </c>
      <c r="E23" s="73"/>
      <c r="F23" s="73">
        <v>42000</v>
      </c>
    </row>
    <row r="24" ht="28.5" customHeight="1" spans="1:6">
      <c r="A24" s="70"/>
      <c r="B24" s="70" t="s">
        <v>232</v>
      </c>
      <c r="C24" s="71" t="s">
        <v>234</v>
      </c>
      <c r="D24" s="79">
        <f t="shared" si="0"/>
        <v>126600</v>
      </c>
      <c r="E24" s="73"/>
      <c r="F24" s="73">
        <v>126600</v>
      </c>
    </row>
    <row r="25" ht="28.5" customHeight="1" spans="1:6">
      <c r="A25" s="92" t="s">
        <v>235</v>
      </c>
      <c r="B25" s="93"/>
      <c r="C25" s="93" t="s">
        <v>236</v>
      </c>
      <c r="D25" s="79">
        <f t="shared" si="0"/>
        <v>977985.54</v>
      </c>
      <c r="E25" s="94">
        <f>E26+E27</f>
        <v>977985.54</v>
      </c>
      <c r="F25" s="96"/>
    </row>
    <row r="26" ht="28.5" customHeight="1" spans="1:6">
      <c r="A26" s="70"/>
      <c r="B26" s="70" t="s">
        <v>121</v>
      </c>
      <c r="C26" s="97" t="s">
        <v>237</v>
      </c>
      <c r="D26" s="79">
        <f t="shared" si="0"/>
        <v>863673.54</v>
      </c>
      <c r="E26" s="98">
        <v>863673.54</v>
      </c>
      <c r="F26" s="96"/>
    </row>
    <row r="27" ht="28.5" customHeight="1" spans="1:6">
      <c r="A27" s="70"/>
      <c r="B27" s="70" t="s">
        <v>119</v>
      </c>
      <c r="C27" s="97" t="s">
        <v>238</v>
      </c>
      <c r="D27" s="79">
        <f t="shared" si="0"/>
        <v>114312</v>
      </c>
      <c r="E27" s="98">
        <v>114312</v>
      </c>
      <c r="F27" s="96"/>
    </row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</sheetData>
  <mergeCells count="6">
    <mergeCell ref="A1:F1"/>
    <mergeCell ref="A2:C2"/>
    <mergeCell ref="A3:C3"/>
    <mergeCell ref="D3:F3"/>
    <mergeCell ref="A4:B4"/>
    <mergeCell ref="C4:C5"/>
  </mergeCells>
  <printOptions horizontalCentered="1"/>
  <pageMargins left="0.393055555555556" right="0.393055555555556" top="0.393055555555556" bottom="0.39305555555555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8度余温</cp:lastModifiedBy>
  <dcterms:created xsi:type="dcterms:W3CDTF">2023-01-31T08:53:00Z</dcterms:created>
  <cp:lastPrinted>2023-02-08T08:11:00Z</cp:lastPrinted>
  <dcterms:modified xsi:type="dcterms:W3CDTF">2023-05-11T08:15:22Z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54C80BC5E32D4B2596A6365A6DA0E22A</vt:lpwstr>
  </property>
</Properties>
</file>