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<sst xmlns="http://schemas.openxmlformats.org/spreadsheetml/2006/main" count="50" uniqueCount="46">
  <si>
    <t>宁县2023年第一批农业社会化服务项目拟补助明细表</t>
  </si>
  <si>
    <t xml:space="preserve">                                                            单位:亩、元</t>
  </si>
  <si>
    <t>序号</t>
  </si>
  <si>
    <t>合作社</t>
  </si>
  <si>
    <t>小麦/玉米</t>
  </si>
  <si>
    <t>小麦</t>
  </si>
  <si>
    <t>玉  米</t>
  </si>
  <si>
    <t>金额</t>
  </si>
  <si>
    <t>备注</t>
  </si>
  <si>
    <t>深耕</t>
  </si>
  <si>
    <t>拟补助
金额</t>
  </si>
  <si>
    <t>旋播</t>
  </si>
  <si>
    <t>机收</t>
  </si>
  <si>
    <t>拟补助
小计</t>
  </si>
  <si>
    <t>总拟补助
金额</t>
  </si>
  <si>
    <t>宁县盘克诚信农业机械农民专业合作社</t>
  </si>
  <si>
    <t>庆阳郝湾宏泰农机服务专业合作社</t>
  </si>
  <si>
    <t>宁县小刚农机农民专业合作社</t>
  </si>
  <si>
    <t>宁县金村金耕农机农民专业合作社</t>
  </si>
  <si>
    <t xml:space="preserve">宁县九岘乡农业机械农民专业合作社  </t>
  </si>
  <si>
    <t>宁县春荣耕耘田野农机农民专业合作社</t>
  </si>
  <si>
    <t>宁县殿辉农机专业合作社</t>
  </si>
  <si>
    <t>宁县得旺农机服务专业合作社</t>
  </si>
  <si>
    <t>宁县振银源农机服务农民专业合作社</t>
  </si>
  <si>
    <t>宁县骏飞农机服务农民专业合作社</t>
  </si>
  <si>
    <t>宁县中村瑞隆农机农民专业合作社</t>
  </si>
  <si>
    <t>宁县嘉谷禾农机服务农民专业合作社</t>
  </si>
  <si>
    <t>宁县犇牛农机农民专业合作社</t>
  </si>
  <si>
    <t>庆阳陇原荟丰农机服务农民专业合作社</t>
  </si>
  <si>
    <t>宁县早胜南丰农机农民专业合作社</t>
  </si>
  <si>
    <t>宁县耕芸农机农民专业合作社</t>
  </si>
  <si>
    <t>宁县鑫丰农机农民专业合作社</t>
  </si>
  <si>
    <t>宁县鸿沃农机服务农民合作社</t>
  </si>
  <si>
    <t>宁县创佳农机农民专业合作社</t>
  </si>
  <si>
    <t>宁县雄飞农机农民专业合作社</t>
  </si>
  <si>
    <t>宁县李小强农机服务农民专业合作社</t>
  </si>
  <si>
    <t>宁县朱平芳农机服务农民专业合作社</t>
  </si>
  <si>
    <t>宁县鑫仓农机农民专业合作社</t>
  </si>
  <si>
    <t>宁县金钊农机服务农民专业合作社</t>
  </si>
  <si>
    <t>宁县林耕农机农民专业合作社</t>
  </si>
  <si>
    <t>宁县宸浩农机服务农民专业合作社</t>
  </si>
  <si>
    <t>宁县春荣同富德农机服务农民专业合作社</t>
  </si>
  <si>
    <t>宁县泾莲种植农民专业合作社</t>
  </si>
  <si>
    <t>宁县邓兴种养殖农民专业合作社</t>
  </si>
  <si>
    <t>庆阳陇原鑫科种植养殖农民专业合作社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</si>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</sst>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sz val="16"/>
      <name val="仿宋_GB2312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R4" sqref="R4"/>
    </sheetView>
  </sheetViews>
  <sheetFormatPr defaultColWidth="9" defaultRowHeight="14.25"/>
  <cols>
    <col min="1" max="1" width="3.875" style="1" customWidth="1"/>
    <col min="2" max="2" width="29" style="4" customWidth="1"/>
    <col min="3" max="3" width="10.125" style="5" customWidth="1"/>
    <col min="4" max="4" width="9.625" style="5" customWidth="1"/>
    <col min="5" max="5" width="8.25" style="6" customWidth="1"/>
    <col min="6" max="6" width="8.75" style="5" customWidth="1"/>
    <col min="7" max="7" width="9.625" style="5" customWidth="1"/>
    <col min="8" max="8" width="10.125" style="5" customWidth="1"/>
    <col min="9" max="9" width="10.625" style="5" customWidth="1"/>
    <col min="10" max="11" width="8.875" style="5" customWidth="1"/>
    <col min="12" max="12" width="11" style="5" customWidth="1"/>
    <col min="13" max="13" width="3.875" style="7" customWidth="1"/>
    <col min="14" max="16379" width="9" style="1"/>
  </cols>
  <sheetData>
    <row r="1" s="1" customFormat="1" ht="24" customHeight="1" spans="1:13">
      <c r="A1" s="8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22"/>
    </row>
    <row r="2" s="2" customFormat="1" ht="20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3" customFormat="1" ht="21" customHeight="1" spans="1:13">
      <c r="A3" s="11" t="s">
        <v>2</v>
      </c>
      <c r="B3" s="12" t="s">
        <v>3</v>
      </c>
      <c r="C3" s="13" t="s">
        <v>4</v>
      </c>
      <c r="D3" s="13"/>
      <c r="E3" s="14" t="s">
        <v>5</v>
      </c>
      <c r="F3" s="14"/>
      <c r="G3" s="14"/>
      <c r="H3" s="14"/>
      <c r="I3" s="23"/>
      <c r="J3" s="14" t="s">
        <v>6</v>
      </c>
      <c r="K3" s="14"/>
      <c r="L3" s="13" t="s">
        <v>7</v>
      </c>
      <c r="M3" s="24" t="s">
        <v>8</v>
      </c>
    </row>
    <row r="4" s="3" customFormat="1" ht="29" customHeight="1" spans="1:13">
      <c r="A4" s="15"/>
      <c r="B4" s="16"/>
      <c r="C4" s="13" t="s">
        <v>9</v>
      </c>
      <c r="D4" s="17" t="s">
        <v>10</v>
      </c>
      <c r="E4" s="18" t="s">
        <v>11</v>
      </c>
      <c r="F4" s="17" t="s">
        <v>10</v>
      </c>
      <c r="G4" s="19" t="s">
        <v>12</v>
      </c>
      <c r="H4" s="17" t="s">
        <v>10</v>
      </c>
      <c r="I4" s="17" t="s">
        <v>13</v>
      </c>
      <c r="J4" s="19" t="s">
        <v>12</v>
      </c>
      <c r="K4" s="17" t="s">
        <v>10</v>
      </c>
      <c r="L4" s="17" t="s">
        <v>14</v>
      </c>
      <c r="M4" s="25"/>
    </row>
    <row r="5" s="3" customFormat="1" ht="23" customHeight="1" spans="1:13">
      <c r="A5" s="19">
        <v>1</v>
      </c>
      <c r="B5" s="20" t="s">
        <v>15</v>
      </c>
      <c r="C5" s="19">
        <v>2488.1</v>
      </c>
      <c r="D5" s="19">
        <f t="shared" ref="D5:D20" si="0">C5*20</f>
        <v>49762</v>
      </c>
      <c r="E5" s="19"/>
      <c r="F5" s="19"/>
      <c r="G5" s="19"/>
      <c r="H5" s="19"/>
      <c r="I5" s="19">
        <f t="shared" ref="I5:I20" si="1">D5+F5+H5</f>
        <v>49762</v>
      </c>
      <c r="J5" s="19"/>
      <c r="K5" s="19"/>
      <c r="L5" s="19">
        <f t="shared" ref="L5:L16" si="2">I5+K5</f>
        <v>49762</v>
      </c>
      <c r="M5" s="26"/>
    </row>
    <row r="6" s="3" customFormat="1" ht="23" customHeight="1" spans="1:13">
      <c r="A6" s="19">
        <v>2</v>
      </c>
      <c r="B6" s="20" t="s">
        <v>16</v>
      </c>
      <c r="C6" s="17">
        <v>15.61</v>
      </c>
      <c r="D6" s="19">
        <f t="shared" si="0"/>
        <v>312.2</v>
      </c>
      <c r="E6" s="17"/>
      <c r="F6" s="19"/>
      <c r="G6" s="17">
        <v>2500</v>
      </c>
      <c r="H6" s="19">
        <f>G6*20</f>
        <v>50000</v>
      </c>
      <c r="I6" s="19">
        <f t="shared" si="1"/>
        <v>50312.2</v>
      </c>
      <c r="J6" s="17">
        <v>125.46</v>
      </c>
      <c r="K6" s="19">
        <f>J6*40</f>
        <v>5018.4</v>
      </c>
      <c r="L6" s="19">
        <f t="shared" si="2"/>
        <v>55330.6</v>
      </c>
      <c r="M6" s="17"/>
    </row>
    <row r="7" s="3" customFormat="1" ht="23" customHeight="1" spans="1:13">
      <c r="A7" s="19">
        <v>3</v>
      </c>
      <c r="B7" s="20" t="s">
        <v>17</v>
      </c>
      <c r="C7" s="19">
        <v>1978.77</v>
      </c>
      <c r="D7" s="19">
        <f t="shared" si="0"/>
        <v>39575.4</v>
      </c>
      <c r="E7" s="19">
        <v>13.84</v>
      </c>
      <c r="F7" s="19">
        <f>E7*15</f>
        <v>207.6</v>
      </c>
      <c r="G7" s="19"/>
      <c r="H7" s="19"/>
      <c r="I7" s="19">
        <f t="shared" si="1"/>
        <v>39783</v>
      </c>
      <c r="J7" s="19">
        <v>246.7</v>
      </c>
      <c r="K7" s="19">
        <f>J7*40</f>
        <v>9868</v>
      </c>
      <c r="L7" s="19">
        <f t="shared" si="2"/>
        <v>49651</v>
      </c>
      <c r="M7" s="26"/>
    </row>
    <row r="8" s="3" customFormat="1" ht="23" customHeight="1" spans="1:13">
      <c r="A8" s="19">
        <v>4</v>
      </c>
      <c r="B8" s="20" t="s">
        <v>18</v>
      </c>
      <c r="C8" s="17">
        <v>813.89</v>
      </c>
      <c r="D8" s="19">
        <f t="shared" si="0"/>
        <v>16277.8</v>
      </c>
      <c r="E8" s="17"/>
      <c r="F8" s="19"/>
      <c r="G8" s="17"/>
      <c r="H8" s="19"/>
      <c r="I8" s="19">
        <f t="shared" si="1"/>
        <v>16277.8</v>
      </c>
      <c r="J8" s="17"/>
      <c r="K8" s="19"/>
      <c r="L8" s="19">
        <f t="shared" si="2"/>
        <v>16277.8</v>
      </c>
      <c r="M8" s="27"/>
    </row>
    <row r="9" s="3" customFormat="1" ht="23" customHeight="1" spans="1:13">
      <c r="A9" s="19">
        <v>5</v>
      </c>
      <c r="B9" s="20" t="s">
        <v>19</v>
      </c>
      <c r="C9" s="19">
        <v>282.02</v>
      </c>
      <c r="D9" s="19">
        <f t="shared" si="0"/>
        <v>5640.4</v>
      </c>
      <c r="E9" s="19">
        <v>507.04</v>
      </c>
      <c r="F9" s="19">
        <f>E9*15</f>
        <v>7605.6</v>
      </c>
      <c r="G9" s="19"/>
      <c r="H9" s="19"/>
      <c r="I9" s="19">
        <f t="shared" si="1"/>
        <v>13246</v>
      </c>
      <c r="J9" s="19"/>
      <c r="K9" s="19"/>
      <c r="L9" s="19">
        <f t="shared" si="2"/>
        <v>13246</v>
      </c>
      <c r="M9" s="26"/>
    </row>
    <row r="10" s="3" customFormat="1" ht="23" customHeight="1" spans="1:13">
      <c r="A10" s="19">
        <v>6</v>
      </c>
      <c r="B10" s="20" t="s">
        <v>20</v>
      </c>
      <c r="C10" s="19">
        <v>1945.7</v>
      </c>
      <c r="D10" s="19">
        <f t="shared" si="0"/>
        <v>38914</v>
      </c>
      <c r="E10" s="19"/>
      <c r="F10" s="19"/>
      <c r="G10" s="19">
        <v>631.65</v>
      </c>
      <c r="H10" s="19">
        <f>G10*20</f>
        <v>12633</v>
      </c>
      <c r="I10" s="19">
        <f t="shared" si="1"/>
        <v>51547</v>
      </c>
      <c r="J10" s="19">
        <v>238.6</v>
      </c>
      <c r="K10" s="19">
        <f>J10*40</f>
        <v>9544</v>
      </c>
      <c r="L10" s="19">
        <f t="shared" si="2"/>
        <v>61091</v>
      </c>
      <c r="M10" s="26"/>
    </row>
    <row r="11" s="3" customFormat="1" ht="23" customHeight="1" spans="1:13">
      <c r="A11" s="19">
        <v>7</v>
      </c>
      <c r="B11" s="20" t="s">
        <v>21</v>
      </c>
      <c r="C11" s="19">
        <v>2254.95</v>
      </c>
      <c r="D11" s="19">
        <f t="shared" si="0"/>
        <v>45099</v>
      </c>
      <c r="E11" s="19"/>
      <c r="F11" s="19"/>
      <c r="G11" s="19"/>
      <c r="H11" s="19"/>
      <c r="I11" s="19">
        <f t="shared" si="1"/>
        <v>45099</v>
      </c>
      <c r="J11" s="19">
        <v>172.58</v>
      </c>
      <c r="K11" s="19">
        <f>J11*40</f>
        <v>6903.2</v>
      </c>
      <c r="L11" s="19">
        <f t="shared" si="2"/>
        <v>52002.2</v>
      </c>
      <c r="M11" s="27"/>
    </row>
    <row r="12" s="3" customFormat="1" ht="23" customHeight="1" spans="1:13">
      <c r="A12" s="19">
        <v>8</v>
      </c>
      <c r="B12" s="20" t="s">
        <v>22</v>
      </c>
      <c r="C12" s="17">
        <v>1787.52</v>
      </c>
      <c r="D12" s="19">
        <f t="shared" si="0"/>
        <v>35750.4</v>
      </c>
      <c r="E12" s="17"/>
      <c r="F12" s="19"/>
      <c r="G12" s="17"/>
      <c r="H12" s="19"/>
      <c r="I12" s="19">
        <f t="shared" si="1"/>
        <v>35750.4</v>
      </c>
      <c r="J12" s="17"/>
      <c r="K12" s="19"/>
      <c r="L12" s="19">
        <f t="shared" si="2"/>
        <v>35750.4</v>
      </c>
      <c r="M12" s="17"/>
    </row>
    <row r="13" s="3" customFormat="1" ht="23" customHeight="1" spans="1:13">
      <c r="A13" s="19">
        <v>9</v>
      </c>
      <c r="B13" s="20" t="s">
        <v>23</v>
      </c>
      <c r="C13" s="17">
        <v>1295.72</v>
      </c>
      <c r="D13" s="19">
        <f t="shared" si="0"/>
        <v>25914.4</v>
      </c>
      <c r="E13" s="17">
        <v>512.79</v>
      </c>
      <c r="F13" s="19">
        <f>E13*15</f>
        <v>7691.85</v>
      </c>
      <c r="G13" s="17"/>
      <c r="H13" s="19"/>
      <c r="I13" s="19">
        <f t="shared" si="1"/>
        <v>33606.25</v>
      </c>
      <c r="J13" s="17"/>
      <c r="K13" s="19"/>
      <c r="L13" s="19">
        <f t="shared" si="2"/>
        <v>33606.25</v>
      </c>
      <c r="M13" s="17"/>
    </row>
    <row r="14" s="3" customFormat="1" ht="23" customHeight="1" spans="1:13">
      <c r="A14" s="19">
        <v>10</v>
      </c>
      <c r="B14" s="20" t="s">
        <v>24</v>
      </c>
      <c r="C14" s="17">
        <v>3799.42</v>
      </c>
      <c r="D14" s="19">
        <f t="shared" si="0"/>
        <v>75988.4</v>
      </c>
      <c r="E14" s="17">
        <v>919.67</v>
      </c>
      <c r="F14" s="19">
        <f>E14*15</f>
        <v>13795.05</v>
      </c>
      <c r="G14" s="17">
        <v>1513.15</v>
      </c>
      <c r="H14" s="19">
        <f>G14*20</f>
        <v>30263</v>
      </c>
      <c r="I14" s="19">
        <f t="shared" si="1"/>
        <v>120046.45</v>
      </c>
      <c r="J14" s="17"/>
      <c r="K14" s="19"/>
      <c r="L14" s="19">
        <f t="shared" si="2"/>
        <v>120046.45</v>
      </c>
      <c r="M14" s="27"/>
    </row>
    <row r="15" s="3" customFormat="1" ht="23" customHeight="1" spans="1:13">
      <c r="A15" s="19">
        <v>11</v>
      </c>
      <c r="B15" s="20" t="s">
        <v>25</v>
      </c>
      <c r="C15" s="19">
        <v>2421.2</v>
      </c>
      <c r="D15" s="19">
        <f t="shared" si="0"/>
        <v>48424</v>
      </c>
      <c r="E15" s="19">
        <v>438.64</v>
      </c>
      <c r="F15" s="19">
        <f>E15*15</f>
        <v>6579.6</v>
      </c>
      <c r="G15" s="19">
        <v>1174.21</v>
      </c>
      <c r="H15" s="19">
        <f>G15*20</f>
        <v>23484.2</v>
      </c>
      <c r="I15" s="19">
        <f t="shared" si="1"/>
        <v>78487.8</v>
      </c>
      <c r="J15" s="19"/>
      <c r="K15" s="19"/>
      <c r="L15" s="19">
        <f t="shared" si="2"/>
        <v>78487.8</v>
      </c>
      <c r="M15" s="27"/>
    </row>
    <row r="16" s="3" customFormat="1" ht="23" customHeight="1" spans="1:13">
      <c r="A16" s="19">
        <v>12</v>
      </c>
      <c r="B16" s="20" t="s">
        <v>26</v>
      </c>
      <c r="C16" s="17">
        <v>1776.44</v>
      </c>
      <c r="D16" s="19">
        <f t="shared" si="0"/>
        <v>35528.8</v>
      </c>
      <c r="E16" s="17"/>
      <c r="F16" s="19"/>
      <c r="G16" s="17"/>
      <c r="H16" s="19"/>
      <c r="I16" s="19">
        <f t="shared" si="1"/>
        <v>35528.8</v>
      </c>
      <c r="J16" s="17"/>
      <c r="K16" s="19"/>
      <c r="L16" s="19">
        <f t="shared" si="2"/>
        <v>35528.8</v>
      </c>
      <c r="M16" s="17"/>
    </row>
    <row r="17" s="3" customFormat="1" ht="23" customHeight="1" spans="1:13">
      <c r="A17" s="19">
        <v>13</v>
      </c>
      <c r="B17" s="20" t="s">
        <v>27</v>
      </c>
      <c r="C17" s="19">
        <v>2333.25</v>
      </c>
      <c r="D17" s="19">
        <f t="shared" si="0"/>
        <v>46665</v>
      </c>
      <c r="E17" s="19">
        <v>872.17</v>
      </c>
      <c r="F17" s="19">
        <f>E17*15</f>
        <v>13082.55</v>
      </c>
      <c r="G17" s="19">
        <v>673.37</v>
      </c>
      <c r="H17" s="19">
        <f>G17*20</f>
        <v>13467.4</v>
      </c>
      <c r="I17" s="19">
        <f t="shared" si="1"/>
        <v>73214.95</v>
      </c>
      <c r="J17" s="19">
        <v>301.71</v>
      </c>
      <c r="K17" s="19">
        <f>J17*40</f>
        <v>12068.4</v>
      </c>
      <c r="L17" s="19">
        <f t="shared" ref="L17:L35" si="3">I17+K17</f>
        <v>85283.35</v>
      </c>
      <c r="M17" s="27"/>
    </row>
    <row r="18" s="3" customFormat="1" ht="23" customHeight="1" spans="1:13">
      <c r="A18" s="19">
        <v>14</v>
      </c>
      <c r="B18" s="20" t="s">
        <v>28</v>
      </c>
      <c r="C18" s="17">
        <v>893.18</v>
      </c>
      <c r="D18" s="19">
        <f t="shared" si="0"/>
        <v>17863.6</v>
      </c>
      <c r="E18" s="17"/>
      <c r="F18" s="19"/>
      <c r="G18" s="17">
        <v>1087.68</v>
      </c>
      <c r="H18" s="19">
        <f>G18*20</f>
        <v>21753.6</v>
      </c>
      <c r="I18" s="19">
        <f t="shared" si="1"/>
        <v>39617.2</v>
      </c>
      <c r="J18" s="17"/>
      <c r="K18" s="19"/>
      <c r="L18" s="19">
        <f t="shared" si="3"/>
        <v>39617.2</v>
      </c>
      <c r="M18" s="17"/>
    </row>
    <row r="19" s="3" customFormat="1" ht="23" customHeight="1" spans="1:13">
      <c r="A19" s="19">
        <v>15</v>
      </c>
      <c r="B19" s="20" t="s">
        <v>29</v>
      </c>
      <c r="C19" s="17">
        <v>739.39</v>
      </c>
      <c r="D19" s="19">
        <f t="shared" si="0"/>
        <v>14787.8</v>
      </c>
      <c r="E19" s="17">
        <v>239.05</v>
      </c>
      <c r="F19" s="19">
        <f>E19*15</f>
        <v>3585.75</v>
      </c>
      <c r="G19" s="17">
        <v>1207.1</v>
      </c>
      <c r="H19" s="19">
        <f>G19*20</f>
        <v>24142</v>
      </c>
      <c r="I19" s="19">
        <f t="shared" si="1"/>
        <v>42515.55</v>
      </c>
      <c r="J19" s="17">
        <v>102.83</v>
      </c>
      <c r="K19" s="19">
        <f>J19*40</f>
        <v>4113.2</v>
      </c>
      <c r="L19" s="19">
        <f t="shared" si="3"/>
        <v>46628.75</v>
      </c>
      <c r="M19" s="27"/>
    </row>
    <row r="20" s="3" customFormat="1" ht="23" customHeight="1" spans="1:13">
      <c r="A20" s="19">
        <v>16</v>
      </c>
      <c r="B20" s="20" t="s">
        <v>30</v>
      </c>
      <c r="C20" s="19">
        <v>1058.36</v>
      </c>
      <c r="D20" s="19">
        <f t="shared" si="0"/>
        <v>21167.2</v>
      </c>
      <c r="E20" s="19">
        <v>367.58</v>
      </c>
      <c r="F20" s="19">
        <f>E20*15</f>
        <v>5513.7</v>
      </c>
      <c r="G20" s="19">
        <v>790.87</v>
      </c>
      <c r="H20" s="19">
        <f>G20*20</f>
        <v>15817.4</v>
      </c>
      <c r="I20" s="19">
        <f t="shared" si="1"/>
        <v>42498.3</v>
      </c>
      <c r="J20" s="19">
        <v>299.11</v>
      </c>
      <c r="K20" s="19">
        <f>J20*40</f>
        <v>11964.4</v>
      </c>
      <c r="L20" s="19">
        <f t="shared" si="3"/>
        <v>54462.7</v>
      </c>
      <c r="M20" s="27"/>
    </row>
    <row r="21" s="3" customFormat="1" ht="23" customHeight="1" spans="1:13">
      <c r="A21" s="19">
        <v>17</v>
      </c>
      <c r="B21" s="20" t="s">
        <v>31</v>
      </c>
      <c r="C21" s="19">
        <v>1273.62</v>
      </c>
      <c r="D21" s="19">
        <f t="shared" ref="D21:D35" si="4">C21*20</f>
        <v>25472.4</v>
      </c>
      <c r="E21" s="19">
        <v>36.73</v>
      </c>
      <c r="F21" s="19">
        <f>E21*15</f>
        <v>550.95</v>
      </c>
      <c r="G21" s="19">
        <v>1799.9</v>
      </c>
      <c r="H21" s="19">
        <f t="shared" ref="H21:H35" si="5">G21*20</f>
        <v>35998</v>
      </c>
      <c r="I21" s="19">
        <f t="shared" ref="I21:I35" si="6">D21+F21+H21</f>
        <v>62021.35</v>
      </c>
      <c r="J21" s="19">
        <v>552.81</v>
      </c>
      <c r="K21" s="19">
        <f t="shared" ref="K21:K35" si="7">J21*40</f>
        <v>22112.4</v>
      </c>
      <c r="L21" s="19">
        <f t="shared" si="3"/>
        <v>84133.75</v>
      </c>
      <c r="M21" s="27"/>
    </row>
    <row r="22" s="3" customFormat="1" ht="23" customHeight="1" spans="1:13">
      <c r="A22" s="19">
        <v>18</v>
      </c>
      <c r="B22" s="20" t="s">
        <v>32</v>
      </c>
      <c r="C22" s="17">
        <v>1828.51</v>
      </c>
      <c r="D22" s="19">
        <f t="shared" si="4"/>
        <v>36570.2</v>
      </c>
      <c r="E22" s="17"/>
      <c r="F22" s="19"/>
      <c r="G22" s="17">
        <v>517.46</v>
      </c>
      <c r="H22" s="19">
        <f t="shared" si="5"/>
        <v>10349.2</v>
      </c>
      <c r="I22" s="19">
        <f t="shared" si="6"/>
        <v>46919.4</v>
      </c>
      <c r="J22" s="28"/>
      <c r="K22" s="19"/>
      <c r="L22" s="19">
        <f t="shared" si="3"/>
        <v>46919.4</v>
      </c>
      <c r="M22" s="17"/>
    </row>
    <row r="23" s="3" customFormat="1" ht="23" customHeight="1" spans="1:13">
      <c r="A23" s="19">
        <v>19</v>
      </c>
      <c r="B23" s="20" t="s">
        <v>33</v>
      </c>
      <c r="C23" s="17">
        <v>2366.26</v>
      </c>
      <c r="D23" s="19">
        <f t="shared" si="4"/>
        <v>47325.2</v>
      </c>
      <c r="E23" s="17">
        <v>381.76</v>
      </c>
      <c r="F23" s="19">
        <f>E23*15</f>
        <v>5726.4</v>
      </c>
      <c r="G23" s="17">
        <v>500</v>
      </c>
      <c r="H23" s="19">
        <f t="shared" si="5"/>
        <v>10000</v>
      </c>
      <c r="I23" s="19">
        <f t="shared" si="6"/>
        <v>63051.6</v>
      </c>
      <c r="J23" s="17">
        <v>173.71</v>
      </c>
      <c r="K23" s="19">
        <f t="shared" si="7"/>
        <v>6948.4</v>
      </c>
      <c r="L23" s="19">
        <f t="shared" si="3"/>
        <v>70000</v>
      </c>
      <c r="M23" s="27"/>
    </row>
    <row r="24" s="3" customFormat="1" ht="23" customHeight="1" spans="1:13">
      <c r="A24" s="19">
        <v>20</v>
      </c>
      <c r="B24" s="20" t="s">
        <v>34</v>
      </c>
      <c r="C24" s="19">
        <v>1253.87</v>
      </c>
      <c r="D24" s="19">
        <f t="shared" si="4"/>
        <v>25077.4</v>
      </c>
      <c r="E24" s="19"/>
      <c r="F24" s="19"/>
      <c r="G24" s="19">
        <v>3491.31</v>
      </c>
      <c r="H24" s="19">
        <f t="shared" si="5"/>
        <v>69826.2</v>
      </c>
      <c r="I24" s="19">
        <f t="shared" si="6"/>
        <v>94903.6</v>
      </c>
      <c r="J24" s="19">
        <v>377.41</v>
      </c>
      <c r="K24" s="19">
        <f t="shared" si="7"/>
        <v>15096.4</v>
      </c>
      <c r="L24" s="19">
        <f t="shared" si="3"/>
        <v>110000</v>
      </c>
      <c r="M24" s="27"/>
    </row>
    <row r="25" s="3" customFormat="1" ht="21" customHeight="1" spans="1:13">
      <c r="A25" s="19">
        <v>21</v>
      </c>
      <c r="B25" s="20" t="s">
        <v>35</v>
      </c>
      <c r="C25" s="17">
        <v>297.4</v>
      </c>
      <c r="D25" s="19">
        <f t="shared" si="4"/>
        <v>5948</v>
      </c>
      <c r="E25" s="17"/>
      <c r="F25" s="19"/>
      <c r="G25" s="17"/>
      <c r="H25" s="19">
        <f t="shared" si="5"/>
        <v>0</v>
      </c>
      <c r="I25" s="19">
        <f t="shared" si="6"/>
        <v>5948</v>
      </c>
      <c r="J25" s="17">
        <v>598.92</v>
      </c>
      <c r="K25" s="19">
        <f t="shared" si="7"/>
        <v>23956.8</v>
      </c>
      <c r="L25" s="19">
        <f t="shared" si="3"/>
        <v>29904.8</v>
      </c>
      <c r="M25" s="27"/>
    </row>
    <row r="26" s="3" customFormat="1" ht="21" customHeight="1" spans="1:13">
      <c r="A26" s="19">
        <v>22</v>
      </c>
      <c r="B26" s="20" t="s">
        <v>36</v>
      </c>
      <c r="C26" s="17"/>
      <c r="D26" s="19"/>
      <c r="E26" s="17"/>
      <c r="F26" s="19"/>
      <c r="G26" s="17">
        <v>1084.37</v>
      </c>
      <c r="H26" s="19">
        <f t="shared" si="5"/>
        <v>21687.4</v>
      </c>
      <c r="I26" s="19">
        <f t="shared" si="6"/>
        <v>21687.4</v>
      </c>
      <c r="J26" s="17">
        <v>441.21</v>
      </c>
      <c r="K26" s="19">
        <f t="shared" si="7"/>
        <v>17648.4</v>
      </c>
      <c r="L26" s="19">
        <f t="shared" si="3"/>
        <v>39335.8</v>
      </c>
      <c r="M26" s="27"/>
    </row>
    <row r="27" s="3" customFormat="1" ht="21" customHeight="1" spans="1:13">
      <c r="A27" s="19">
        <v>23</v>
      </c>
      <c r="B27" s="20" t="s">
        <v>37</v>
      </c>
      <c r="C27" s="19"/>
      <c r="D27" s="19"/>
      <c r="E27" s="19"/>
      <c r="F27" s="19"/>
      <c r="G27" s="19">
        <v>2939.14</v>
      </c>
      <c r="H27" s="19">
        <f t="shared" si="5"/>
        <v>58782.8</v>
      </c>
      <c r="I27" s="19">
        <f t="shared" si="6"/>
        <v>58782.8</v>
      </c>
      <c r="J27" s="19"/>
      <c r="K27" s="19"/>
      <c r="L27" s="19">
        <f t="shared" si="3"/>
        <v>58782.8</v>
      </c>
      <c r="M27" s="27"/>
    </row>
    <row r="28" s="3" customFormat="1" ht="23" customHeight="1" spans="1:13">
      <c r="A28" s="19">
        <v>24</v>
      </c>
      <c r="B28" s="20" t="s">
        <v>38</v>
      </c>
      <c r="C28" s="17">
        <v>1030.62</v>
      </c>
      <c r="D28" s="19">
        <f t="shared" si="4"/>
        <v>20612.4</v>
      </c>
      <c r="E28" s="17"/>
      <c r="F28" s="19"/>
      <c r="G28" s="17">
        <v>686</v>
      </c>
      <c r="H28" s="19">
        <f t="shared" si="5"/>
        <v>13720</v>
      </c>
      <c r="I28" s="19">
        <f t="shared" si="6"/>
        <v>34332.4</v>
      </c>
      <c r="J28" s="17">
        <v>382.1</v>
      </c>
      <c r="K28" s="19">
        <f t="shared" si="7"/>
        <v>15284</v>
      </c>
      <c r="L28" s="19">
        <f t="shared" si="3"/>
        <v>49616.4</v>
      </c>
      <c r="M28" s="17"/>
    </row>
    <row r="29" s="3" customFormat="1" ht="23" customHeight="1" spans="1:13">
      <c r="A29" s="19">
        <v>25</v>
      </c>
      <c r="B29" s="20" t="s">
        <v>39</v>
      </c>
      <c r="C29" s="19">
        <v>1860.15</v>
      </c>
      <c r="D29" s="19">
        <f t="shared" si="4"/>
        <v>37203</v>
      </c>
      <c r="E29" s="19"/>
      <c r="F29" s="19"/>
      <c r="G29" s="19"/>
      <c r="H29" s="19"/>
      <c r="I29" s="19">
        <f t="shared" si="6"/>
        <v>37203</v>
      </c>
      <c r="J29" s="19">
        <v>467.86</v>
      </c>
      <c r="K29" s="19">
        <f t="shared" si="7"/>
        <v>18714.4</v>
      </c>
      <c r="L29" s="19">
        <f t="shared" si="3"/>
        <v>55917.4</v>
      </c>
      <c r="M29" s="26"/>
    </row>
    <row r="30" s="3" customFormat="1" ht="23" customHeight="1" spans="1:13">
      <c r="A30" s="19">
        <v>26</v>
      </c>
      <c r="B30" s="20" t="s">
        <v>40</v>
      </c>
      <c r="C30" s="17">
        <v>2115.09</v>
      </c>
      <c r="D30" s="19">
        <f t="shared" si="4"/>
        <v>42301.8</v>
      </c>
      <c r="E30" s="17"/>
      <c r="F30" s="19"/>
      <c r="G30" s="17"/>
      <c r="H30" s="19"/>
      <c r="I30" s="19">
        <f t="shared" si="6"/>
        <v>42301.8</v>
      </c>
      <c r="J30" s="17"/>
      <c r="K30" s="19"/>
      <c r="L30" s="19">
        <f t="shared" si="3"/>
        <v>42301.8</v>
      </c>
      <c r="M30" s="17"/>
    </row>
    <row r="31" s="3" customFormat="1" ht="21" customHeight="1" spans="1:13">
      <c r="A31" s="19">
        <v>27</v>
      </c>
      <c r="B31" s="21" t="s">
        <v>41</v>
      </c>
      <c r="C31" s="17">
        <v>589.72</v>
      </c>
      <c r="D31" s="19">
        <f t="shared" si="4"/>
        <v>11794.4</v>
      </c>
      <c r="E31" s="17">
        <v>23.35</v>
      </c>
      <c r="F31" s="19">
        <f>E31*15</f>
        <v>350.25</v>
      </c>
      <c r="G31" s="17"/>
      <c r="H31" s="19"/>
      <c r="I31" s="19">
        <f t="shared" si="6"/>
        <v>12144.65</v>
      </c>
      <c r="J31" s="17">
        <v>590.78</v>
      </c>
      <c r="K31" s="19">
        <f>J31*40</f>
        <v>23631.2</v>
      </c>
      <c r="L31" s="19">
        <f t="shared" si="3"/>
        <v>35775.85</v>
      </c>
      <c r="M31" s="17"/>
    </row>
    <row r="32" s="1" customFormat="1" ht="21" customHeight="1" spans="1:13">
      <c r="A32" s="19">
        <v>28</v>
      </c>
      <c r="B32" s="20" t="s">
        <v>42</v>
      </c>
      <c r="C32" s="19">
        <v>1247.45</v>
      </c>
      <c r="D32" s="19">
        <f t="shared" si="4"/>
        <v>24949</v>
      </c>
      <c r="E32" s="19">
        <v>464.94</v>
      </c>
      <c r="F32" s="19">
        <f>E32*15</f>
        <v>6974.1</v>
      </c>
      <c r="G32" s="19"/>
      <c r="H32" s="19"/>
      <c r="I32" s="19">
        <f t="shared" si="6"/>
        <v>31923.1</v>
      </c>
      <c r="J32" s="19"/>
      <c r="K32" s="19"/>
      <c r="L32" s="19">
        <f t="shared" si="3"/>
        <v>31923.1</v>
      </c>
      <c r="M32" s="26"/>
    </row>
    <row r="33" s="1" customFormat="1" ht="19" customHeight="1" spans="1:13">
      <c r="A33" s="19">
        <v>29</v>
      </c>
      <c r="B33" s="20" t="s">
        <v>43</v>
      </c>
      <c r="C33" s="19">
        <v>717.2</v>
      </c>
      <c r="D33" s="19">
        <f t="shared" si="4"/>
        <v>14344</v>
      </c>
      <c r="E33" s="19"/>
      <c r="F33" s="19"/>
      <c r="G33" s="19">
        <v>1828.73</v>
      </c>
      <c r="H33" s="19">
        <f>G33*20</f>
        <v>36574.6</v>
      </c>
      <c r="I33" s="19">
        <f t="shared" si="6"/>
        <v>50918.6</v>
      </c>
      <c r="J33" s="19"/>
      <c r="K33" s="19"/>
      <c r="L33" s="19">
        <f t="shared" si="3"/>
        <v>50918.6</v>
      </c>
      <c r="M33" s="26"/>
    </row>
    <row r="34" s="1" customFormat="1" ht="23" customHeight="1" spans="1:13">
      <c r="A34" s="19">
        <v>30</v>
      </c>
      <c r="B34" s="20" t="s">
        <v>44</v>
      </c>
      <c r="C34" s="19">
        <v>728.41</v>
      </c>
      <c r="D34" s="19">
        <f t="shared" si="4"/>
        <v>14568.2</v>
      </c>
      <c r="E34" s="19">
        <v>377.42</v>
      </c>
      <c r="F34" s="19">
        <f>E34*15</f>
        <v>5661.3</v>
      </c>
      <c r="G34" s="19"/>
      <c r="H34" s="19"/>
      <c r="I34" s="19">
        <f t="shared" si="6"/>
        <v>20229.5</v>
      </c>
      <c r="J34" s="19">
        <v>563.96</v>
      </c>
      <c r="K34" s="19">
        <f>J34*40</f>
        <v>22558.4</v>
      </c>
      <c r="L34" s="19">
        <f t="shared" si="3"/>
        <v>42787.9</v>
      </c>
      <c r="M34" s="26"/>
    </row>
    <row r="35" s="1" customFormat="1" ht="23" customHeight="1" spans="1:13">
      <c r="A35" s="19">
        <v>31</v>
      </c>
      <c r="B35" s="20" t="s">
        <v>45</v>
      </c>
      <c r="C35" s="19">
        <f>SUM(C5:C34)</f>
        <v>41191.82</v>
      </c>
      <c r="D35" s="19">
        <f>SUM(D5:D34)</f>
        <v>823836.4</v>
      </c>
      <c r="E35" s="19">
        <f t="shared" ref="C35:N35" si="8">SUM(E5:E34)</f>
        <v>5154.98</v>
      </c>
      <c r="F35" s="19">
        <f t="shared" si="8"/>
        <v>77324.7</v>
      </c>
      <c r="G35" s="19">
        <f t="shared" si="8"/>
        <v>22424.94</v>
      </c>
      <c r="H35" s="19">
        <f t="shared" si="8"/>
        <v>448498.8</v>
      </c>
      <c r="I35" s="19">
        <f t="shared" si="8"/>
        <v>1349659.9</v>
      </c>
      <c r="J35" s="19">
        <f t="shared" si="8"/>
        <v>5635.75</v>
      </c>
      <c r="K35" s="19">
        <f t="shared" si="8"/>
        <v>225430</v>
      </c>
      <c r="L35" s="19">
        <f t="shared" si="3"/>
        <v>1575089.9</v>
      </c>
      <c r="M35" s="27"/>
    </row>
  </sheetData>
  <mergeCells count="8">
    <mergeCell ref="A1:M1"/>
    <mergeCell ref="A2:M2"/>
    <mergeCell ref="C3:D3"/>
    <mergeCell ref="E3:I3"/>
    <mergeCell ref="J3:K3"/>
    <mergeCell ref="A3:A4"/>
    <mergeCell ref="B3:B4"/>
    <mergeCell ref="M3:M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2023-11-20T03:02:47Z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EF9231DE73B342F5B79E17A68DD49699</vt:lpwstr>
  </property>
</Properties>
</file>