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5" r:id="rId1"/>
  </sheets>
  <calcPr calcId="144525"/>
</workbook>
</file>

<file path=xl/sharedStrings.xml><?xml version="1.0" encoding="utf-8"?>
<sst xmlns="http://schemas.openxmlformats.org/spreadsheetml/2006/main" count="54" uniqueCount="49">
  <si>
    <t>宁县2023年第二批农业社会化服务项目拟补助明细表</t>
  </si>
  <si>
    <t xml:space="preserve">                                                            单位:亩、元</t>
  </si>
  <si>
    <t>序号</t>
  </si>
  <si>
    <t>合作社</t>
  </si>
  <si>
    <t>小麦/玉米</t>
  </si>
  <si>
    <t>小麦</t>
  </si>
  <si>
    <t>补助
小计</t>
  </si>
  <si>
    <t>玉  米</t>
  </si>
  <si>
    <t>总拟补
助金额</t>
  </si>
  <si>
    <t>备注</t>
  </si>
  <si>
    <t>深耕</t>
  </si>
  <si>
    <t>拟补助
金额</t>
  </si>
  <si>
    <t>旋播</t>
  </si>
  <si>
    <t>机收</t>
  </si>
  <si>
    <t>宁县盘克诚信农业机械农民专业合作社</t>
  </si>
  <si>
    <t>庆阳郝湾宏泰农机服务专业合作社</t>
  </si>
  <si>
    <t>宁县小刚农机农民专业合作社</t>
  </si>
  <si>
    <t>宁县金村金耕农机农民专业合作社</t>
  </si>
  <si>
    <t xml:space="preserve">宁县九岘乡农业机械农民专业合作社  </t>
  </si>
  <si>
    <t>宁县春荣耕耘田野农机农民专业合作社</t>
  </si>
  <si>
    <t>宁县殿辉农机农民专业合作社</t>
  </si>
  <si>
    <t>宁县得旺农机服务专业合作社</t>
  </si>
  <si>
    <t>宁县振银源农机服务农民专业合作社</t>
  </si>
  <si>
    <t>宁县田野现代农机农民专业合作社</t>
  </si>
  <si>
    <t>宁县良平金坤农机农民专业合作社</t>
  </si>
  <si>
    <t>宁县骏飞农机服务农民专业合作社</t>
  </si>
  <si>
    <t>宁县中村瑞隆农机农民专业合作社</t>
  </si>
  <si>
    <t>宁县嘉谷禾农机服务农民专业合作社</t>
  </si>
  <si>
    <t>宁县早胜腾跃农业机械专业合作社</t>
  </si>
  <si>
    <t>宁县犇牛农机农民专业合作社</t>
  </si>
  <si>
    <t>庆阳陇原荟丰农机服务农民专业合作社</t>
  </si>
  <si>
    <t>宁县早胜南丰农机农民专业合作社</t>
  </si>
  <si>
    <t>宁县耕芸农机农民专业合作社</t>
  </si>
  <si>
    <t>宁县宏泰农机服务农民专业合作社</t>
  </si>
  <si>
    <t>宁县鑫丰农机农民专业合作社</t>
  </si>
  <si>
    <t>宁县鸿沃农机服务农民合作社</t>
  </si>
  <si>
    <t>宁县雄飞农机农民专业合作社</t>
  </si>
  <si>
    <t>宁县李小强农机服务农民专业合作社</t>
  </si>
  <si>
    <t>宁县朱平芳农机服务农民专业合作社</t>
  </si>
  <si>
    <t>宁县鑫仓农机农民专业合作社</t>
  </si>
  <si>
    <t>宁县金钊农机服务农民专业合作社</t>
  </si>
  <si>
    <t>宁县林耕农机农民专业合作社</t>
  </si>
  <si>
    <t>宁县宏翔霖农机农民专业合作社</t>
  </si>
  <si>
    <t>宁县宸浩农机服务农民专业合作社</t>
  </si>
  <si>
    <t>宁县春荣同富德农机服务农民专业合作社</t>
  </si>
  <si>
    <t>宁县泾莲种植合作社</t>
  </si>
  <si>
    <t>宁县邓兴种养殖农民专业合作社</t>
  </si>
  <si>
    <t>庆阳陇原鑫科种植养殖农民专业合作社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</si>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</sst>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26"/>
      <name val="方正小标宋简体"/>
      <charset val="134"/>
    </font>
    <font>
      <sz val="16"/>
      <name val="仿宋_GB2312"/>
      <charset val="134"/>
    </font>
    <font>
      <sz val="16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workbookViewId="0">
      <selection activeCell="R6" sqref="R6"/>
    </sheetView>
  </sheetViews>
  <sheetFormatPr defaultColWidth="9" defaultRowHeight="14.25"/>
  <cols>
    <col min="1" max="1" width="5.75" style="1" customWidth="1"/>
    <col min="2" max="2" width="26.625" style="6" customWidth="1"/>
    <col min="3" max="3" width="8.75" style="7" customWidth="1"/>
    <col min="4" max="4" width="9" style="7" customWidth="1"/>
    <col min="5" max="5" width="7.625" style="7" customWidth="1"/>
    <col min="6" max="6" width="9" style="7" customWidth="1"/>
    <col min="7" max="7" width="5.5" style="7" customWidth="1"/>
    <col min="8" max="8" width="7.75" style="7" customWidth="1"/>
    <col min="9" max="9" width="9.375" style="7" customWidth="1"/>
    <col min="10" max="10" width="9" style="7" customWidth="1"/>
    <col min="11" max="11" width="9.625" style="7" customWidth="1"/>
    <col min="12" max="12" width="9" style="7" customWidth="1"/>
    <col min="13" max="13" width="9.75" style="7" customWidth="1"/>
    <col min="14" max="14" width="4.875" style="8" customWidth="1"/>
    <col min="15" max="16384" width="9" style="1"/>
  </cols>
  <sheetData>
    <row r="1" s="1" customFormat="1" ht="36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24"/>
    </row>
    <row r="2" s="2" customFormat="1" ht="26" customHeight="1" spans="1:1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="2" customFormat="1" ht="19" customHeight="1" spans="1:14">
      <c r="A3" s="11" t="s">
        <v>2</v>
      </c>
      <c r="B3" s="12" t="s">
        <v>3</v>
      </c>
      <c r="C3" s="13" t="s">
        <v>4</v>
      </c>
      <c r="D3" s="14"/>
      <c r="E3" s="13" t="s">
        <v>5</v>
      </c>
      <c r="F3" s="15"/>
      <c r="G3" s="15"/>
      <c r="H3" s="14"/>
      <c r="I3" s="25" t="s">
        <v>6</v>
      </c>
      <c r="J3" s="26" t="s">
        <v>7</v>
      </c>
      <c r="K3" s="26"/>
      <c r="L3" s="25" t="s">
        <v>6</v>
      </c>
      <c r="M3" s="25" t="s">
        <v>8</v>
      </c>
      <c r="N3" s="27" t="s">
        <v>9</v>
      </c>
    </row>
    <row r="4" s="2" customFormat="1" ht="33" customHeight="1" spans="1:14">
      <c r="A4" s="16"/>
      <c r="B4" s="17"/>
      <c r="C4" s="18" t="s">
        <v>10</v>
      </c>
      <c r="D4" s="19" t="s">
        <v>11</v>
      </c>
      <c r="E4" s="18" t="s">
        <v>12</v>
      </c>
      <c r="F4" s="19" t="s">
        <v>11</v>
      </c>
      <c r="G4" s="18" t="s">
        <v>13</v>
      </c>
      <c r="H4" s="19" t="s">
        <v>11</v>
      </c>
      <c r="I4" s="28"/>
      <c r="J4" s="18" t="s">
        <v>13</v>
      </c>
      <c r="K4" s="19" t="s">
        <v>11</v>
      </c>
      <c r="L4" s="28"/>
      <c r="M4" s="29"/>
      <c r="N4" s="30"/>
    </row>
    <row r="5" s="3" customFormat="1" ht="28" customHeight="1" spans="1:14">
      <c r="A5" s="20">
        <v>1</v>
      </c>
      <c r="B5" s="21" t="s">
        <v>14</v>
      </c>
      <c r="C5" s="20">
        <v>167.08</v>
      </c>
      <c r="D5" s="20">
        <f t="shared" ref="D5:D37" si="0">C5*20</f>
        <v>3341.6</v>
      </c>
      <c r="E5" s="20">
        <v>0</v>
      </c>
      <c r="F5" s="20">
        <f t="shared" ref="F5:F20" si="1">E5*15</f>
        <v>0</v>
      </c>
      <c r="G5" s="20">
        <v>0</v>
      </c>
      <c r="H5" s="20">
        <f t="shared" ref="H5:H39" si="2">G5*20</f>
        <v>0</v>
      </c>
      <c r="I5" s="20">
        <f t="shared" ref="I5:I39" si="3">D5+F5+H5</f>
        <v>3341.6</v>
      </c>
      <c r="J5" s="20">
        <v>1186.9</v>
      </c>
      <c r="K5" s="20">
        <f t="shared" ref="K5:K39" si="4">J5*40</f>
        <v>47476</v>
      </c>
      <c r="L5" s="20">
        <f t="shared" ref="L5:L39" si="5">K5+0</f>
        <v>47476</v>
      </c>
      <c r="M5" s="20">
        <f t="shared" ref="M5:M39" si="6">I5+L5</f>
        <v>50817.6</v>
      </c>
      <c r="N5" s="31"/>
    </row>
    <row r="6" s="3" customFormat="1" ht="28" customHeight="1" spans="1:14">
      <c r="A6" s="20">
        <v>2</v>
      </c>
      <c r="B6" s="21" t="s">
        <v>15</v>
      </c>
      <c r="C6" s="21">
        <v>177.81</v>
      </c>
      <c r="D6" s="20">
        <f t="shared" si="0"/>
        <v>3556.2</v>
      </c>
      <c r="E6" s="21"/>
      <c r="F6" s="20">
        <f t="shared" si="1"/>
        <v>0</v>
      </c>
      <c r="G6" s="21"/>
      <c r="H6" s="20">
        <f t="shared" si="2"/>
        <v>0</v>
      </c>
      <c r="I6" s="20">
        <f t="shared" si="3"/>
        <v>3556.2</v>
      </c>
      <c r="J6" s="21">
        <v>1489.3</v>
      </c>
      <c r="K6" s="20">
        <f t="shared" si="4"/>
        <v>59572</v>
      </c>
      <c r="L6" s="20">
        <f t="shared" si="5"/>
        <v>59572</v>
      </c>
      <c r="M6" s="20">
        <f t="shared" si="6"/>
        <v>63128.2</v>
      </c>
      <c r="N6" s="32"/>
    </row>
    <row r="7" s="4" customFormat="1" ht="28" customHeight="1" spans="1:14">
      <c r="A7" s="20">
        <v>3</v>
      </c>
      <c r="B7" s="21" t="s">
        <v>16</v>
      </c>
      <c r="C7" s="20">
        <v>1150.93</v>
      </c>
      <c r="D7" s="20">
        <f t="shared" si="0"/>
        <v>23018.6</v>
      </c>
      <c r="E7" s="20"/>
      <c r="F7" s="20">
        <f t="shared" si="1"/>
        <v>0</v>
      </c>
      <c r="G7" s="20"/>
      <c r="H7" s="20">
        <f t="shared" si="2"/>
        <v>0</v>
      </c>
      <c r="I7" s="20">
        <f t="shared" si="3"/>
        <v>23018.6</v>
      </c>
      <c r="J7" s="20">
        <v>368.08</v>
      </c>
      <c r="K7" s="20">
        <f t="shared" si="4"/>
        <v>14723.2</v>
      </c>
      <c r="L7" s="20">
        <f t="shared" si="5"/>
        <v>14723.2</v>
      </c>
      <c r="M7" s="20">
        <f t="shared" si="6"/>
        <v>37741.8</v>
      </c>
      <c r="N7" s="33"/>
    </row>
    <row r="8" s="4" customFormat="1" ht="28" customHeight="1" spans="1:14">
      <c r="A8" s="20">
        <v>4</v>
      </c>
      <c r="B8" s="21" t="s">
        <v>17</v>
      </c>
      <c r="C8" s="21"/>
      <c r="D8" s="20">
        <f t="shared" si="0"/>
        <v>0</v>
      </c>
      <c r="E8" s="21"/>
      <c r="F8" s="20">
        <f t="shared" si="1"/>
        <v>0</v>
      </c>
      <c r="G8" s="21"/>
      <c r="H8" s="20">
        <f t="shared" si="2"/>
        <v>0</v>
      </c>
      <c r="I8" s="20">
        <f t="shared" si="3"/>
        <v>0</v>
      </c>
      <c r="J8" s="21">
        <v>113.49</v>
      </c>
      <c r="K8" s="20">
        <f t="shared" si="4"/>
        <v>4539.6</v>
      </c>
      <c r="L8" s="20">
        <f t="shared" si="5"/>
        <v>4539.6</v>
      </c>
      <c r="M8" s="20">
        <f t="shared" si="6"/>
        <v>4539.6</v>
      </c>
      <c r="N8" s="34"/>
    </row>
    <row r="9" s="4" customFormat="1" ht="28" customHeight="1" spans="1:14">
      <c r="A9" s="20">
        <v>5</v>
      </c>
      <c r="B9" s="21" t="s">
        <v>18</v>
      </c>
      <c r="C9" s="20">
        <v>747.01</v>
      </c>
      <c r="D9" s="20">
        <f t="shared" si="0"/>
        <v>14940.2</v>
      </c>
      <c r="E9" s="20">
        <v>15.3</v>
      </c>
      <c r="F9" s="20">
        <f t="shared" si="1"/>
        <v>229.5</v>
      </c>
      <c r="G9" s="20"/>
      <c r="H9" s="20">
        <f t="shared" si="2"/>
        <v>0</v>
      </c>
      <c r="I9" s="20">
        <f t="shared" si="3"/>
        <v>15169.7</v>
      </c>
      <c r="J9" s="20">
        <v>0</v>
      </c>
      <c r="K9" s="20">
        <f t="shared" si="4"/>
        <v>0</v>
      </c>
      <c r="L9" s="20">
        <f t="shared" si="5"/>
        <v>0</v>
      </c>
      <c r="M9" s="20">
        <f t="shared" si="6"/>
        <v>15169.7</v>
      </c>
      <c r="N9" s="33"/>
    </row>
    <row r="10" s="3" customFormat="1" ht="28" customHeight="1" spans="1:14">
      <c r="A10" s="20">
        <v>6</v>
      </c>
      <c r="B10" s="21" t="s">
        <v>19</v>
      </c>
      <c r="C10" s="20"/>
      <c r="D10" s="20">
        <f t="shared" si="0"/>
        <v>0</v>
      </c>
      <c r="E10" s="20"/>
      <c r="F10" s="20">
        <f t="shared" si="1"/>
        <v>0</v>
      </c>
      <c r="G10" s="20"/>
      <c r="H10" s="20">
        <f t="shared" si="2"/>
        <v>0</v>
      </c>
      <c r="I10" s="20">
        <f t="shared" si="3"/>
        <v>0</v>
      </c>
      <c r="J10" s="20">
        <v>1124.64</v>
      </c>
      <c r="K10" s="20">
        <f t="shared" si="4"/>
        <v>44985.6</v>
      </c>
      <c r="L10" s="20">
        <f t="shared" si="5"/>
        <v>44985.6</v>
      </c>
      <c r="M10" s="20">
        <f t="shared" si="6"/>
        <v>44985.6</v>
      </c>
      <c r="N10" s="31"/>
    </row>
    <row r="11" s="4" customFormat="1" ht="28" customHeight="1" spans="1:14">
      <c r="A11" s="20">
        <v>7</v>
      </c>
      <c r="B11" s="21" t="s">
        <v>20</v>
      </c>
      <c r="C11" s="20"/>
      <c r="D11" s="20">
        <f t="shared" si="0"/>
        <v>0</v>
      </c>
      <c r="E11" s="20"/>
      <c r="F11" s="20">
        <f t="shared" si="1"/>
        <v>0</v>
      </c>
      <c r="G11" s="20"/>
      <c r="H11" s="20">
        <f t="shared" si="2"/>
        <v>0</v>
      </c>
      <c r="I11" s="20">
        <f t="shared" si="3"/>
        <v>0</v>
      </c>
      <c r="J11" s="20">
        <v>752.5</v>
      </c>
      <c r="K11" s="20">
        <f t="shared" si="4"/>
        <v>30100</v>
      </c>
      <c r="L11" s="20">
        <f t="shared" si="5"/>
        <v>30100</v>
      </c>
      <c r="M11" s="20">
        <f t="shared" si="6"/>
        <v>30100</v>
      </c>
      <c r="N11" s="34"/>
    </row>
    <row r="12" s="4" customFormat="1" ht="28" customHeight="1" spans="1:14">
      <c r="A12" s="20">
        <v>8</v>
      </c>
      <c r="B12" s="21" t="s">
        <v>21</v>
      </c>
      <c r="C12" s="21">
        <v>945.07</v>
      </c>
      <c r="D12" s="20">
        <f t="shared" si="0"/>
        <v>18901.4</v>
      </c>
      <c r="E12" s="21">
        <v>596.12</v>
      </c>
      <c r="F12" s="20">
        <f t="shared" si="1"/>
        <v>8941.8</v>
      </c>
      <c r="G12" s="21"/>
      <c r="H12" s="20">
        <f t="shared" si="2"/>
        <v>0</v>
      </c>
      <c r="I12" s="20">
        <f t="shared" si="3"/>
        <v>27843.2</v>
      </c>
      <c r="J12" s="21">
        <v>0</v>
      </c>
      <c r="K12" s="20">
        <f t="shared" si="4"/>
        <v>0</v>
      </c>
      <c r="L12" s="20">
        <f t="shared" si="5"/>
        <v>0</v>
      </c>
      <c r="M12" s="20">
        <f t="shared" si="6"/>
        <v>27843.2</v>
      </c>
      <c r="N12" s="21"/>
    </row>
    <row r="13" s="4" customFormat="1" ht="28" customHeight="1" spans="1:14">
      <c r="A13" s="20">
        <v>9</v>
      </c>
      <c r="B13" s="21" t="s">
        <v>22</v>
      </c>
      <c r="C13" s="21">
        <v>797.49</v>
      </c>
      <c r="D13" s="20">
        <f t="shared" si="0"/>
        <v>15949.8</v>
      </c>
      <c r="E13" s="21">
        <v>215.37</v>
      </c>
      <c r="F13" s="20">
        <f t="shared" si="1"/>
        <v>3230.55</v>
      </c>
      <c r="G13" s="21"/>
      <c r="H13" s="20">
        <f t="shared" si="2"/>
        <v>0</v>
      </c>
      <c r="I13" s="20">
        <f t="shared" si="3"/>
        <v>19180.35</v>
      </c>
      <c r="J13" s="21">
        <v>0</v>
      </c>
      <c r="K13" s="20">
        <f t="shared" si="4"/>
        <v>0</v>
      </c>
      <c r="L13" s="20">
        <f t="shared" si="5"/>
        <v>0</v>
      </c>
      <c r="M13" s="20">
        <f t="shared" si="6"/>
        <v>19180.35</v>
      </c>
      <c r="N13" s="21"/>
    </row>
    <row r="14" s="4" customFormat="1" ht="28" customHeight="1" spans="1:14">
      <c r="A14" s="20">
        <v>10</v>
      </c>
      <c r="B14" s="21" t="s">
        <v>23</v>
      </c>
      <c r="C14" s="20">
        <v>350.77</v>
      </c>
      <c r="D14" s="20">
        <f t="shared" si="0"/>
        <v>7015.4</v>
      </c>
      <c r="E14" s="20"/>
      <c r="F14" s="20">
        <f t="shared" si="1"/>
        <v>0</v>
      </c>
      <c r="G14" s="20"/>
      <c r="H14" s="20">
        <f t="shared" si="2"/>
        <v>0</v>
      </c>
      <c r="I14" s="20">
        <f t="shared" si="3"/>
        <v>7015.4</v>
      </c>
      <c r="J14" s="20">
        <v>936.5</v>
      </c>
      <c r="K14" s="20">
        <f t="shared" si="4"/>
        <v>37460</v>
      </c>
      <c r="L14" s="20">
        <f t="shared" si="5"/>
        <v>37460</v>
      </c>
      <c r="M14" s="20">
        <f t="shared" si="6"/>
        <v>44475.4</v>
      </c>
      <c r="N14" s="33"/>
    </row>
    <row r="15" s="3" customFormat="1" ht="28" customHeight="1" spans="1:14">
      <c r="A15" s="20">
        <v>11</v>
      </c>
      <c r="B15" s="21" t="s">
        <v>24</v>
      </c>
      <c r="C15" s="20">
        <v>3616.1</v>
      </c>
      <c r="D15" s="20">
        <f t="shared" si="0"/>
        <v>72322</v>
      </c>
      <c r="E15" s="20"/>
      <c r="F15" s="20">
        <f t="shared" si="1"/>
        <v>0</v>
      </c>
      <c r="G15" s="20"/>
      <c r="H15" s="20">
        <f t="shared" si="2"/>
        <v>0</v>
      </c>
      <c r="I15" s="20">
        <f t="shared" si="3"/>
        <v>72322</v>
      </c>
      <c r="J15" s="20">
        <v>969.65</v>
      </c>
      <c r="K15" s="20">
        <f t="shared" si="4"/>
        <v>38786</v>
      </c>
      <c r="L15" s="20">
        <f t="shared" si="5"/>
        <v>38786</v>
      </c>
      <c r="M15" s="20">
        <f t="shared" si="6"/>
        <v>111108</v>
      </c>
      <c r="N15" s="31"/>
    </row>
    <row r="16" s="4" customFormat="1" ht="28" customHeight="1" spans="1:14">
      <c r="A16" s="20">
        <v>12</v>
      </c>
      <c r="B16" s="21" t="s">
        <v>25</v>
      </c>
      <c r="C16" s="21">
        <v>1525.13</v>
      </c>
      <c r="D16" s="20">
        <f t="shared" si="0"/>
        <v>30502.6</v>
      </c>
      <c r="E16" s="21"/>
      <c r="F16" s="20">
        <f t="shared" si="1"/>
        <v>0</v>
      </c>
      <c r="G16" s="21"/>
      <c r="H16" s="20">
        <f t="shared" si="2"/>
        <v>0</v>
      </c>
      <c r="I16" s="20">
        <f t="shared" si="3"/>
        <v>30502.6</v>
      </c>
      <c r="J16" s="21">
        <v>0</v>
      </c>
      <c r="K16" s="20">
        <f t="shared" si="4"/>
        <v>0</v>
      </c>
      <c r="L16" s="20">
        <f t="shared" si="5"/>
        <v>0</v>
      </c>
      <c r="M16" s="20">
        <f t="shared" si="6"/>
        <v>30502.6</v>
      </c>
      <c r="N16" s="34"/>
    </row>
    <row r="17" s="3" customFormat="1" ht="28" customHeight="1" spans="1:14">
      <c r="A17" s="20">
        <v>13</v>
      </c>
      <c r="B17" s="21" t="s">
        <v>26</v>
      </c>
      <c r="C17" s="20">
        <v>839.39</v>
      </c>
      <c r="D17" s="20">
        <f t="shared" si="0"/>
        <v>16787.8</v>
      </c>
      <c r="E17" s="20">
        <v>47.39</v>
      </c>
      <c r="F17" s="20">
        <f t="shared" si="1"/>
        <v>710.85</v>
      </c>
      <c r="G17" s="20"/>
      <c r="H17" s="20">
        <f t="shared" si="2"/>
        <v>0</v>
      </c>
      <c r="I17" s="20">
        <f t="shared" si="3"/>
        <v>17498.65</v>
      </c>
      <c r="J17" s="20">
        <v>0</v>
      </c>
      <c r="K17" s="20">
        <f t="shared" si="4"/>
        <v>0</v>
      </c>
      <c r="L17" s="20">
        <f t="shared" si="5"/>
        <v>0</v>
      </c>
      <c r="M17" s="20">
        <f t="shared" si="6"/>
        <v>17498.65</v>
      </c>
      <c r="N17" s="34"/>
    </row>
    <row r="18" s="3" customFormat="1" ht="28" customHeight="1" spans="1:14">
      <c r="A18" s="20">
        <v>14</v>
      </c>
      <c r="B18" s="21" t="s">
        <v>27</v>
      </c>
      <c r="C18" s="21">
        <v>3223.56</v>
      </c>
      <c r="D18" s="20">
        <f t="shared" si="0"/>
        <v>64471.2</v>
      </c>
      <c r="E18" s="21"/>
      <c r="F18" s="20">
        <f t="shared" si="1"/>
        <v>0</v>
      </c>
      <c r="G18" s="21"/>
      <c r="H18" s="20">
        <f t="shared" si="2"/>
        <v>0</v>
      </c>
      <c r="I18" s="20">
        <f t="shared" si="3"/>
        <v>64471.2</v>
      </c>
      <c r="J18" s="21">
        <v>0</v>
      </c>
      <c r="K18" s="20">
        <f t="shared" si="4"/>
        <v>0</v>
      </c>
      <c r="L18" s="20">
        <f t="shared" si="5"/>
        <v>0</v>
      </c>
      <c r="M18" s="20">
        <f t="shared" si="6"/>
        <v>64471.2</v>
      </c>
      <c r="N18" s="32"/>
    </row>
    <row r="19" s="4" customFormat="1" ht="28" customHeight="1" spans="1:14">
      <c r="A19" s="20">
        <v>15</v>
      </c>
      <c r="B19" s="21" t="s">
        <v>28</v>
      </c>
      <c r="C19" s="21"/>
      <c r="D19" s="20">
        <f t="shared" si="0"/>
        <v>0</v>
      </c>
      <c r="E19" s="21"/>
      <c r="F19" s="20">
        <f t="shared" si="1"/>
        <v>0</v>
      </c>
      <c r="G19" s="21"/>
      <c r="H19" s="20">
        <f t="shared" si="2"/>
        <v>0</v>
      </c>
      <c r="I19" s="20">
        <f t="shared" si="3"/>
        <v>0</v>
      </c>
      <c r="J19" s="21">
        <v>2138.91</v>
      </c>
      <c r="K19" s="20">
        <f t="shared" si="4"/>
        <v>85556.4</v>
      </c>
      <c r="L19" s="20">
        <f t="shared" si="5"/>
        <v>85556.4</v>
      </c>
      <c r="M19" s="20">
        <f t="shared" si="6"/>
        <v>85556.4</v>
      </c>
      <c r="N19" s="21"/>
    </row>
    <row r="20" s="3" customFormat="1" ht="28" customHeight="1" spans="1:14">
      <c r="A20" s="20">
        <v>16</v>
      </c>
      <c r="B20" s="21" t="s">
        <v>29</v>
      </c>
      <c r="C20" s="20">
        <v>1182.025</v>
      </c>
      <c r="D20" s="20">
        <f t="shared" si="0"/>
        <v>23640.5</v>
      </c>
      <c r="E20" s="20">
        <v>282.41</v>
      </c>
      <c r="F20" s="20">
        <f t="shared" si="1"/>
        <v>4236.15</v>
      </c>
      <c r="G20" s="20"/>
      <c r="H20" s="20">
        <f t="shared" si="2"/>
        <v>0</v>
      </c>
      <c r="I20" s="20">
        <f t="shared" si="3"/>
        <v>27876.65</v>
      </c>
      <c r="J20" s="20">
        <v>671</v>
      </c>
      <c r="K20" s="20">
        <f t="shared" si="4"/>
        <v>26840</v>
      </c>
      <c r="L20" s="20">
        <f t="shared" si="5"/>
        <v>26840</v>
      </c>
      <c r="M20" s="20">
        <f t="shared" si="6"/>
        <v>54716.65</v>
      </c>
      <c r="N20" s="35"/>
    </row>
    <row r="21" s="3" customFormat="1" ht="28" customHeight="1" spans="1:14">
      <c r="A21" s="20">
        <v>17</v>
      </c>
      <c r="B21" s="21" t="s">
        <v>30</v>
      </c>
      <c r="C21" s="21">
        <v>1656.78</v>
      </c>
      <c r="D21" s="20">
        <f t="shared" si="0"/>
        <v>33135.6</v>
      </c>
      <c r="E21" s="21"/>
      <c r="F21" s="20">
        <f>E21*Q15</f>
        <v>0</v>
      </c>
      <c r="G21" s="21"/>
      <c r="H21" s="20">
        <f t="shared" si="2"/>
        <v>0</v>
      </c>
      <c r="I21" s="20">
        <f t="shared" si="3"/>
        <v>33135.6</v>
      </c>
      <c r="J21" s="21">
        <v>681.18</v>
      </c>
      <c r="K21" s="20">
        <f t="shared" si="4"/>
        <v>27247.2</v>
      </c>
      <c r="L21" s="20">
        <f t="shared" si="5"/>
        <v>27247.2</v>
      </c>
      <c r="M21" s="20">
        <f t="shared" si="6"/>
        <v>60382.8</v>
      </c>
      <c r="N21" s="32"/>
    </row>
    <row r="22" s="3" customFormat="1" ht="28" customHeight="1" spans="1:14">
      <c r="A22" s="20">
        <v>18</v>
      </c>
      <c r="B22" s="21" t="s">
        <v>31</v>
      </c>
      <c r="C22" s="21">
        <v>108.27</v>
      </c>
      <c r="D22" s="20">
        <f t="shared" si="0"/>
        <v>2165.4</v>
      </c>
      <c r="E22" s="21"/>
      <c r="F22" s="20">
        <f t="shared" ref="F22:F39" si="7">E22*15</f>
        <v>0</v>
      </c>
      <c r="G22" s="21"/>
      <c r="H22" s="20">
        <f t="shared" si="2"/>
        <v>0</v>
      </c>
      <c r="I22" s="20">
        <f t="shared" si="3"/>
        <v>2165.4</v>
      </c>
      <c r="J22" s="21">
        <v>2067.47</v>
      </c>
      <c r="K22" s="20">
        <f t="shared" si="4"/>
        <v>82698.8</v>
      </c>
      <c r="L22" s="20">
        <f t="shared" si="5"/>
        <v>82698.8</v>
      </c>
      <c r="M22" s="20">
        <f t="shared" si="6"/>
        <v>84864.2</v>
      </c>
      <c r="N22" s="35"/>
    </row>
    <row r="23" s="4" customFormat="1" ht="28" customHeight="1" spans="1:14">
      <c r="A23" s="20">
        <v>19</v>
      </c>
      <c r="B23" s="21" t="s">
        <v>32</v>
      </c>
      <c r="C23" s="20">
        <v>365.01</v>
      </c>
      <c r="D23" s="20">
        <f t="shared" si="0"/>
        <v>7300.2</v>
      </c>
      <c r="E23" s="20">
        <v>159.11</v>
      </c>
      <c r="F23" s="20">
        <f t="shared" si="7"/>
        <v>2386.65</v>
      </c>
      <c r="G23" s="20"/>
      <c r="H23" s="20">
        <f t="shared" si="2"/>
        <v>0</v>
      </c>
      <c r="I23" s="20">
        <f t="shared" si="3"/>
        <v>9686.85</v>
      </c>
      <c r="J23" s="20">
        <v>461.8</v>
      </c>
      <c r="K23" s="20">
        <f t="shared" si="4"/>
        <v>18472</v>
      </c>
      <c r="L23" s="20">
        <f t="shared" si="5"/>
        <v>18472</v>
      </c>
      <c r="M23" s="20">
        <f t="shared" si="6"/>
        <v>28158.85</v>
      </c>
      <c r="N23" s="34"/>
    </row>
    <row r="24" s="4" customFormat="1" ht="28" customHeight="1" spans="1:14">
      <c r="A24" s="20">
        <v>20</v>
      </c>
      <c r="B24" s="21" t="s">
        <v>33</v>
      </c>
      <c r="C24" s="20"/>
      <c r="D24" s="20">
        <f t="shared" si="0"/>
        <v>0</v>
      </c>
      <c r="E24" s="20"/>
      <c r="F24" s="20">
        <f t="shared" si="7"/>
        <v>0</v>
      </c>
      <c r="G24" s="20">
        <v>1394</v>
      </c>
      <c r="H24" s="20">
        <f t="shared" si="2"/>
        <v>27880</v>
      </c>
      <c r="I24" s="20">
        <f t="shared" si="3"/>
        <v>27880</v>
      </c>
      <c r="J24" s="20">
        <v>769.1</v>
      </c>
      <c r="K24" s="20">
        <f t="shared" si="4"/>
        <v>30764</v>
      </c>
      <c r="L24" s="20">
        <f t="shared" si="5"/>
        <v>30764</v>
      </c>
      <c r="M24" s="20">
        <f t="shared" si="6"/>
        <v>58644</v>
      </c>
      <c r="N24" s="34"/>
    </row>
    <row r="25" s="3" customFormat="1" ht="28" customHeight="1" spans="1:14">
      <c r="A25" s="20">
        <v>21</v>
      </c>
      <c r="B25" s="21" t="s">
        <v>34</v>
      </c>
      <c r="C25" s="20"/>
      <c r="D25" s="20">
        <f t="shared" si="0"/>
        <v>0</v>
      </c>
      <c r="E25" s="20"/>
      <c r="F25" s="20">
        <f t="shared" si="7"/>
        <v>0</v>
      </c>
      <c r="G25" s="20"/>
      <c r="H25" s="20">
        <f t="shared" si="2"/>
        <v>0</v>
      </c>
      <c r="I25" s="20">
        <f t="shared" si="3"/>
        <v>0</v>
      </c>
      <c r="J25" s="20">
        <v>1482.1</v>
      </c>
      <c r="K25" s="20">
        <f t="shared" si="4"/>
        <v>59284</v>
      </c>
      <c r="L25" s="20">
        <f t="shared" si="5"/>
        <v>59284</v>
      </c>
      <c r="M25" s="20">
        <f t="shared" si="6"/>
        <v>59284</v>
      </c>
      <c r="N25" s="34"/>
    </row>
    <row r="26" s="4" customFormat="1" ht="28" customHeight="1" spans="1:14">
      <c r="A26" s="20">
        <v>22</v>
      </c>
      <c r="B26" s="21" t="s">
        <v>35</v>
      </c>
      <c r="C26" s="21">
        <v>794.2</v>
      </c>
      <c r="D26" s="20">
        <f t="shared" si="0"/>
        <v>15884</v>
      </c>
      <c r="E26" s="21"/>
      <c r="F26" s="20">
        <f t="shared" si="7"/>
        <v>0</v>
      </c>
      <c r="G26" s="21"/>
      <c r="H26" s="20">
        <f t="shared" si="2"/>
        <v>0</v>
      </c>
      <c r="I26" s="20">
        <f t="shared" si="3"/>
        <v>15884</v>
      </c>
      <c r="J26" s="21">
        <v>0</v>
      </c>
      <c r="K26" s="20">
        <f t="shared" si="4"/>
        <v>0</v>
      </c>
      <c r="L26" s="20">
        <f t="shared" si="5"/>
        <v>0</v>
      </c>
      <c r="M26" s="20">
        <f t="shared" si="6"/>
        <v>15884</v>
      </c>
      <c r="N26" s="34"/>
    </row>
    <row r="27" s="4" customFormat="1" ht="28" customHeight="1" spans="1:14">
      <c r="A27" s="20">
        <v>23</v>
      </c>
      <c r="B27" s="21" t="s">
        <v>36</v>
      </c>
      <c r="C27" s="20">
        <v>875.97</v>
      </c>
      <c r="D27" s="20">
        <f t="shared" si="0"/>
        <v>17519.4</v>
      </c>
      <c r="E27" s="20"/>
      <c r="F27" s="20">
        <f t="shared" si="7"/>
        <v>0</v>
      </c>
      <c r="G27" s="20"/>
      <c r="H27" s="20">
        <f t="shared" si="2"/>
        <v>0</v>
      </c>
      <c r="I27" s="20">
        <f t="shared" si="3"/>
        <v>17519.4</v>
      </c>
      <c r="J27" s="20">
        <v>0</v>
      </c>
      <c r="K27" s="20">
        <f t="shared" si="4"/>
        <v>0</v>
      </c>
      <c r="L27" s="20">
        <f t="shared" si="5"/>
        <v>0</v>
      </c>
      <c r="M27" s="20">
        <f t="shared" si="6"/>
        <v>17519.4</v>
      </c>
      <c r="N27" s="34"/>
    </row>
    <row r="28" s="3" customFormat="1" ht="28" customHeight="1" spans="1:14">
      <c r="A28" s="20">
        <v>24</v>
      </c>
      <c r="B28" s="21" t="s">
        <v>37</v>
      </c>
      <c r="C28" s="21">
        <v>869.92</v>
      </c>
      <c r="D28" s="20">
        <f t="shared" si="0"/>
        <v>17398.4</v>
      </c>
      <c r="E28" s="21"/>
      <c r="F28" s="20">
        <f t="shared" si="7"/>
        <v>0</v>
      </c>
      <c r="G28" s="21"/>
      <c r="H28" s="20">
        <f t="shared" si="2"/>
        <v>0</v>
      </c>
      <c r="I28" s="20">
        <f t="shared" si="3"/>
        <v>17398.4</v>
      </c>
      <c r="J28" s="21">
        <v>1567.42</v>
      </c>
      <c r="K28" s="20">
        <f t="shared" si="4"/>
        <v>62696.8</v>
      </c>
      <c r="L28" s="20">
        <f t="shared" si="5"/>
        <v>62696.8</v>
      </c>
      <c r="M28" s="20">
        <f t="shared" si="6"/>
        <v>80095.2</v>
      </c>
      <c r="N28" s="35"/>
    </row>
    <row r="29" s="4" customFormat="1" ht="28" customHeight="1" spans="1:14">
      <c r="A29" s="20">
        <v>25</v>
      </c>
      <c r="B29" s="21" t="s">
        <v>38</v>
      </c>
      <c r="C29" s="21"/>
      <c r="D29" s="20">
        <f t="shared" si="0"/>
        <v>0</v>
      </c>
      <c r="E29" s="21"/>
      <c r="F29" s="20">
        <f t="shared" si="7"/>
        <v>0</v>
      </c>
      <c r="G29" s="21"/>
      <c r="H29" s="20">
        <f t="shared" si="2"/>
        <v>0</v>
      </c>
      <c r="I29" s="20">
        <f t="shared" si="3"/>
        <v>0</v>
      </c>
      <c r="J29" s="21">
        <v>2047.97</v>
      </c>
      <c r="K29" s="20">
        <f t="shared" si="4"/>
        <v>81918.8</v>
      </c>
      <c r="L29" s="20">
        <f t="shared" si="5"/>
        <v>81918.8</v>
      </c>
      <c r="M29" s="20">
        <f t="shared" si="6"/>
        <v>81918.8</v>
      </c>
      <c r="N29" s="34"/>
    </row>
    <row r="30" s="3" customFormat="1" ht="28" customHeight="1" spans="1:14">
      <c r="A30" s="20">
        <v>26</v>
      </c>
      <c r="B30" s="21" t="s">
        <v>39</v>
      </c>
      <c r="C30" s="20"/>
      <c r="D30" s="20">
        <f t="shared" si="0"/>
        <v>0</v>
      </c>
      <c r="E30" s="20"/>
      <c r="F30" s="20">
        <f t="shared" si="7"/>
        <v>0</v>
      </c>
      <c r="G30" s="20"/>
      <c r="H30" s="20">
        <f t="shared" si="2"/>
        <v>0</v>
      </c>
      <c r="I30" s="20">
        <f t="shared" si="3"/>
        <v>0</v>
      </c>
      <c r="J30" s="20">
        <v>1262</v>
      </c>
      <c r="K30" s="20">
        <f t="shared" si="4"/>
        <v>50480</v>
      </c>
      <c r="L30" s="20">
        <f t="shared" si="5"/>
        <v>50480</v>
      </c>
      <c r="M30" s="20">
        <f t="shared" si="6"/>
        <v>50480</v>
      </c>
      <c r="N30" s="34"/>
    </row>
    <row r="31" s="3" customFormat="1" ht="28" customHeight="1" spans="1:14">
      <c r="A31" s="20">
        <v>27</v>
      </c>
      <c r="B31" s="21" t="s">
        <v>40</v>
      </c>
      <c r="C31" s="21">
        <v>257.54</v>
      </c>
      <c r="D31" s="20">
        <f t="shared" si="0"/>
        <v>5150.8</v>
      </c>
      <c r="E31" s="21"/>
      <c r="F31" s="20">
        <f t="shared" si="7"/>
        <v>0</v>
      </c>
      <c r="G31" s="21"/>
      <c r="H31" s="20">
        <f t="shared" si="2"/>
        <v>0</v>
      </c>
      <c r="I31" s="20">
        <f t="shared" si="3"/>
        <v>5150.8</v>
      </c>
      <c r="J31" s="21">
        <v>399.55</v>
      </c>
      <c r="K31" s="20">
        <f t="shared" si="4"/>
        <v>15982</v>
      </c>
      <c r="L31" s="20">
        <f t="shared" si="5"/>
        <v>15982</v>
      </c>
      <c r="M31" s="20">
        <f t="shared" si="6"/>
        <v>21132.8</v>
      </c>
      <c r="N31" s="21"/>
    </row>
    <row r="32" s="4" customFormat="1" ht="28" customHeight="1" spans="1:14">
      <c r="A32" s="20">
        <v>28</v>
      </c>
      <c r="B32" s="21" t="s">
        <v>41</v>
      </c>
      <c r="C32" s="20"/>
      <c r="D32" s="20">
        <f t="shared" si="0"/>
        <v>0</v>
      </c>
      <c r="E32" s="20"/>
      <c r="F32" s="20">
        <f t="shared" si="7"/>
        <v>0</v>
      </c>
      <c r="G32" s="20"/>
      <c r="H32" s="20">
        <f t="shared" si="2"/>
        <v>0</v>
      </c>
      <c r="I32" s="20">
        <f t="shared" si="3"/>
        <v>0</v>
      </c>
      <c r="J32" s="20">
        <v>602.065</v>
      </c>
      <c r="K32" s="20">
        <f t="shared" si="4"/>
        <v>24082.6</v>
      </c>
      <c r="L32" s="20">
        <f t="shared" si="5"/>
        <v>24082.6</v>
      </c>
      <c r="M32" s="20">
        <f t="shared" si="6"/>
        <v>24082.6</v>
      </c>
      <c r="N32" s="33"/>
    </row>
    <row r="33" s="4" customFormat="1" ht="28" customHeight="1" spans="1:14">
      <c r="A33" s="20">
        <v>29</v>
      </c>
      <c r="B33" s="21" t="s">
        <v>42</v>
      </c>
      <c r="C33" s="20">
        <v>365.95</v>
      </c>
      <c r="D33" s="20">
        <f t="shared" si="0"/>
        <v>7319</v>
      </c>
      <c r="E33" s="20"/>
      <c r="F33" s="20">
        <f t="shared" si="7"/>
        <v>0</v>
      </c>
      <c r="G33" s="20"/>
      <c r="H33" s="20">
        <f t="shared" si="2"/>
        <v>0</v>
      </c>
      <c r="I33" s="20">
        <f t="shared" si="3"/>
        <v>7319</v>
      </c>
      <c r="J33" s="20">
        <v>0</v>
      </c>
      <c r="K33" s="20">
        <f t="shared" si="4"/>
        <v>0</v>
      </c>
      <c r="L33" s="20">
        <f t="shared" si="5"/>
        <v>0</v>
      </c>
      <c r="M33" s="20">
        <f t="shared" si="6"/>
        <v>7319</v>
      </c>
      <c r="N33" s="33"/>
    </row>
    <row r="34" s="4" customFormat="1" ht="28" customHeight="1" spans="1:14">
      <c r="A34" s="20">
        <v>30</v>
      </c>
      <c r="B34" s="21" t="s">
        <v>43</v>
      </c>
      <c r="C34" s="21">
        <v>380.61</v>
      </c>
      <c r="D34" s="20">
        <f t="shared" si="0"/>
        <v>7612.2</v>
      </c>
      <c r="E34" s="21"/>
      <c r="F34" s="20">
        <f t="shared" si="7"/>
        <v>0</v>
      </c>
      <c r="G34" s="21"/>
      <c r="H34" s="20">
        <f t="shared" si="2"/>
        <v>0</v>
      </c>
      <c r="I34" s="20">
        <f t="shared" si="3"/>
        <v>7612.2</v>
      </c>
      <c r="J34" s="21">
        <v>0</v>
      </c>
      <c r="K34" s="20">
        <f t="shared" si="4"/>
        <v>0</v>
      </c>
      <c r="L34" s="20">
        <f t="shared" si="5"/>
        <v>0</v>
      </c>
      <c r="M34" s="20">
        <f t="shared" si="6"/>
        <v>7612.2</v>
      </c>
      <c r="N34" s="21"/>
    </row>
    <row r="35" s="3" customFormat="1" ht="28" customHeight="1" spans="1:14">
      <c r="A35" s="20">
        <v>31</v>
      </c>
      <c r="B35" s="21" t="s">
        <v>44</v>
      </c>
      <c r="C35" s="21">
        <v>151.11</v>
      </c>
      <c r="D35" s="20">
        <f t="shared" si="0"/>
        <v>3022.2</v>
      </c>
      <c r="E35" s="21"/>
      <c r="F35" s="20">
        <f t="shared" si="7"/>
        <v>0</v>
      </c>
      <c r="G35" s="21"/>
      <c r="H35" s="20">
        <f t="shared" si="2"/>
        <v>0</v>
      </c>
      <c r="I35" s="20">
        <f t="shared" si="3"/>
        <v>3022.2</v>
      </c>
      <c r="J35" s="21">
        <v>538.64</v>
      </c>
      <c r="K35" s="20">
        <f t="shared" si="4"/>
        <v>21545.6</v>
      </c>
      <c r="L35" s="20">
        <f t="shared" si="5"/>
        <v>21545.6</v>
      </c>
      <c r="M35" s="20">
        <f t="shared" si="6"/>
        <v>24567.8</v>
      </c>
      <c r="N35" s="21"/>
    </row>
    <row r="36" s="5" customFormat="1" ht="28" customHeight="1" spans="1:14">
      <c r="A36" s="20">
        <v>32</v>
      </c>
      <c r="B36" s="21" t="s">
        <v>45</v>
      </c>
      <c r="C36" s="22">
        <v>1466.45</v>
      </c>
      <c r="D36" s="20">
        <f t="shared" si="0"/>
        <v>29329</v>
      </c>
      <c r="E36" s="22">
        <v>22.8</v>
      </c>
      <c r="F36" s="20">
        <f t="shared" si="7"/>
        <v>342</v>
      </c>
      <c r="G36" s="22"/>
      <c r="H36" s="20">
        <f t="shared" si="2"/>
        <v>0</v>
      </c>
      <c r="I36" s="20">
        <f t="shared" si="3"/>
        <v>29671</v>
      </c>
      <c r="J36" s="22">
        <v>0</v>
      </c>
      <c r="K36" s="20">
        <f t="shared" si="4"/>
        <v>0</v>
      </c>
      <c r="L36" s="20">
        <f t="shared" si="5"/>
        <v>0</v>
      </c>
      <c r="M36" s="20">
        <f t="shared" si="6"/>
        <v>29671</v>
      </c>
      <c r="N36" s="33"/>
    </row>
    <row r="37" s="5" customFormat="1" ht="28" customHeight="1" spans="1:14">
      <c r="A37" s="20">
        <v>33</v>
      </c>
      <c r="B37" s="21" t="s">
        <v>46</v>
      </c>
      <c r="C37" s="22"/>
      <c r="D37" s="20">
        <f t="shared" si="0"/>
        <v>0</v>
      </c>
      <c r="E37" s="22"/>
      <c r="F37" s="20">
        <f t="shared" si="7"/>
        <v>0</v>
      </c>
      <c r="G37" s="22"/>
      <c r="H37" s="20">
        <f t="shared" si="2"/>
        <v>0</v>
      </c>
      <c r="I37" s="20">
        <f t="shared" si="3"/>
        <v>0</v>
      </c>
      <c r="J37" s="22">
        <v>917.79</v>
      </c>
      <c r="K37" s="20">
        <f t="shared" si="4"/>
        <v>36711.6</v>
      </c>
      <c r="L37" s="20">
        <f t="shared" si="5"/>
        <v>36711.6</v>
      </c>
      <c r="M37" s="20">
        <f t="shared" si="6"/>
        <v>36711.6</v>
      </c>
      <c r="N37" s="33"/>
    </row>
    <row r="38" s="5" customFormat="1" ht="28" customHeight="1" spans="1:14">
      <c r="A38" s="20">
        <v>34</v>
      </c>
      <c r="B38" s="21" t="s">
        <v>47</v>
      </c>
      <c r="C38" s="22"/>
      <c r="D38" s="20"/>
      <c r="E38" s="22"/>
      <c r="F38" s="20">
        <f t="shared" si="7"/>
        <v>0</v>
      </c>
      <c r="G38" s="22"/>
      <c r="H38" s="20">
        <f t="shared" si="2"/>
        <v>0</v>
      </c>
      <c r="I38" s="20">
        <f t="shared" si="3"/>
        <v>0</v>
      </c>
      <c r="J38" s="22">
        <v>430.3</v>
      </c>
      <c r="K38" s="20">
        <f t="shared" si="4"/>
        <v>17212</v>
      </c>
      <c r="L38" s="20">
        <f t="shared" si="5"/>
        <v>17212</v>
      </c>
      <c r="M38" s="20">
        <f t="shared" si="6"/>
        <v>17212</v>
      </c>
      <c r="N38" s="33"/>
    </row>
    <row r="39" s="5" customFormat="1" ht="28" customHeight="1" spans="1:14">
      <c r="A39" s="20"/>
      <c r="B39" s="23" t="s">
        <v>48</v>
      </c>
      <c r="C39" s="22">
        <f t="shared" ref="C39:G39" si="8">SUM(C5:C38)</f>
        <v>22014.175</v>
      </c>
      <c r="D39" s="20">
        <f>C39*20</f>
        <v>440283.5</v>
      </c>
      <c r="E39" s="22">
        <f t="shared" si="8"/>
        <v>1338.5</v>
      </c>
      <c r="F39" s="20">
        <f t="shared" si="7"/>
        <v>20077.5</v>
      </c>
      <c r="G39" s="22">
        <f t="shared" si="8"/>
        <v>1394</v>
      </c>
      <c r="H39" s="20">
        <f t="shared" si="2"/>
        <v>27880</v>
      </c>
      <c r="I39" s="20">
        <f t="shared" si="3"/>
        <v>488241</v>
      </c>
      <c r="J39" s="22">
        <f>SUM(J5:J38)</f>
        <v>22978.355</v>
      </c>
      <c r="K39" s="20">
        <f t="shared" si="4"/>
        <v>919134.2</v>
      </c>
      <c r="L39" s="20">
        <f t="shared" si="5"/>
        <v>919134.2</v>
      </c>
      <c r="M39" s="20">
        <f t="shared" si="6"/>
        <v>1407375.2</v>
      </c>
      <c r="N39" s="36"/>
    </row>
  </sheetData>
  <mergeCells count="11">
    <mergeCell ref="A1:N1"/>
    <mergeCell ref="A2:N2"/>
    <mergeCell ref="C3:D3"/>
    <mergeCell ref="E3:H3"/>
    <mergeCell ref="J3:K3"/>
    <mergeCell ref="A3:A4"/>
    <mergeCell ref="B3:B4"/>
    <mergeCell ref="I3:I4"/>
    <mergeCell ref="L3:L4"/>
    <mergeCell ref="M3:M4"/>
    <mergeCell ref="N3:N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2021-03-16T08:16:00Z</dcterms:created>
  <dcterms:modified xsi:type="dcterms:W3CDTF">2023-12-11T06:50:32Z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EF9231DE73B342F5B79E17A68DD49699</vt:lpwstr>
  </property>
</Properties>
</file>