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<sst xmlns="http://schemas.openxmlformats.org/spreadsheetml/2006/main" count="354" uniqueCount="277">
  <si>
    <t>单位代码：</t>
  </si>
  <si>
    <t>621026902002</t>
  </si>
  <si>
    <t>单位名称：</t>
  </si>
  <si>
    <t>宁县畜牧兽医站</t>
  </si>
  <si>
    <t>部门预算公开表</t>
  </si>
  <si>
    <t xml:space="preserve">     </t>
  </si>
  <si>
    <t>编制日期：</t>
  </si>
  <si>
    <t>2024.3.13</t>
  </si>
  <si>
    <t>部门领导：</t>
  </si>
  <si>
    <t>王娟妮</t>
  </si>
  <si>
    <t>财务负责人：</t>
  </si>
  <si>
    <t>党维平</t>
  </si>
  <si>
    <t>制表人：</t>
  </si>
  <si>
    <t>刘立德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</si>
  <si>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</si>
  <si>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</si>
  <si>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</si>
  <si>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</si>
  <si>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</si>
  <si>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</si>
  <si>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</si>
  <si>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</si>
  <si>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</si>
  <si>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</si>
  <si>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</si>
  <si>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</si>
  <si>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</si>
  <si>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</si>
  <si>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</si>
  <si>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</si>
  <si>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</si>
  <si>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</si>
  <si>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</si>
  <si>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</si>
  <si>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</si>
  <si>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</si>
  <si>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</si>
  <si>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</si>
  <si>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</si>
  <si>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</si>
  <si>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</si>
  <si>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</si>
  <si>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</si>
  <si>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</si>
  <si>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</si>
  <si>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</si>
  <si>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</si>
  <si>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</si>
  <si>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</si>
  <si>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</si>
  <si>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</si>
  <si>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</si>
  <si>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</si>
  <si>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</si>
  <si>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</si>
  <si>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</si>
  <si>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</si>
  <si>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</si>
  <si>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</si>
  <si>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</si>
  <si>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</si>
  <si>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</si>
  <si>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</si>
  <si>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</si>
  <si>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</si>
  <si>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</si>
  <si>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</si>
  <si>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</si>
  <si>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</si>
  <si>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</si>
  <si>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</si>
  <si>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</si>
  <si>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</si>
  <si>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</si>
  <si>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</si>
  <si>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</si>
  <si>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</si>
  <si>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</si>
  <si>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</si>
  <si>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</si>
  <si>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</si>
  <si>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</si>
  <si>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</si>
  <si>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</si>
  <si>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</si>
  <si>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</si>
  <si>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</si>
  <si>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</si>
  <si>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</si>
  <si>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</si>
  <si>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</si>
  <si>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</si>
  <si>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</si>
  <si>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</si>
  <si>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</si>
  <si>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</si>
  <si>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</si>
  <si>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</si>
  <si>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</si>
  <si>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</si>
  <si>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</si>
  <si>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</si>
  <si>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</si>
  <si>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</si>
  <si>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</si>
  <si>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</si>
  <si>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</si>
  <si>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</si>
  <si>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</si>
  <si>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</si>
  <si>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</si>
  <si>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</si>
  <si>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</si>
  <si>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</si>
  <si>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</si>
  <si>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</si>
  <si>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</si>
  <si>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</si>
  <si>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</si>
  <si>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</si>
  <si>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  社会保障和就业支出</t>
  </si>
  <si>
    <t>20805  行政事业单位养老支出</t>
  </si>
  <si>
    <t>2080502  事业单位离退休</t>
  </si>
  <si>
    <t>2080505  机关事业单位基本养老保险缴费支出</t>
  </si>
  <si>
    <t>20899  其他社会保障和就业支出</t>
  </si>
  <si>
    <t>2089999  其他社会保障和就业支出</t>
  </si>
  <si>
    <t>210 卫生健康支出</t>
  </si>
  <si>
    <t>21011  行政事业单位医疗</t>
  </si>
  <si>
    <t>2101102  事业单位医疗</t>
  </si>
  <si>
    <t>213  农林水支出</t>
  </si>
  <si>
    <t>21301 农业农村</t>
  </si>
  <si>
    <t>2130104 事业运行</t>
  </si>
  <si>
    <t>2130108 病虫害控制</t>
  </si>
  <si>
    <t>2130122 农业生产发展</t>
  </si>
  <si>
    <t>2130135 农业资源保护修复与利用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</si>
  <si>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</si>
  <si>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</si>
  <si>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</si>
  <si>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</si>
  <si>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</si>
  <si>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</si>
  <si>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</si>
  <si>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</si>
  <si>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</si>
  <si>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</si>
  <si>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</si>
  <si>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</si>
  <si>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</si>
  <si>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</si>
  <si>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</si>
  <si>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</si>
  <si>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</si>
  <si>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</si>
  <si>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</si>
  <si>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</si>
  <si>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</si>
  <si>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</si>
  <si>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</si>
  <si>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</si>
  <si>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</si>
  <si>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</si>
  <si>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</si>
  <si>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</si>
  <si>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</si>
  <si>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</si>
  <si>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</si>
  <si>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</si>
  <si>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</si>
  <si>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</si>
  <si>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</si>
  <si>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</si>
  <si>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</si>
  <si>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</si>
  <si>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</si>
  <si>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</si>
  <si>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</si>
  <si>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</si>
  <si>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</si>
  <si>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</si>
  <si>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</si>
  <si>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</si>
  <si>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</si>
  <si>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</si>
  <si>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2080502</t>
  </si>
  <si>
    <t>事业单位离退休</t>
  </si>
  <si>
    <t>2080505</t>
  </si>
  <si>
    <t>机关事业单位基本养老保险缴费支出</t>
  </si>
  <si>
    <t>2089999</t>
  </si>
  <si>
    <t>其他社会保障和就业支出</t>
  </si>
  <si>
    <t>210</t>
  </si>
  <si>
    <t>卫生健康支出</t>
  </si>
  <si>
    <t>2101102</t>
  </si>
  <si>
    <t>事业单位医疗</t>
  </si>
  <si>
    <t>213</t>
  </si>
  <si>
    <t>农林水支出</t>
  </si>
  <si>
    <t>2130104</t>
  </si>
  <si>
    <t>事业运行</t>
  </si>
  <si>
    <t>2130108</t>
  </si>
  <si>
    <t>病虫害控制</t>
  </si>
  <si>
    <t>2130122</t>
  </si>
  <si>
    <t>农业生产发展</t>
  </si>
  <si>
    <t>2130135</t>
  </si>
  <si>
    <t>农业资源保护修复与利用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</si>
  <si>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</si>
  <si>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</si>
  <si>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</si>
  <si>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</si>
  <si>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</si>
  <si>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</si>
  <si>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</si>
  <si>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</si>
  <si>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</si>
  <si>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</si>
  <si>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</si>
  <si>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</si>
  <si>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</si>
  <si>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</si>
  <si>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</si>
  <si>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</si>
  <si>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</si>
  <si>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</si>
  <si>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</si>
  <si>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</si>
  <si>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</si>
  <si>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</si>
  <si>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</si>
  <si>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</si>
  <si>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</si>
  <si>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</si>
  <si>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</si>
  <si>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30206</t>
  </si>
  <si>
    <t>电费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</si>
  <si>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</si>
  <si>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</si>
  <si>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</si>
  <si>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</si>
  <si>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</si>
  <si>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</si>
  <si>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</si>
  <si>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</si>
  <si>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30239</t>
  </si>
  <si>
    <r>
      <rPr>
        <sz val="10"/>
        <rFont val="宋体"/>
        <charset val="134"/>
      </rPr>
      <t>其他交通费用</t>
    </r>
    <r>
      <rPr>
        <b/>
        <sz val="10"/>
        <color rgb="FFFF0000"/>
        <rFont val="宋体"/>
        <charset val="134"/>
      </rPr>
      <t>（车补）</t>
    </r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</si>
  <si>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</si>
  <si>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</si>
  <si>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</si>
  <si>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</si>
  <si>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</si>
  <si>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</si>
  <si>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</si>
  <si>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</si>
  <si>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</si>
  <si>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</si>
  <si>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</si>
  <si>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</si>
  <si>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</si>
  <si>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</si>
  <si>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</si>
  <si>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</si>
  <si>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</si>
  <si>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</si>
  <si>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</si>
  <si>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</si>
  <si>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其他交通费用（车补）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</si>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</sst>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  <numFmt numFmtId="179" formatCode="#0.00"/>
    <numFmt numFmtId="180" formatCode="#,##0.00_ ;[Red]\-#,##0.00\ "/>
    <numFmt numFmtId="181" formatCode="yyyy\-mm\-dd"/>
  </numFmts>
  <fonts count="5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"/>
    </font>
    <font>
      <sz val="10"/>
      <color indexed="8"/>
      <name val="宋体"/>
      <charset val="1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color indexed="8"/>
      <name val="宋体"/>
      <charset val="1"/>
      <scheme val="minor"/>
    </font>
    <font>
      <sz val="9"/>
      <name val="宋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6" borderId="8" applyNumberFormat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7" borderId="9" applyNumberFormat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3" fillId="0" borderId="0"/>
    <xf numFmtId="0" fontId="10" fillId="0" borderId="0"/>
  </cellStyleXfs>
  <cellXfs count="10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177" fontId="20" fillId="0" borderId="1" xfId="0" applyNumberFormat="1" applyFont="1" applyFill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>
      <alignment vertical="center"/>
    </xf>
    <xf numFmtId="177" fontId="20" fillId="0" borderId="1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vertical="center" wrapText="1"/>
    </xf>
    <xf numFmtId="4" fontId="24" fillId="3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178" fontId="2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1" xfId="0" applyNumberFormat="1" applyFont="1" applyFill="1" applyBorder="1" applyAlignment="1">
      <alignment vertical="center" wrapText="1"/>
    </xf>
    <xf numFmtId="0" fontId="25" fillId="0" borderId="1" xfId="0" applyFont="1" applyBorder="1">
      <alignment vertical="center"/>
    </xf>
    <xf numFmtId="49" fontId="26" fillId="0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27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9" fontId="24" fillId="0" borderId="2" xfId="0" applyNumberFormat="1" applyFont="1" applyBorder="1" applyAlignment="1">
      <alignment vertical="center" wrapText="1"/>
    </xf>
    <xf numFmtId="179" fontId="24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50" applyFont="1" applyFill="1" applyBorder="1" applyAlignment="1" applyProtection="1">
      <alignment vertical="center"/>
    </xf>
    <xf numFmtId="180" fontId="26" fillId="0" borderId="1" xfId="0" applyNumberFormat="1" applyFont="1" applyFill="1" applyBorder="1" applyAlignment="1">
      <alignment horizontal="right" vertical="center"/>
    </xf>
    <xf numFmtId="0" fontId="18" fillId="0" borderId="1" xfId="50" applyFont="1" applyFill="1" applyBorder="1" applyAlignment="1" applyProtection="1">
      <alignment vertical="center"/>
    </xf>
    <xf numFmtId="0" fontId="14" fillId="0" borderId="1" xfId="50" applyFont="1" applyBorder="1" applyAlignment="1" applyProtection="1">
      <alignment vertical="center"/>
    </xf>
    <xf numFmtId="0" fontId="18" fillId="0" borderId="1" xfId="50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0" sqref="G10"/>
    </sheetView>
  </sheetViews>
  <sheetFormatPr defaultColWidth="10" defaultRowHeight="14.4"/>
  <cols>
    <col min="1" max="1" width="2.5462962962963" customWidth="1"/>
    <col min="2" max="2" width="11.8888888888889" customWidth="1"/>
    <col min="3" max="4" width="9.76851851851852" customWidth="1"/>
    <col min="5" max="5" width="13.2222222222222" customWidth="1"/>
    <col min="6" max="6" width="11.7777777777778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5" t="s">
        <v>1</v>
      </c>
      <c r="D3" s="10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1" t="s">
        <v>4</v>
      </c>
      <c r="C6" s="101"/>
      <c r="D6" s="101"/>
      <c r="E6" s="101"/>
      <c r="F6" s="101"/>
      <c r="G6" s="101"/>
      <c r="H6" s="101"/>
      <c r="I6" s="101"/>
      <c r="J6" s="101"/>
      <c r="K6" s="10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02" t="s">
        <v>6</v>
      </c>
      <c r="G10" s="103" t="s">
        <v>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2" t="s">
        <v>8</v>
      </c>
      <c r="C12" s="104" t="s">
        <v>9</v>
      </c>
      <c r="D12" s="12"/>
      <c r="E12" s="102" t="s">
        <v>10</v>
      </c>
      <c r="F12" s="61" t="s">
        <v>11</v>
      </c>
      <c r="G12" s="12"/>
      <c r="H12" s="102" t="s">
        <v>12</v>
      </c>
      <c r="I12" s="61" t="s">
        <v>13</v>
      </c>
      <c r="J12" s="12"/>
      <c r="K12" s="12"/>
    </row>
    <row r="13" ht="14.3" customHeight="1" spans="1:11">
      <c r="A13" s="10"/>
      <c r="B13" s="10"/>
      <c r="C13" s="10" t="s">
        <v>14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9" sqref="B9"/>
    </sheetView>
  </sheetViews>
  <sheetFormatPr defaultColWidth="10" defaultRowHeight="14.4" outlineLevelCol="7"/>
  <cols>
    <col min="1" max="1" width="29.8796296296296" customWidth="1"/>
    <col min="2" max="2" width="14.8796296296296" customWidth="1"/>
    <col min="3" max="3" width="12.9166666666667" customWidth="1"/>
    <col min="4" max="4" width="9.76851851851852" customWidth="1"/>
    <col min="5" max="5" width="13.8796296296296" customWidth="1"/>
    <col min="6" max="6" width="14.8796296296296" customWidth="1"/>
    <col min="7" max="7" width="9.76851851851852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248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38</v>
      </c>
    </row>
    <row r="4" ht="22.75" customHeight="1" spans="1:8">
      <c r="A4" s="14" t="s">
        <v>174</v>
      </c>
      <c r="B4" s="14" t="s">
        <v>249</v>
      </c>
      <c r="C4" s="14"/>
      <c r="D4" s="14"/>
      <c r="E4" s="14"/>
      <c r="F4" s="14"/>
      <c r="G4" s="14" t="s">
        <v>250</v>
      </c>
      <c r="H4" s="14" t="s">
        <v>251</v>
      </c>
    </row>
    <row r="5" ht="22.75" customHeight="1" spans="1:8">
      <c r="A5" s="14"/>
      <c r="B5" s="14" t="s">
        <v>119</v>
      </c>
      <c r="C5" s="14" t="s">
        <v>252</v>
      </c>
      <c r="D5" s="14" t="s">
        <v>253</v>
      </c>
      <c r="E5" s="14" t="s">
        <v>254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255</v>
      </c>
      <c r="F6" s="14" t="s">
        <v>256</v>
      </c>
      <c r="G6" s="14"/>
      <c r="H6" s="14"/>
    </row>
    <row r="7" ht="22.75" customHeight="1" spans="1:8">
      <c r="A7" s="46" t="s">
        <v>119</v>
      </c>
      <c r="B7" s="47"/>
      <c r="C7" s="47"/>
      <c r="D7" s="47"/>
      <c r="E7" s="47"/>
      <c r="F7" s="47"/>
      <c r="G7" s="47"/>
      <c r="H7" s="47"/>
    </row>
    <row r="8" ht="22.75" customHeight="1" spans="1:8">
      <c r="A8" s="46" t="s">
        <v>3</v>
      </c>
      <c r="B8" s="47">
        <f>C8+D8+E8+F8+G8+H8</f>
        <v>8.01</v>
      </c>
      <c r="C8" s="47"/>
      <c r="D8" s="47"/>
      <c r="E8" s="47"/>
      <c r="F8" s="47"/>
      <c r="G8" s="47"/>
      <c r="H8" s="47">
        <v>8.01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C8" sqref="C8"/>
    </sheetView>
  </sheetViews>
  <sheetFormatPr defaultColWidth="10" defaultRowHeight="14.4"/>
  <cols>
    <col min="1" max="1" width="9.76851851851852" customWidth="1"/>
    <col min="2" max="2" width="12" style="18" customWidth="1"/>
    <col min="3" max="3" width="22.75" style="18" customWidth="1"/>
    <col min="4" max="4" width="9.76851851851852" customWidth="1"/>
    <col min="5" max="5" width="12" customWidth="1"/>
    <col min="6" max="6" width="12.5" customWidth="1"/>
    <col min="7" max="10" width="9.76851851851852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257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38</v>
      </c>
      <c r="G3" s="10"/>
      <c r="H3" s="10"/>
      <c r="I3" s="10"/>
      <c r="J3" s="10"/>
    </row>
    <row r="4" ht="22.75" customHeight="1" spans="1:10">
      <c r="A4" s="28" t="s">
        <v>258</v>
      </c>
      <c r="B4" s="29" t="s">
        <v>259</v>
      </c>
      <c r="C4" s="30" t="s">
        <v>260</v>
      </c>
      <c r="D4" s="28" t="s">
        <v>119</v>
      </c>
      <c r="E4" s="28" t="s">
        <v>116</v>
      </c>
      <c r="F4" s="28" t="s">
        <v>117</v>
      </c>
      <c r="G4" s="10"/>
      <c r="H4" s="10"/>
      <c r="I4" s="10"/>
      <c r="J4" s="10"/>
    </row>
    <row r="5" ht="28" customHeight="1" spans="1:10">
      <c r="A5" s="28"/>
      <c r="B5" s="31"/>
      <c r="C5" s="32" t="s">
        <v>119</v>
      </c>
      <c r="D5" s="33">
        <f t="shared" ref="D5:D11" si="0">E5+F5</f>
        <v>986573.55</v>
      </c>
      <c r="E5" s="33">
        <f>E6</f>
        <v>986573.55</v>
      </c>
      <c r="F5" s="33">
        <f>F6</f>
        <v>0</v>
      </c>
      <c r="G5" s="12"/>
      <c r="H5" s="12"/>
      <c r="I5" s="12"/>
      <c r="J5" s="12"/>
    </row>
    <row r="6" ht="28" customHeight="1" spans="1:6">
      <c r="A6" s="34">
        <v>1</v>
      </c>
      <c r="B6" s="31" t="s">
        <v>224</v>
      </c>
      <c r="C6" s="35" t="s">
        <v>261</v>
      </c>
      <c r="D6" s="36">
        <f t="shared" si="0"/>
        <v>986573.55</v>
      </c>
      <c r="E6" s="36">
        <f>E7+E8+E9+E10+E11+E12+E13+E14</f>
        <v>986573.55</v>
      </c>
      <c r="F6" s="36">
        <f>F7+F8+F9+F10+F11</f>
        <v>0</v>
      </c>
    </row>
    <row r="7" ht="28" customHeight="1" spans="1:6">
      <c r="A7" s="34">
        <v>2</v>
      </c>
      <c r="B7" s="37" t="s">
        <v>226</v>
      </c>
      <c r="C7" s="38" t="s">
        <v>227</v>
      </c>
      <c r="D7" s="36">
        <f t="shared" si="0"/>
        <v>200000</v>
      </c>
      <c r="E7" s="36">
        <v>200000</v>
      </c>
      <c r="F7" s="36"/>
    </row>
    <row r="8" ht="28" customHeight="1" spans="1:6">
      <c r="A8" s="34">
        <v>3</v>
      </c>
      <c r="B8" s="37" t="s">
        <v>228</v>
      </c>
      <c r="C8" s="38" t="s">
        <v>229</v>
      </c>
      <c r="D8" s="36">
        <f t="shared" si="0"/>
        <v>175000</v>
      </c>
      <c r="E8" s="36">
        <v>175000</v>
      </c>
      <c r="F8" s="36"/>
    </row>
    <row r="9" ht="28" customHeight="1" spans="1:6">
      <c r="A9" s="34">
        <v>4</v>
      </c>
      <c r="B9" s="37" t="s">
        <v>230</v>
      </c>
      <c r="C9" s="38" t="s">
        <v>231</v>
      </c>
      <c r="D9" s="36">
        <f t="shared" si="0"/>
        <v>50000</v>
      </c>
      <c r="E9" s="36">
        <v>50000</v>
      </c>
      <c r="F9" s="36"/>
    </row>
    <row r="10" ht="28" customHeight="1" spans="1:6">
      <c r="A10" s="34">
        <v>5</v>
      </c>
      <c r="B10" s="37" t="s">
        <v>232</v>
      </c>
      <c r="C10" s="38" t="s">
        <v>233</v>
      </c>
      <c r="D10" s="36">
        <f t="shared" si="0"/>
        <v>100000</v>
      </c>
      <c r="E10" s="36">
        <v>100000</v>
      </c>
      <c r="F10" s="36"/>
    </row>
    <row r="11" ht="28" customHeight="1" spans="1:6">
      <c r="A11" s="34">
        <v>6</v>
      </c>
      <c r="B11" s="37" t="s">
        <v>234</v>
      </c>
      <c r="C11" s="38" t="s">
        <v>235</v>
      </c>
      <c r="D11" s="36">
        <f t="shared" si="0"/>
        <v>50000</v>
      </c>
      <c r="E11" s="36">
        <v>50000</v>
      </c>
      <c r="F11" s="36"/>
    </row>
    <row r="12" ht="28" customHeight="1" spans="1:6">
      <c r="A12" s="34">
        <v>7</v>
      </c>
      <c r="B12" s="37" t="s">
        <v>236</v>
      </c>
      <c r="C12" s="38" t="s">
        <v>237</v>
      </c>
      <c r="D12" s="36">
        <v>169755.52</v>
      </c>
      <c r="E12" s="36">
        <v>169755.52</v>
      </c>
      <c r="F12" s="39"/>
    </row>
    <row r="13" ht="28" customHeight="1" spans="1:6">
      <c r="A13" s="34">
        <v>8</v>
      </c>
      <c r="B13" s="37" t="s">
        <v>238</v>
      </c>
      <c r="C13" s="38" t="s">
        <v>239</v>
      </c>
      <c r="D13" s="36">
        <v>137418.03</v>
      </c>
      <c r="E13" s="36">
        <v>137418.03</v>
      </c>
      <c r="F13" s="39"/>
    </row>
    <row r="14" ht="28" customHeight="1" spans="1:6">
      <c r="A14" s="34">
        <v>9</v>
      </c>
      <c r="B14" s="37" t="s">
        <v>240</v>
      </c>
      <c r="C14" s="38" t="s">
        <v>262</v>
      </c>
      <c r="D14" s="36">
        <v>104400</v>
      </c>
      <c r="E14" s="36">
        <v>104400</v>
      </c>
      <c r="F14" s="39"/>
    </row>
    <row r="15" ht="28" customHeight="1" spans="1:6">
      <c r="A15" s="40"/>
      <c r="B15" s="40"/>
      <c r="C15" s="41"/>
      <c r="D15" s="42"/>
      <c r="E15" s="43"/>
      <c r="F15" s="39"/>
    </row>
    <row r="16" ht="28" customHeight="1" spans="1:6">
      <c r="A16" s="39"/>
      <c r="B16" s="37"/>
      <c r="C16" s="38"/>
      <c r="D16" s="39"/>
      <c r="E16" s="39"/>
      <c r="F16" s="39"/>
    </row>
    <row r="17" ht="28" customHeight="1" spans="1:6">
      <c r="A17" s="39"/>
      <c r="B17" s="37"/>
      <c r="C17" s="38"/>
      <c r="D17" s="39"/>
      <c r="E17" s="39"/>
      <c r="F17" s="39"/>
    </row>
    <row r="18" ht="28" customHeight="1" spans="1:6">
      <c r="A18" s="39"/>
      <c r="B18" s="37"/>
      <c r="C18" s="38"/>
      <c r="D18" s="39"/>
      <c r="E18" s="39"/>
      <c r="F18" s="39"/>
    </row>
    <row r="19" ht="28" customHeight="1" spans="1:6">
      <c r="A19" s="39"/>
      <c r="B19" s="37"/>
      <c r="C19" s="38"/>
      <c r="D19" s="39"/>
      <c r="E19" s="39"/>
      <c r="F19" s="39"/>
    </row>
    <row r="25" spans="2:3">
      <c r="B25" s="17"/>
      <c r="C25" s="17"/>
    </row>
    <row r="26" spans="2:3">
      <c r="B26" s="17"/>
      <c r="C26" s="17"/>
    </row>
    <row r="27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18" customWidth="1"/>
    <col min="2" max="2" width="41.3796296296296" style="18" customWidth="1"/>
    <col min="3" max="3" width="29.3796296296296" style="18" customWidth="1"/>
    <col min="4" max="4" width="2.5" style="18" customWidth="1"/>
    <col min="5" max="16" width="8" style="18"/>
    <col min="17" max="16384" width="7.8796296296296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264</v>
      </c>
      <c r="B4" s="22"/>
      <c r="C4" s="23" t="s">
        <v>42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265</v>
      </c>
      <c r="B5" s="22" t="s">
        <v>266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119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4.4" outlineLevelRow="4" outlineLevelCol="4"/>
  <cols>
    <col min="1" max="1" width="19.3240740740741" customWidth="1"/>
    <col min="2" max="2" width="18.2407407407407" customWidth="1"/>
    <col min="3" max="3" width="20.1944444444444" customWidth="1"/>
    <col min="4" max="4" width="24.212962962963" customWidth="1"/>
    <col min="5" max="5" width="29.314814814814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38</v>
      </c>
    </row>
    <row r="4" ht="22.75" customHeight="1" spans="1:5">
      <c r="A4" s="14" t="s">
        <v>174</v>
      </c>
      <c r="B4" s="14" t="s">
        <v>119</v>
      </c>
      <c r="C4" s="14" t="s">
        <v>268</v>
      </c>
      <c r="D4" s="14" t="s">
        <v>269</v>
      </c>
      <c r="E4" s="14" t="s">
        <v>270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271</v>
      </c>
      <c r="B1" s="1"/>
    </row>
    <row r="2" spans="1:1">
      <c r="A2" s="2" t="s">
        <v>272</v>
      </c>
    </row>
    <row r="3" ht="15" customHeight="1" spans="1:2">
      <c r="A3" s="3" t="s">
        <v>41</v>
      </c>
      <c r="B3" s="4" t="s">
        <v>42</v>
      </c>
    </row>
    <row r="4" spans="1:2">
      <c r="A4" s="3"/>
      <c r="B4" s="4"/>
    </row>
    <row r="5" spans="1:2">
      <c r="A5" s="5" t="s">
        <v>273</v>
      </c>
      <c r="B5" s="4">
        <v>1</v>
      </c>
    </row>
    <row r="6" spans="1:2">
      <c r="A6" s="6" t="s">
        <v>274</v>
      </c>
      <c r="B6" s="7"/>
    </row>
    <row r="7" spans="1:2">
      <c r="A7" s="8" t="s">
        <v>275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6" t="s">
        <v>15</v>
      </c>
      <c r="C2" s="96"/>
    </row>
    <row r="3" ht="29.35" customHeight="1" spans="1:3">
      <c r="A3" s="97"/>
      <c r="B3" s="98" t="s">
        <v>16</v>
      </c>
      <c r="C3" s="98" t="s">
        <v>17</v>
      </c>
    </row>
    <row r="4" ht="28.45" customHeight="1" spans="1:3">
      <c r="A4" s="89"/>
      <c r="B4" s="99" t="s">
        <v>18</v>
      </c>
      <c r="C4" s="79" t="s">
        <v>19</v>
      </c>
    </row>
    <row r="5" ht="28.45" customHeight="1" spans="1:3">
      <c r="A5" s="89"/>
      <c r="B5" s="99" t="s">
        <v>20</v>
      </c>
      <c r="C5" s="79" t="s">
        <v>21</v>
      </c>
    </row>
    <row r="6" ht="28.45" customHeight="1" spans="1:3">
      <c r="A6" s="89"/>
      <c r="B6" s="99" t="s">
        <v>22</v>
      </c>
      <c r="C6" s="79" t="s">
        <v>23</v>
      </c>
    </row>
    <row r="7" ht="28.45" customHeight="1" spans="1:3">
      <c r="A7" s="89"/>
      <c r="B7" s="99" t="s">
        <v>24</v>
      </c>
      <c r="C7" s="79"/>
    </row>
    <row r="8" ht="28.45" customHeight="1" spans="1:3">
      <c r="A8" s="89"/>
      <c r="B8" s="99" t="s">
        <v>25</v>
      </c>
      <c r="C8" s="79" t="s">
        <v>26</v>
      </c>
    </row>
    <row r="9" ht="28.45" customHeight="1" spans="1:3">
      <c r="A9" s="89"/>
      <c r="B9" s="99" t="s">
        <v>27</v>
      </c>
      <c r="C9" s="79" t="s">
        <v>28</v>
      </c>
    </row>
    <row r="10" ht="28.45" customHeight="1" spans="1:3">
      <c r="A10" s="89"/>
      <c r="B10" s="99" t="s">
        <v>29</v>
      </c>
      <c r="C10" s="79" t="s">
        <v>30</v>
      </c>
    </row>
    <row r="11" ht="28.45" customHeight="1" spans="1:3">
      <c r="A11" s="89"/>
      <c r="B11" s="99" t="s">
        <v>31</v>
      </c>
      <c r="C11" s="79" t="s">
        <v>32</v>
      </c>
    </row>
    <row r="12" ht="28.45" customHeight="1" spans="1:3">
      <c r="A12" s="89"/>
      <c r="B12" s="99" t="s">
        <v>33</v>
      </c>
      <c r="C12" s="79"/>
    </row>
    <row r="13" ht="28.45" customHeight="1" spans="1:3">
      <c r="A13" s="10"/>
      <c r="B13" s="99" t="s">
        <v>34</v>
      </c>
      <c r="C13" s="79"/>
    </row>
    <row r="14" ht="28.45" customHeight="1" spans="1:3">
      <c r="A14" s="10"/>
      <c r="B14" s="99" t="s">
        <v>35</v>
      </c>
      <c r="C14" s="79" t="s">
        <v>19</v>
      </c>
    </row>
    <row r="15" ht="36" customHeight="1" spans="2:3">
      <c r="B15" s="99" t="s">
        <v>36</v>
      </c>
      <c r="C15" s="39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8" workbookViewId="0">
      <selection activeCell="A3" sqref="A3:D42"/>
    </sheetView>
  </sheetViews>
  <sheetFormatPr defaultColWidth="10" defaultRowHeight="14.4" outlineLevelCol="3"/>
  <cols>
    <col min="1" max="1" width="26" customWidth="1"/>
    <col min="2" max="2" width="16.6944444444444" customWidth="1"/>
    <col min="3" max="3" width="29.6296296296296" customWidth="1"/>
    <col min="4" max="4" width="14.5555555555556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37</v>
      </c>
      <c r="B2" s="11"/>
      <c r="C2" s="11"/>
      <c r="D2" s="11"/>
    </row>
    <row r="3" ht="18" customHeight="1" spans="1:4">
      <c r="A3" s="89"/>
      <c r="B3" s="89"/>
      <c r="C3" s="89"/>
      <c r="D3" s="90" t="s">
        <v>38</v>
      </c>
    </row>
    <row r="4" ht="18" customHeight="1" spans="1:4">
      <c r="A4" s="67" t="s">
        <v>39</v>
      </c>
      <c r="B4" s="67"/>
      <c r="C4" s="67" t="s">
        <v>40</v>
      </c>
      <c r="D4" s="67"/>
    </row>
    <row r="5" ht="18" customHeight="1" spans="1:4">
      <c r="A5" s="67" t="s">
        <v>41</v>
      </c>
      <c r="B5" s="67" t="s">
        <v>42</v>
      </c>
      <c r="C5" s="67" t="s">
        <v>41</v>
      </c>
      <c r="D5" s="67" t="s">
        <v>42</v>
      </c>
    </row>
    <row r="6" ht="18" customHeight="1" spans="1:4">
      <c r="A6" s="91" t="s">
        <v>43</v>
      </c>
      <c r="B6" s="74">
        <v>21300590.22</v>
      </c>
      <c r="C6" s="91" t="s">
        <v>44</v>
      </c>
      <c r="D6" s="74"/>
    </row>
    <row r="7" ht="18" customHeight="1" spans="1:4">
      <c r="A7" s="91" t="s">
        <v>45</v>
      </c>
      <c r="B7" s="74"/>
      <c r="C7" s="91" t="s">
        <v>46</v>
      </c>
      <c r="D7" s="92"/>
    </row>
    <row r="8" ht="18" customHeight="1" spans="1:4">
      <c r="A8" s="91" t="s">
        <v>47</v>
      </c>
      <c r="B8" s="74"/>
      <c r="C8" s="91" t="s">
        <v>48</v>
      </c>
      <c r="D8" s="92"/>
    </row>
    <row r="9" ht="18" customHeight="1" spans="1:4">
      <c r="A9" s="91" t="s">
        <v>49</v>
      </c>
      <c r="B9" s="74"/>
      <c r="C9" s="91" t="s">
        <v>50</v>
      </c>
      <c r="D9" s="92"/>
    </row>
    <row r="10" ht="18" customHeight="1" spans="1:4">
      <c r="A10" s="91" t="s">
        <v>51</v>
      </c>
      <c r="B10" s="74"/>
      <c r="C10" s="91" t="s">
        <v>52</v>
      </c>
      <c r="D10" s="92"/>
    </row>
    <row r="11" ht="18" customHeight="1" spans="1:4">
      <c r="A11" s="91" t="s">
        <v>53</v>
      </c>
      <c r="B11" s="74"/>
      <c r="C11" s="91" t="s">
        <v>54</v>
      </c>
      <c r="D11" s="92"/>
    </row>
    <row r="12" ht="18" customHeight="1" spans="1:4">
      <c r="A12" s="91" t="s">
        <v>55</v>
      </c>
      <c r="B12" s="74"/>
      <c r="C12" s="91" t="s">
        <v>56</v>
      </c>
      <c r="D12" s="92"/>
    </row>
    <row r="13" ht="18" customHeight="1" spans="1:4">
      <c r="A13" s="91" t="s">
        <v>57</v>
      </c>
      <c r="B13" s="74"/>
      <c r="C13" s="91" t="s">
        <v>58</v>
      </c>
      <c r="D13" s="92">
        <v>1393382.77</v>
      </c>
    </row>
    <row r="14" ht="18" customHeight="1" spans="1:4">
      <c r="A14" s="91" t="s">
        <v>59</v>
      </c>
      <c r="B14" s="74"/>
      <c r="C14" s="91" t="s">
        <v>60</v>
      </c>
      <c r="D14" s="92"/>
    </row>
    <row r="15" ht="18" customHeight="1" spans="1:4">
      <c r="A15" s="91"/>
      <c r="B15" s="93"/>
      <c r="C15" s="91" t="s">
        <v>61</v>
      </c>
      <c r="D15" s="92">
        <v>789894.31</v>
      </c>
    </row>
    <row r="16" ht="18" customHeight="1" spans="1:4">
      <c r="A16" s="91"/>
      <c r="B16" s="93"/>
      <c r="C16" s="91" t="s">
        <v>62</v>
      </c>
      <c r="D16" s="92"/>
    </row>
    <row r="17" ht="18" customHeight="1" spans="1:4">
      <c r="A17" s="91"/>
      <c r="B17" s="93"/>
      <c r="C17" s="91" t="s">
        <v>63</v>
      </c>
      <c r="D17" s="92"/>
    </row>
    <row r="18" ht="18" customHeight="1" spans="1:4">
      <c r="A18" s="91"/>
      <c r="B18" s="93"/>
      <c r="C18" s="91" t="s">
        <v>64</v>
      </c>
      <c r="D18" s="92">
        <v>19117313.14</v>
      </c>
    </row>
    <row r="19" ht="18" customHeight="1" spans="1:4">
      <c r="A19" s="91"/>
      <c r="B19" s="93"/>
      <c r="C19" s="91" t="s">
        <v>65</v>
      </c>
      <c r="D19" s="92"/>
    </row>
    <row r="20" ht="18" customHeight="1" spans="1:4">
      <c r="A20" s="94"/>
      <c r="B20" s="95"/>
      <c r="C20" s="91" t="s">
        <v>66</v>
      </c>
      <c r="D20" s="92"/>
    </row>
    <row r="21" ht="18" customHeight="1" spans="1:4">
      <c r="A21" s="94"/>
      <c r="B21" s="95"/>
      <c r="C21" s="91" t="s">
        <v>67</v>
      </c>
      <c r="D21" s="92"/>
    </row>
    <row r="22" ht="18" customHeight="1" spans="1:4">
      <c r="A22" s="94"/>
      <c r="B22" s="95"/>
      <c r="C22" s="91" t="s">
        <v>68</v>
      </c>
      <c r="D22" s="92"/>
    </row>
    <row r="23" ht="18" customHeight="1" spans="1:4">
      <c r="A23" s="94"/>
      <c r="B23" s="95"/>
      <c r="C23" s="91" t="s">
        <v>69</v>
      </c>
      <c r="D23" s="92"/>
    </row>
    <row r="24" ht="18" customHeight="1" spans="1:4">
      <c r="A24" s="94"/>
      <c r="B24" s="95"/>
      <c r="C24" s="91" t="s">
        <v>70</v>
      </c>
      <c r="D24" s="92"/>
    </row>
    <row r="25" ht="18" customHeight="1" spans="1:4">
      <c r="A25" s="91"/>
      <c r="B25" s="93"/>
      <c r="C25" s="91" t="s">
        <v>71</v>
      </c>
      <c r="D25" s="92"/>
    </row>
    <row r="26" ht="18" customHeight="1" spans="1:4">
      <c r="A26" s="91"/>
      <c r="B26" s="93"/>
      <c r="C26" s="91" t="s">
        <v>72</v>
      </c>
      <c r="D26" s="92"/>
    </row>
    <row r="27" ht="18" customHeight="1" spans="1:4">
      <c r="A27" s="91"/>
      <c r="B27" s="93"/>
      <c r="C27" s="91" t="s">
        <v>73</v>
      </c>
      <c r="D27" s="92"/>
    </row>
    <row r="28" ht="18" customHeight="1" spans="1:4">
      <c r="A28" s="94"/>
      <c r="B28" s="95"/>
      <c r="C28" s="91" t="s">
        <v>74</v>
      </c>
      <c r="D28" s="92"/>
    </row>
    <row r="29" ht="18" customHeight="1" spans="1:4">
      <c r="A29" s="94"/>
      <c r="B29" s="95"/>
      <c r="C29" s="91" t="s">
        <v>75</v>
      </c>
      <c r="D29" s="92"/>
    </row>
    <row r="30" ht="18" customHeight="1" spans="1:4">
      <c r="A30" s="94"/>
      <c r="B30" s="95"/>
      <c r="C30" s="91" t="s">
        <v>76</v>
      </c>
      <c r="D30" s="92"/>
    </row>
    <row r="31" ht="18" customHeight="1" spans="1:4">
      <c r="A31" s="94"/>
      <c r="B31" s="95"/>
      <c r="C31" s="91" t="s">
        <v>77</v>
      </c>
      <c r="D31" s="92"/>
    </row>
    <row r="32" ht="18" customHeight="1" spans="1:4">
      <c r="A32" s="94"/>
      <c r="B32" s="95"/>
      <c r="C32" s="91" t="s">
        <v>78</v>
      </c>
      <c r="D32" s="92"/>
    </row>
    <row r="33" ht="18" customHeight="1" spans="1:4">
      <c r="A33" s="91"/>
      <c r="B33" s="91"/>
      <c r="C33" s="91" t="s">
        <v>79</v>
      </c>
      <c r="D33" s="92"/>
    </row>
    <row r="34" ht="18" customHeight="1" spans="1:4">
      <c r="A34" s="91"/>
      <c r="B34" s="91"/>
      <c r="C34" s="91" t="s">
        <v>80</v>
      </c>
      <c r="D34" s="92"/>
    </row>
    <row r="35" ht="18" customHeight="1" spans="1:4">
      <c r="A35" s="91"/>
      <c r="B35" s="91"/>
      <c r="C35" s="91" t="s">
        <v>81</v>
      </c>
      <c r="D35" s="92"/>
    </row>
    <row r="36" ht="18" customHeight="1" spans="1:4">
      <c r="A36" s="91"/>
      <c r="B36" s="91"/>
      <c r="C36" s="91"/>
      <c r="D36" s="91"/>
    </row>
    <row r="37" ht="18" customHeight="1" spans="1:4">
      <c r="A37" s="91"/>
      <c r="B37" s="91"/>
      <c r="C37" s="91"/>
      <c r="D37" s="91"/>
    </row>
    <row r="38" ht="18" customHeight="1" spans="1:4">
      <c r="A38" s="91"/>
      <c r="B38" s="91"/>
      <c r="C38" s="91"/>
      <c r="D38" s="91"/>
    </row>
    <row r="39" ht="18" customHeight="1" spans="1:4">
      <c r="A39" s="94" t="s">
        <v>82</v>
      </c>
      <c r="B39" s="95">
        <f>SUM(B6:B14)</f>
        <v>21300590.22</v>
      </c>
      <c r="C39" s="94" t="s">
        <v>83</v>
      </c>
      <c r="D39" s="95">
        <f>SUM(D6:D38)</f>
        <v>21300590.22</v>
      </c>
    </row>
    <row r="40" ht="18" customHeight="1" spans="1:4">
      <c r="A40" s="94" t="s">
        <v>84</v>
      </c>
      <c r="B40" s="95"/>
      <c r="C40" s="94" t="s">
        <v>85</v>
      </c>
      <c r="D40" s="95"/>
    </row>
    <row r="41" ht="18" customHeight="1" spans="1:4">
      <c r="A41" s="94" t="s">
        <v>86</v>
      </c>
      <c r="B41" s="93"/>
      <c r="C41" s="91"/>
      <c r="D41" s="93"/>
    </row>
    <row r="42" ht="18" customHeight="1" spans="1:4">
      <c r="A42" s="94" t="s">
        <v>87</v>
      </c>
      <c r="B42" s="95">
        <f>B39+B40</f>
        <v>21300590.22</v>
      </c>
      <c r="C42" s="94" t="s">
        <v>88</v>
      </c>
      <c r="D42" s="95">
        <f>D39+D40</f>
        <v>21300590.22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A4" sqref="A4:B32"/>
    </sheetView>
  </sheetViews>
  <sheetFormatPr defaultColWidth="7.87962962962963" defaultRowHeight="12.75" customHeight="1" outlineLevelCol="2"/>
  <cols>
    <col min="1" max="1" width="39.5" style="18" customWidth="1"/>
    <col min="2" max="2" width="35.6296296296296" style="18" customWidth="1"/>
    <col min="3" max="3" width="27.3796296296296" style="18" customWidth="1"/>
    <col min="4" max="16384" width="7.87962962962963" style="17"/>
  </cols>
  <sheetData>
    <row r="1" ht="24.75" customHeight="1" spans="1:1">
      <c r="A1" s="26"/>
    </row>
    <row r="2" ht="24.75" customHeight="1" spans="1:2">
      <c r="A2" s="20" t="s">
        <v>89</v>
      </c>
      <c r="B2" s="20"/>
    </row>
    <row r="3" ht="24.75" customHeight="1" spans="1:2">
      <c r="A3" s="80"/>
      <c r="B3" s="21" t="s">
        <v>38</v>
      </c>
    </row>
    <row r="4" ht="21" customHeight="1" spans="1:2">
      <c r="A4" s="30" t="s">
        <v>41</v>
      </c>
      <c r="B4" s="30" t="s">
        <v>42</v>
      </c>
    </row>
    <row r="5" s="17" customFormat="1" ht="21" customHeight="1" spans="1:3">
      <c r="A5" s="81" t="s">
        <v>90</v>
      </c>
      <c r="B5" s="82">
        <f>B6+B7</f>
        <v>21300590.22</v>
      </c>
      <c r="C5" s="18"/>
    </row>
    <row r="6" s="17" customFormat="1" ht="21" customHeight="1" spans="1:3">
      <c r="A6" s="83" t="s">
        <v>91</v>
      </c>
      <c r="B6" s="84">
        <v>16897190.22</v>
      </c>
      <c r="C6" s="18"/>
    </row>
    <row r="7" s="17" customFormat="1" ht="21" customHeight="1" spans="1:3">
      <c r="A7" s="83" t="s">
        <v>92</v>
      </c>
      <c r="B7" s="84">
        <v>4403400</v>
      </c>
      <c r="C7" s="18"/>
    </row>
    <row r="8" s="17" customFormat="1" ht="21" customHeight="1" spans="1:3">
      <c r="A8" s="81" t="s">
        <v>93</v>
      </c>
      <c r="B8" s="84">
        <f>B9+B10</f>
        <v>0</v>
      </c>
      <c r="C8" s="18"/>
    </row>
    <row r="9" s="17" customFormat="1" ht="21" customHeight="1" spans="1:3">
      <c r="A9" s="83" t="s">
        <v>91</v>
      </c>
      <c r="B9" s="84"/>
      <c r="C9" s="18"/>
    </row>
    <row r="10" s="17" customFormat="1" ht="21" customHeight="1" spans="1:3">
      <c r="A10" s="83" t="s">
        <v>92</v>
      </c>
      <c r="B10" s="84"/>
      <c r="C10" s="18"/>
    </row>
    <row r="11" s="17" customFormat="1" ht="21" customHeight="1" spans="1:3">
      <c r="A11" s="81" t="s">
        <v>94</v>
      </c>
      <c r="B11" s="84"/>
      <c r="C11" s="18"/>
    </row>
    <row r="12" s="17" customFormat="1" ht="21" customHeight="1" spans="1:3">
      <c r="A12" s="83" t="s">
        <v>91</v>
      </c>
      <c r="B12" s="84"/>
      <c r="C12" s="18"/>
    </row>
    <row r="13" s="17" customFormat="1" ht="21" customHeight="1" spans="1:3">
      <c r="A13" s="83" t="s">
        <v>92</v>
      </c>
      <c r="B13" s="84"/>
      <c r="C13" s="18"/>
    </row>
    <row r="14" s="17" customFormat="1" ht="21" customHeight="1" spans="1:3">
      <c r="A14" s="85" t="s">
        <v>95</v>
      </c>
      <c r="B14" s="84">
        <f>SUM(B15:B17)</f>
        <v>0</v>
      </c>
      <c r="C14" s="18"/>
    </row>
    <row r="15" s="17" customFormat="1" ht="21" customHeight="1" spans="1:3">
      <c r="A15" s="83" t="s">
        <v>96</v>
      </c>
      <c r="B15" s="84"/>
      <c r="C15" s="18"/>
    </row>
    <row r="16" s="17" customFormat="1" ht="21" customHeight="1" spans="1:3">
      <c r="A16" s="83" t="s">
        <v>97</v>
      </c>
      <c r="B16" s="84"/>
      <c r="C16" s="18"/>
    </row>
    <row r="17" s="17" customFormat="1" ht="21" customHeight="1" spans="1:3">
      <c r="A17" s="83" t="s">
        <v>98</v>
      </c>
      <c r="B17" s="84"/>
      <c r="C17" s="18"/>
    </row>
    <row r="18" s="17" customFormat="1" ht="21" customHeight="1" spans="1:3">
      <c r="A18" s="85" t="s">
        <v>99</v>
      </c>
      <c r="B18" s="84"/>
      <c r="C18" s="18"/>
    </row>
    <row r="19" s="17" customFormat="1" ht="21" customHeight="1" spans="1:3">
      <c r="A19" s="85" t="s">
        <v>100</v>
      </c>
      <c r="B19" s="84"/>
      <c r="C19" s="18"/>
    </row>
    <row r="20" s="17" customFormat="1" ht="21" customHeight="1" spans="1:3">
      <c r="A20" s="85" t="s">
        <v>101</v>
      </c>
      <c r="B20" s="84"/>
      <c r="C20" s="18"/>
    </row>
    <row r="21" s="17" customFormat="1" ht="21" customHeight="1" spans="1:3">
      <c r="A21" s="85" t="s">
        <v>102</v>
      </c>
      <c r="B21" s="84"/>
      <c r="C21" s="18"/>
    </row>
    <row r="22" s="17" customFormat="1" ht="21" customHeight="1" spans="1:3">
      <c r="A22" s="85" t="s">
        <v>103</v>
      </c>
      <c r="B22" s="82">
        <f>B23+B26+B29+B30</f>
        <v>0</v>
      </c>
      <c r="C22" s="18"/>
    </row>
    <row r="23" s="17" customFormat="1" ht="21" customHeight="1" spans="1:3">
      <c r="A23" s="83" t="s">
        <v>104</v>
      </c>
      <c r="B23" s="82">
        <f>B24+B25</f>
        <v>0</v>
      </c>
      <c r="C23" s="18"/>
    </row>
    <row r="24" s="17" customFormat="1" ht="21" customHeight="1" spans="1:3">
      <c r="A24" s="83" t="s">
        <v>105</v>
      </c>
      <c r="B24" s="82"/>
      <c r="C24" s="18"/>
    </row>
    <row r="25" s="17" customFormat="1" ht="21" customHeight="1" spans="1:3">
      <c r="A25" s="83" t="s">
        <v>106</v>
      </c>
      <c r="B25" s="82"/>
      <c r="C25" s="18"/>
    </row>
    <row r="26" s="17" customFormat="1" ht="21" customHeight="1" spans="1:3">
      <c r="A26" s="83" t="s">
        <v>107</v>
      </c>
      <c r="B26" s="82">
        <f>B27+B28</f>
        <v>0</v>
      </c>
      <c r="C26" s="18"/>
    </row>
    <row r="27" s="17" customFormat="1" ht="21" customHeight="1" spans="1:3">
      <c r="A27" s="83" t="s">
        <v>108</v>
      </c>
      <c r="B27" s="82"/>
      <c r="C27" s="18"/>
    </row>
    <row r="28" s="17" customFormat="1" ht="21" customHeight="1" spans="1:3">
      <c r="A28" s="83" t="s">
        <v>109</v>
      </c>
      <c r="B28" s="82"/>
      <c r="C28" s="18"/>
    </row>
    <row r="29" s="17" customFormat="1" ht="21" customHeight="1" spans="1:3">
      <c r="A29" s="83" t="s">
        <v>110</v>
      </c>
      <c r="B29" s="82"/>
      <c r="C29" s="18"/>
    </row>
    <row r="30" s="17" customFormat="1" ht="21" customHeight="1" spans="1:3">
      <c r="A30" s="83" t="s">
        <v>111</v>
      </c>
      <c r="B30" s="82"/>
      <c r="C30" s="18"/>
    </row>
    <row r="31" ht="21" customHeight="1" spans="1:2">
      <c r="A31" s="86"/>
      <c r="B31" s="82"/>
    </row>
    <row r="32" s="17" customFormat="1" ht="21" customHeight="1" spans="1:3">
      <c r="A32" s="87" t="s">
        <v>112</v>
      </c>
      <c r="B32" s="88">
        <f>B5+B8+B14+B18+B19+B20+B21+B22</f>
        <v>21300590.22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I5" sqref="I5"/>
    </sheetView>
  </sheetViews>
  <sheetFormatPr defaultColWidth="10" defaultRowHeight="14.4" outlineLevelCol="4"/>
  <cols>
    <col min="1" max="1" width="41.25" customWidth="1"/>
    <col min="2" max="2" width="15.0648148148148" customWidth="1"/>
    <col min="3" max="3" width="13.7037037037037" customWidth="1"/>
    <col min="4" max="4" width="13.2962962962963" customWidth="1"/>
    <col min="5" max="5" width="12.6296296296296" customWidth="1"/>
    <col min="9" max="9" width="12.6296296296296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38</v>
      </c>
    </row>
    <row r="4" ht="22.75" customHeight="1" spans="1:5">
      <c r="A4" s="78" t="s">
        <v>114</v>
      </c>
      <c r="B4" s="78" t="s">
        <v>115</v>
      </c>
      <c r="C4" s="78" t="s">
        <v>116</v>
      </c>
      <c r="D4" s="78" t="s">
        <v>117</v>
      </c>
      <c r="E4" s="78" t="s">
        <v>118</v>
      </c>
    </row>
    <row r="5" ht="22.75" customHeight="1" spans="1:5">
      <c r="A5" s="79" t="s">
        <v>119</v>
      </c>
      <c r="B5" s="53">
        <f>C5+D5+E5</f>
        <v>21300590.22</v>
      </c>
      <c r="C5" s="53">
        <f>C6+C12+C15</f>
        <v>16841590.22</v>
      </c>
      <c r="D5" s="53">
        <f>D6+D12+D15</f>
        <v>4459000</v>
      </c>
      <c r="E5" s="53">
        <f>E6+E12+E15</f>
        <v>0</v>
      </c>
    </row>
    <row r="6" ht="24" customHeight="1" spans="1:5">
      <c r="A6" s="35" t="s">
        <v>120</v>
      </c>
      <c r="B6" s="53">
        <f t="shared" ref="B6:B20" si="0">C6+D6+E6</f>
        <v>1393382.77</v>
      </c>
      <c r="C6" s="53">
        <f>C7+C10</f>
        <v>1393382.77</v>
      </c>
      <c r="D6" s="53"/>
      <c r="E6" s="53"/>
    </row>
    <row r="7" ht="24" customHeight="1" spans="1:5">
      <c r="A7" s="35" t="s">
        <v>121</v>
      </c>
      <c r="B7" s="53">
        <f t="shared" si="0"/>
        <v>1306383.12</v>
      </c>
      <c r="C7" s="53">
        <f>C8+C9</f>
        <v>1306383.12</v>
      </c>
      <c r="D7" s="53"/>
      <c r="E7" s="53"/>
    </row>
    <row r="8" ht="24" customHeight="1" spans="1:5">
      <c r="A8" s="38" t="s">
        <v>122</v>
      </c>
      <c r="B8" s="55">
        <f t="shared" si="0"/>
        <v>94410</v>
      </c>
      <c r="C8" s="55">
        <v>94410</v>
      </c>
      <c r="D8" s="55"/>
      <c r="E8" s="55"/>
    </row>
    <row r="9" ht="24" customHeight="1" spans="1:5">
      <c r="A9" s="38" t="s">
        <v>123</v>
      </c>
      <c r="B9" s="55">
        <f t="shared" si="0"/>
        <v>1211973.12</v>
      </c>
      <c r="C9" s="55">
        <v>1211973.12</v>
      </c>
      <c r="D9" s="55"/>
      <c r="E9" s="55"/>
    </row>
    <row r="10" ht="24" customHeight="1" spans="1:5">
      <c r="A10" s="38" t="s">
        <v>124</v>
      </c>
      <c r="B10" s="55">
        <f t="shared" si="0"/>
        <v>86999.65</v>
      </c>
      <c r="C10" s="55">
        <f>C11</f>
        <v>86999.65</v>
      </c>
      <c r="D10" s="55"/>
      <c r="E10" s="55"/>
    </row>
    <row r="11" ht="24" customHeight="1" spans="1:5">
      <c r="A11" s="38" t="s">
        <v>125</v>
      </c>
      <c r="B11" s="55">
        <f t="shared" si="0"/>
        <v>86999.65</v>
      </c>
      <c r="C11" s="55">
        <v>86999.65</v>
      </c>
      <c r="D11" s="55"/>
      <c r="E11" s="55"/>
    </row>
    <row r="12" ht="24" customHeight="1" spans="1:5">
      <c r="A12" s="35" t="s">
        <v>126</v>
      </c>
      <c r="B12" s="53">
        <f t="shared" si="0"/>
        <v>789894.31</v>
      </c>
      <c r="C12" s="53">
        <f>C13</f>
        <v>789894.31</v>
      </c>
      <c r="D12" s="53"/>
      <c r="E12" s="53"/>
    </row>
    <row r="13" ht="24" customHeight="1" spans="1:5">
      <c r="A13" s="38" t="s">
        <v>127</v>
      </c>
      <c r="B13" s="55">
        <f t="shared" si="0"/>
        <v>789894.31</v>
      </c>
      <c r="C13" s="55">
        <f>C14</f>
        <v>789894.31</v>
      </c>
      <c r="D13" s="55"/>
      <c r="E13" s="55"/>
    </row>
    <row r="14" ht="24" customHeight="1" spans="1:5">
      <c r="A14" s="38" t="s">
        <v>128</v>
      </c>
      <c r="B14" s="55">
        <f t="shared" si="0"/>
        <v>789894.31</v>
      </c>
      <c r="C14" s="55">
        <v>789894.31</v>
      </c>
      <c r="D14" s="55"/>
      <c r="E14" s="55"/>
    </row>
    <row r="15" ht="24" customHeight="1" spans="1:5">
      <c r="A15" s="35" t="s">
        <v>129</v>
      </c>
      <c r="B15" s="53">
        <f t="shared" si="0"/>
        <v>19117313.14</v>
      </c>
      <c r="C15" s="53">
        <f>C16</f>
        <v>14658313.14</v>
      </c>
      <c r="D15" s="53">
        <f>D16</f>
        <v>4459000</v>
      </c>
      <c r="E15" s="53"/>
    </row>
    <row r="16" ht="24" customHeight="1" spans="1:5">
      <c r="A16" s="38" t="s">
        <v>130</v>
      </c>
      <c r="B16" s="55">
        <f t="shared" si="0"/>
        <v>19117313.14</v>
      </c>
      <c r="C16" s="55">
        <f>C17+C18+C19+C20</f>
        <v>14658313.14</v>
      </c>
      <c r="D16" s="55">
        <f>D17+D18+D19+D20</f>
        <v>4459000</v>
      </c>
      <c r="E16" s="55"/>
    </row>
    <row r="17" ht="24" customHeight="1" spans="1:5">
      <c r="A17" s="38" t="s">
        <v>131</v>
      </c>
      <c r="B17" s="55">
        <f t="shared" si="0"/>
        <v>14713913.14</v>
      </c>
      <c r="C17" s="55">
        <v>14658313.14</v>
      </c>
      <c r="D17" s="55">
        <v>55600</v>
      </c>
      <c r="E17" s="55"/>
    </row>
    <row r="18" ht="24" customHeight="1" spans="1:5">
      <c r="A18" s="38" t="s">
        <v>132</v>
      </c>
      <c r="B18" s="55">
        <f t="shared" si="0"/>
        <v>458400</v>
      </c>
      <c r="C18" s="55"/>
      <c r="D18" s="55">
        <v>458400</v>
      </c>
      <c r="E18" s="55"/>
    </row>
    <row r="19" ht="24" customHeight="1" spans="1:5">
      <c r="A19" s="38" t="s">
        <v>133</v>
      </c>
      <c r="B19" s="55">
        <f t="shared" si="0"/>
        <v>1220000</v>
      </c>
      <c r="C19" s="55"/>
      <c r="D19" s="55">
        <v>1220000</v>
      </c>
      <c r="E19" s="55"/>
    </row>
    <row r="20" ht="24" customHeight="1" spans="1:5">
      <c r="A20" s="38" t="s">
        <v>134</v>
      </c>
      <c r="B20" s="55">
        <f t="shared" si="0"/>
        <v>2725000</v>
      </c>
      <c r="C20" s="55"/>
      <c r="D20" s="55">
        <v>2725000</v>
      </c>
      <c r="E20" s="55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A5" sqref="A5:D36"/>
    </sheetView>
  </sheetViews>
  <sheetFormatPr defaultColWidth="10" defaultRowHeight="14.4" outlineLevelCol="6"/>
  <cols>
    <col min="1" max="1" width="23.1296296296296" customWidth="1"/>
    <col min="2" max="2" width="13" customWidth="1"/>
    <col min="3" max="3" width="29.75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4" customHeight="1" spans="1:7">
      <c r="A2" s="11" t="s">
        <v>135</v>
      </c>
      <c r="B2" s="11"/>
      <c r="C2" s="11"/>
      <c r="D2" s="11"/>
      <c r="E2" s="10"/>
      <c r="F2" s="10"/>
      <c r="G2" s="10"/>
    </row>
    <row r="3" ht="16" customHeight="1" spans="1:7">
      <c r="A3" s="12"/>
      <c r="B3" s="12"/>
      <c r="C3" s="49" t="s">
        <v>38</v>
      </c>
      <c r="D3" s="49"/>
      <c r="E3" s="12"/>
      <c r="F3" s="12"/>
      <c r="G3" s="12"/>
    </row>
    <row r="4" ht="22.75" customHeight="1" spans="1:7">
      <c r="A4" s="67" t="s">
        <v>39</v>
      </c>
      <c r="B4" s="67"/>
      <c r="C4" s="67" t="s">
        <v>40</v>
      </c>
      <c r="D4" s="67"/>
      <c r="E4" s="12"/>
      <c r="F4" s="12"/>
      <c r="G4" s="12"/>
    </row>
    <row r="5" ht="21" customHeight="1" spans="1:7">
      <c r="A5" s="67" t="s">
        <v>41</v>
      </c>
      <c r="B5" s="67" t="s">
        <v>42</v>
      </c>
      <c r="C5" s="67" t="s">
        <v>41</v>
      </c>
      <c r="D5" s="67" t="s">
        <v>119</v>
      </c>
      <c r="E5" s="12"/>
      <c r="F5" s="12"/>
      <c r="G5" s="12"/>
    </row>
    <row r="6" ht="21" customHeight="1" spans="1:7">
      <c r="A6" s="15" t="s">
        <v>136</v>
      </c>
      <c r="B6" s="73">
        <f>SUM(B7:B9)</f>
        <v>21300590.22</v>
      </c>
      <c r="C6" s="15" t="s">
        <v>137</v>
      </c>
      <c r="D6" s="73">
        <f>SUM(D7:D36)</f>
        <v>21300590.22</v>
      </c>
      <c r="E6" s="12"/>
      <c r="F6" s="12"/>
      <c r="G6" s="12"/>
    </row>
    <row r="7" ht="21" customHeight="1" spans="1:7">
      <c r="A7" s="15" t="s">
        <v>138</v>
      </c>
      <c r="B7" s="74">
        <v>21300590.22</v>
      </c>
      <c r="C7" s="15" t="s">
        <v>139</v>
      </c>
      <c r="D7" s="74"/>
      <c r="E7" s="12"/>
      <c r="F7" s="12"/>
      <c r="G7" s="12"/>
    </row>
    <row r="8" ht="21" customHeight="1" spans="1:7">
      <c r="A8" s="15" t="s">
        <v>140</v>
      </c>
      <c r="B8" s="74"/>
      <c r="C8" s="15" t="s">
        <v>141</v>
      </c>
      <c r="D8" s="74"/>
      <c r="E8" s="12"/>
      <c r="F8" s="12"/>
      <c r="G8" s="12"/>
    </row>
    <row r="9" ht="21" customHeight="1" spans="1:7">
      <c r="A9" s="15" t="s">
        <v>142</v>
      </c>
      <c r="B9" s="74"/>
      <c r="C9" s="15" t="s">
        <v>143</v>
      </c>
      <c r="D9" s="74"/>
      <c r="E9" s="12"/>
      <c r="F9" s="12"/>
      <c r="G9" s="12"/>
    </row>
    <row r="10" ht="21" customHeight="1" spans="1:7">
      <c r="A10" s="15"/>
      <c r="B10" s="75"/>
      <c r="C10" s="15" t="s">
        <v>144</v>
      </c>
      <c r="D10" s="74"/>
      <c r="E10" s="12"/>
      <c r="F10" s="12"/>
      <c r="G10" s="12"/>
    </row>
    <row r="11" ht="21" customHeight="1" spans="1:7">
      <c r="A11" s="15"/>
      <c r="B11" s="75"/>
      <c r="C11" s="15" t="s">
        <v>145</v>
      </c>
      <c r="D11" s="74"/>
      <c r="E11" s="12"/>
      <c r="F11" s="12"/>
      <c r="G11" s="12"/>
    </row>
    <row r="12" ht="21" customHeight="1" spans="1:7">
      <c r="A12" s="15"/>
      <c r="B12" s="75"/>
      <c r="C12" s="15" t="s">
        <v>146</v>
      </c>
      <c r="D12" s="74"/>
      <c r="E12" s="12"/>
      <c r="F12" s="12"/>
      <c r="G12" s="12"/>
    </row>
    <row r="13" ht="21" customHeight="1" spans="1:7">
      <c r="A13" s="46"/>
      <c r="B13" s="70"/>
      <c r="C13" s="15" t="s">
        <v>147</v>
      </c>
      <c r="D13" s="74"/>
      <c r="E13" s="12"/>
      <c r="F13" s="12"/>
      <c r="G13" s="12"/>
    </row>
    <row r="14" ht="21" customHeight="1" spans="1:7">
      <c r="A14" s="15"/>
      <c r="B14" s="75"/>
      <c r="C14" s="15" t="s">
        <v>148</v>
      </c>
      <c r="D14" s="74">
        <v>1393382.77</v>
      </c>
      <c r="E14" s="12"/>
      <c r="F14" s="12"/>
      <c r="G14" s="48"/>
    </row>
    <row r="15" ht="21" customHeight="1" spans="1:7">
      <c r="A15" s="15"/>
      <c r="B15" s="75"/>
      <c r="C15" s="15" t="s">
        <v>149</v>
      </c>
      <c r="D15" s="74"/>
      <c r="E15" s="12"/>
      <c r="F15" s="12"/>
      <c r="G15" s="12"/>
    </row>
    <row r="16" ht="21" customHeight="1" spans="1:7">
      <c r="A16" s="15"/>
      <c r="B16" s="75"/>
      <c r="C16" s="15" t="s">
        <v>150</v>
      </c>
      <c r="D16" s="74">
        <v>789894.31</v>
      </c>
      <c r="E16" s="12"/>
      <c r="F16" s="12"/>
      <c r="G16" s="12"/>
    </row>
    <row r="17" ht="21" customHeight="1" spans="1:7">
      <c r="A17" s="15"/>
      <c r="B17" s="75"/>
      <c r="C17" s="15" t="s">
        <v>151</v>
      </c>
      <c r="D17" s="74"/>
      <c r="E17" s="12"/>
      <c r="F17" s="12"/>
      <c r="G17" s="12"/>
    </row>
    <row r="18" ht="21" customHeight="1" spans="1:7">
      <c r="A18" s="15"/>
      <c r="B18" s="75"/>
      <c r="C18" s="15" t="s">
        <v>152</v>
      </c>
      <c r="D18" s="74"/>
      <c r="E18" s="12"/>
      <c r="F18" s="12"/>
      <c r="G18" s="12"/>
    </row>
    <row r="19" ht="21" customHeight="1" spans="1:7">
      <c r="A19" s="15"/>
      <c r="B19" s="15"/>
      <c r="C19" s="15" t="s">
        <v>153</v>
      </c>
      <c r="D19" s="74">
        <v>19117313.14</v>
      </c>
      <c r="E19" s="12"/>
      <c r="F19" s="12"/>
      <c r="G19" s="12"/>
    </row>
    <row r="20" ht="21" customHeight="1" spans="1:7">
      <c r="A20" s="15"/>
      <c r="B20" s="15"/>
      <c r="C20" s="15" t="s">
        <v>154</v>
      </c>
      <c r="D20" s="74"/>
      <c r="E20" s="12"/>
      <c r="F20" s="12"/>
      <c r="G20" s="12"/>
    </row>
    <row r="21" ht="21" customHeight="1" spans="1:7">
      <c r="A21" s="15"/>
      <c r="B21" s="15"/>
      <c r="C21" s="15" t="s">
        <v>155</v>
      </c>
      <c r="D21" s="74"/>
      <c r="E21" s="12"/>
      <c r="F21" s="12"/>
      <c r="G21" s="12"/>
    </row>
    <row r="22" ht="21" customHeight="1" spans="1:7">
      <c r="A22" s="15"/>
      <c r="B22" s="15"/>
      <c r="C22" s="15" t="s">
        <v>156</v>
      </c>
      <c r="D22" s="74"/>
      <c r="E22" s="12"/>
      <c r="F22" s="12"/>
      <c r="G22" s="12"/>
    </row>
    <row r="23" ht="21" customHeight="1" spans="1:7">
      <c r="A23" s="15"/>
      <c r="B23" s="15"/>
      <c r="C23" s="15" t="s">
        <v>157</v>
      </c>
      <c r="D23" s="74"/>
      <c r="E23" s="12"/>
      <c r="F23" s="12"/>
      <c r="G23" s="12"/>
    </row>
    <row r="24" ht="21" customHeight="1" spans="1:7">
      <c r="A24" s="15"/>
      <c r="B24" s="15"/>
      <c r="C24" s="15" t="s">
        <v>158</v>
      </c>
      <c r="D24" s="74"/>
      <c r="E24" s="12"/>
      <c r="F24" s="12"/>
      <c r="G24" s="12"/>
    </row>
    <row r="25" ht="21" customHeight="1" spans="1:7">
      <c r="A25" s="15"/>
      <c r="B25" s="15"/>
      <c r="C25" s="15" t="s">
        <v>159</v>
      </c>
      <c r="D25" s="74"/>
      <c r="E25" s="12"/>
      <c r="F25" s="12"/>
      <c r="G25" s="12"/>
    </row>
    <row r="26" ht="21" customHeight="1" spans="1:7">
      <c r="A26" s="15"/>
      <c r="B26" s="15"/>
      <c r="C26" s="15" t="s">
        <v>160</v>
      </c>
      <c r="D26" s="74"/>
      <c r="E26" s="12"/>
      <c r="F26" s="12"/>
      <c r="G26" s="12"/>
    </row>
    <row r="27" ht="21" customHeight="1" spans="1:7">
      <c r="A27" s="15"/>
      <c r="B27" s="15"/>
      <c r="C27" s="15" t="s">
        <v>161</v>
      </c>
      <c r="D27" s="74"/>
      <c r="E27" s="12"/>
      <c r="F27" s="12"/>
      <c r="G27" s="12"/>
    </row>
    <row r="28" ht="21" customHeight="1" spans="1:7">
      <c r="A28" s="15"/>
      <c r="B28" s="15"/>
      <c r="C28" s="15" t="s">
        <v>162</v>
      </c>
      <c r="D28" s="74"/>
      <c r="E28" s="12"/>
      <c r="F28" s="12"/>
      <c r="G28" s="12"/>
    </row>
    <row r="29" ht="21" customHeight="1" spans="1:7">
      <c r="A29" s="15"/>
      <c r="B29" s="15"/>
      <c r="C29" s="15" t="s">
        <v>163</v>
      </c>
      <c r="D29" s="74"/>
      <c r="E29" s="12"/>
      <c r="F29" s="12"/>
      <c r="G29" s="12"/>
    </row>
    <row r="30" ht="21" customHeight="1" spans="1:7">
      <c r="A30" s="15"/>
      <c r="B30" s="15"/>
      <c r="C30" s="15" t="s">
        <v>164</v>
      </c>
      <c r="D30" s="74"/>
      <c r="E30" s="12"/>
      <c r="F30" s="12"/>
      <c r="G30" s="12"/>
    </row>
    <row r="31" ht="21" customHeight="1" spans="1:7">
      <c r="A31" s="15"/>
      <c r="B31" s="15"/>
      <c r="C31" s="15" t="s">
        <v>165</v>
      </c>
      <c r="D31" s="74"/>
      <c r="E31" s="12"/>
      <c r="F31" s="12"/>
      <c r="G31" s="12"/>
    </row>
    <row r="32" ht="21" customHeight="1" spans="1:7">
      <c r="A32" s="15"/>
      <c r="B32" s="15"/>
      <c r="C32" s="15" t="s">
        <v>166</v>
      </c>
      <c r="D32" s="74"/>
      <c r="E32" s="12"/>
      <c r="F32" s="12"/>
      <c r="G32" s="12"/>
    </row>
    <row r="33" ht="21" customHeight="1" spans="1:7">
      <c r="A33" s="15"/>
      <c r="B33" s="15"/>
      <c r="C33" s="15" t="s">
        <v>167</v>
      </c>
      <c r="D33" s="74"/>
      <c r="E33" s="12"/>
      <c r="F33" s="12"/>
      <c r="G33" s="12"/>
    </row>
    <row r="34" ht="21" customHeight="1" spans="1:7">
      <c r="A34" s="15"/>
      <c r="B34" s="15"/>
      <c r="C34" s="15" t="s">
        <v>168</v>
      </c>
      <c r="D34" s="74"/>
      <c r="E34" s="12"/>
      <c r="F34" s="12"/>
      <c r="G34" s="12"/>
    </row>
    <row r="35" ht="21" customHeight="1" spans="1:7">
      <c r="A35" s="15"/>
      <c r="B35" s="15"/>
      <c r="C35" s="15" t="s">
        <v>169</v>
      </c>
      <c r="D35" s="74"/>
      <c r="E35" s="12"/>
      <c r="F35" s="12"/>
      <c r="G35" s="12"/>
    </row>
    <row r="36" ht="21" customHeight="1" spans="1:7">
      <c r="A36" s="15"/>
      <c r="B36" s="15"/>
      <c r="C36" s="15" t="s">
        <v>170</v>
      </c>
      <c r="D36" s="73"/>
      <c r="E36" s="12"/>
      <c r="F36" s="12"/>
      <c r="G36" s="12"/>
    </row>
    <row r="37" ht="22.75" customHeight="1" spans="1:7">
      <c r="A37" s="67" t="s">
        <v>171</v>
      </c>
      <c r="B37" s="76">
        <f>B6</f>
        <v>21300590.22</v>
      </c>
      <c r="C37" s="67" t="s">
        <v>172</v>
      </c>
      <c r="D37" s="77">
        <f>D6</f>
        <v>21300590.22</v>
      </c>
      <c r="E37" s="48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7" sqref="D7:E7"/>
    </sheetView>
  </sheetViews>
  <sheetFormatPr defaultColWidth="10" defaultRowHeight="14.4" outlineLevelRow="7"/>
  <cols>
    <col min="1" max="1" width="12.6296296296296" customWidth="1"/>
    <col min="2" max="2" width="13.1296296296296" customWidth="1"/>
    <col min="3" max="3" width="14.9259259259259" customWidth="1"/>
    <col min="4" max="4" width="12.3518518518519" customWidth="1"/>
    <col min="5" max="5" width="12.3796296296296" customWidth="1"/>
    <col min="6" max="6" width="8.37962962962963" customWidth="1"/>
    <col min="7" max="7" width="9.75" customWidth="1"/>
    <col min="8" max="8" width="9.5" customWidth="1"/>
    <col min="9" max="9" width="8.25" customWidth="1"/>
    <col min="10" max="10" width="9.87962962962963" customWidth="1"/>
    <col min="11" max="11" width="12.6296296296296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38</v>
      </c>
      <c r="K3" s="49"/>
    </row>
    <row r="4" ht="22.75" customHeight="1" spans="1:11">
      <c r="A4" s="67" t="s">
        <v>174</v>
      </c>
      <c r="B4" s="67" t="s">
        <v>119</v>
      </c>
      <c r="C4" s="67" t="s">
        <v>175</v>
      </c>
      <c r="D4" s="67"/>
      <c r="E4" s="67"/>
      <c r="F4" s="67" t="s">
        <v>176</v>
      </c>
      <c r="G4" s="67"/>
      <c r="H4" s="67"/>
      <c r="I4" s="67" t="s">
        <v>177</v>
      </c>
      <c r="J4" s="67"/>
      <c r="K4" s="67"/>
    </row>
    <row r="5" ht="22.75" customHeight="1" spans="1:11">
      <c r="A5" s="67"/>
      <c r="B5" s="67"/>
      <c r="C5" s="14" t="s">
        <v>119</v>
      </c>
      <c r="D5" s="14" t="s">
        <v>116</v>
      </c>
      <c r="E5" s="14" t="s">
        <v>117</v>
      </c>
      <c r="F5" s="14" t="s">
        <v>119</v>
      </c>
      <c r="G5" s="14" t="s">
        <v>116</v>
      </c>
      <c r="H5" s="14" t="s">
        <v>117</v>
      </c>
      <c r="I5" s="14" t="s">
        <v>119</v>
      </c>
      <c r="J5" s="14" t="s">
        <v>116</v>
      </c>
      <c r="K5" s="14" t="s">
        <v>117</v>
      </c>
    </row>
    <row r="6" ht="22.75" customHeight="1" spans="1:11">
      <c r="A6" s="46" t="s">
        <v>119</v>
      </c>
      <c r="B6" s="68"/>
      <c r="C6" s="68"/>
      <c r="D6" s="68"/>
      <c r="E6" s="68"/>
      <c r="F6" s="68"/>
      <c r="G6" s="68"/>
      <c r="H6" s="68"/>
      <c r="I6" s="68"/>
      <c r="J6" s="68"/>
      <c r="K6" s="68"/>
    </row>
    <row r="7" ht="22.75" customHeight="1" spans="1:11">
      <c r="A7" s="69" t="s">
        <v>3</v>
      </c>
      <c r="B7" s="68">
        <f>C7</f>
        <v>21300590.22</v>
      </c>
      <c r="C7" s="68">
        <f>D7+E7</f>
        <v>21300590.22</v>
      </c>
      <c r="D7" s="70">
        <v>16841590.22</v>
      </c>
      <c r="E7" s="70">
        <v>4459000</v>
      </c>
      <c r="F7" s="70"/>
      <c r="G7" s="70"/>
      <c r="H7" s="70"/>
      <c r="I7" s="70"/>
      <c r="J7" s="70"/>
      <c r="K7" s="70"/>
    </row>
    <row r="8" ht="22.75" customHeight="1" spans="1:11">
      <c r="A8" s="71"/>
      <c r="B8" s="72"/>
      <c r="C8" s="72"/>
      <c r="D8" s="70"/>
      <c r="E8" s="70"/>
      <c r="F8" s="70"/>
      <c r="G8" s="70"/>
      <c r="H8" s="70"/>
      <c r="I8" s="70"/>
      <c r="J8" s="70"/>
      <c r="K8" s="7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6" sqref="C6"/>
    </sheetView>
  </sheetViews>
  <sheetFormatPr defaultColWidth="10" defaultRowHeight="14.4" outlineLevelCol="4"/>
  <cols>
    <col min="1" max="1" width="17.5" customWidth="1"/>
    <col min="2" max="2" width="25.787037037037" customWidth="1"/>
    <col min="3" max="5" width="25.6388888888889" customWidth="1"/>
  </cols>
  <sheetData>
    <row r="1" ht="14.3" customHeight="1" spans="1:1">
      <c r="A1" s="61"/>
    </row>
    <row r="2" ht="36.9" customHeight="1" spans="1:5">
      <c r="A2" s="11" t="s">
        <v>178</v>
      </c>
      <c r="B2" s="11"/>
      <c r="C2" s="11"/>
      <c r="D2" s="11"/>
      <c r="E2" s="11"/>
    </row>
    <row r="3" ht="21.85" customHeight="1" spans="1:5">
      <c r="A3" s="12"/>
      <c r="B3" s="12"/>
      <c r="C3" s="49" t="s">
        <v>38</v>
      </c>
      <c r="D3" s="49"/>
      <c r="E3" s="49"/>
    </row>
    <row r="4" ht="22.75" customHeight="1" spans="1:5">
      <c r="A4" s="50" t="s">
        <v>114</v>
      </c>
      <c r="B4" s="50"/>
      <c r="C4" s="50" t="s">
        <v>175</v>
      </c>
      <c r="D4" s="50"/>
      <c r="E4" s="50"/>
    </row>
    <row r="5" ht="22.75" customHeight="1" spans="1:5">
      <c r="A5" s="62" t="s">
        <v>179</v>
      </c>
      <c r="B5" s="62" t="s">
        <v>180</v>
      </c>
      <c r="C5" s="63" t="s">
        <v>119</v>
      </c>
      <c r="D5" s="62" t="s">
        <v>116</v>
      </c>
      <c r="E5" s="62" t="s">
        <v>117</v>
      </c>
    </row>
    <row r="6" ht="22.75" customHeight="1" spans="1:5">
      <c r="A6" s="64"/>
      <c r="B6" s="64" t="s">
        <v>119</v>
      </c>
      <c r="C6" s="65">
        <f>D6+E6</f>
        <v>21300590.22</v>
      </c>
      <c r="D6" s="65">
        <f>D7+D11+D13</f>
        <v>16841590.22</v>
      </c>
      <c r="E6" s="65">
        <f>E7+E11+E13</f>
        <v>4459000</v>
      </c>
    </row>
    <row r="7" ht="29" customHeight="1" spans="1:5">
      <c r="A7" s="35" t="s">
        <v>181</v>
      </c>
      <c r="B7" s="35" t="s">
        <v>182</v>
      </c>
      <c r="C7" s="65">
        <f t="shared" ref="C7:C12" si="0">D7</f>
        <v>1393382.77</v>
      </c>
      <c r="D7" s="65">
        <f>D8+D9+D10</f>
        <v>1393382.77</v>
      </c>
      <c r="E7" s="65"/>
    </row>
    <row r="8" ht="29" customHeight="1" spans="1:5">
      <c r="A8" s="38" t="s">
        <v>183</v>
      </c>
      <c r="B8" s="38" t="s">
        <v>184</v>
      </c>
      <c r="C8" s="66">
        <f t="shared" si="0"/>
        <v>94410</v>
      </c>
      <c r="D8" s="66">
        <v>94410</v>
      </c>
      <c r="E8" s="66"/>
    </row>
    <row r="9" ht="29" customHeight="1" spans="1:5">
      <c r="A9" s="38" t="s">
        <v>185</v>
      </c>
      <c r="B9" s="38" t="s">
        <v>186</v>
      </c>
      <c r="C9" s="66">
        <f t="shared" si="0"/>
        <v>1211973.12</v>
      </c>
      <c r="D9" s="66">
        <v>1211973.12</v>
      </c>
      <c r="E9" s="66"/>
    </row>
    <row r="10" ht="29" customHeight="1" spans="1:5">
      <c r="A10" s="38" t="s">
        <v>187</v>
      </c>
      <c r="B10" s="38" t="s">
        <v>188</v>
      </c>
      <c r="C10" s="66">
        <f t="shared" si="0"/>
        <v>86999.65</v>
      </c>
      <c r="D10" s="66">
        <v>86999.65</v>
      </c>
      <c r="E10" s="66"/>
    </row>
    <row r="11" ht="29" customHeight="1" spans="1:5">
      <c r="A11" s="35" t="s">
        <v>189</v>
      </c>
      <c r="B11" s="35" t="s">
        <v>190</v>
      </c>
      <c r="C11" s="65">
        <f t="shared" si="0"/>
        <v>789894.31</v>
      </c>
      <c r="D11" s="65">
        <f>D12</f>
        <v>789894.31</v>
      </c>
      <c r="E11" s="65"/>
    </row>
    <row r="12" ht="29" customHeight="1" spans="1:5">
      <c r="A12" s="38" t="s">
        <v>191</v>
      </c>
      <c r="B12" s="38" t="s">
        <v>192</v>
      </c>
      <c r="C12" s="66">
        <f t="shared" si="0"/>
        <v>789894.31</v>
      </c>
      <c r="D12" s="66">
        <v>789894.31</v>
      </c>
      <c r="E12" s="66"/>
    </row>
    <row r="13" ht="29" customHeight="1" spans="1:5">
      <c r="A13" s="35" t="s">
        <v>193</v>
      </c>
      <c r="B13" s="35" t="s">
        <v>194</v>
      </c>
      <c r="C13" s="65">
        <f>D13+E13</f>
        <v>19117313.14</v>
      </c>
      <c r="D13" s="65">
        <f>D14+D15+D16+D17</f>
        <v>14658313.14</v>
      </c>
      <c r="E13" s="65">
        <f>E14+E15+E16+E17</f>
        <v>4459000</v>
      </c>
    </row>
    <row r="14" ht="29" customHeight="1" spans="1:5">
      <c r="A14" s="38" t="s">
        <v>195</v>
      </c>
      <c r="B14" s="38" t="s">
        <v>196</v>
      </c>
      <c r="C14" s="66">
        <f>D14+E14</f>
        <v>14713913.14</v>
      </c>
      <c r="D14" s="66">
        <v>14658313.14</v>
      </c>
      <c r="E14" s="66">
        <v>55600</v>
      </c>
    </row>
    <row r="15" ht="29" customHeight="1" spans="1:5">
      <c r="A15" s="38" t="s">
        <v>197</v>
      </c>
      <c r="B15" s="38" t="s">
        <v>198</v>
      </c>
      <c r="C15" s="66">
        <f>D15+E15</f>
        <v>458400</v>
      </c>
      <c r="D15" s="66"/>
      <c r="E15" s="66">
        <v>458400</v>
      </c>
    </row>
    <row r="16" ht="29" customHeight="1" spans="1:5">
      <c r="A16" s="38" t="s">
        <v>199</v>
      </c>
      <c r="B16" s="38" t="s">
        <v>200</v>
      </c>
      <c r="C16" s="66">
        <f>D16+E16</f>
        <v>1220000</v>
      </c>
      <c r="D16" s="66"/>
      <c r="E16" s="66">
        <v>1220000</v>
      </c>
    </row>
    <row r="17" ht="29" customHeight="1" spans="1:5">
      <c r="A17" s="38" t="s">
        <v>201</v>
      </c>
      <c r="B17" s="38" t="s">
        <v>202</v>
      </c>
      <c r="C17" s="66">
        <f>D17+E17</f>
        <v>2725000</v>
      </c>
      <c r="D17" s="66"/>
      <c r="E17" s="66">
        <v>2725000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2" workbookViewId="0">
      <selection activeCell="B17" sqref="B17"/>
    </sheetView>
  </sheetViews>
  <sheetFormatPr defaultColWidth="10" defaultRowHeight="14.4" outlineLevelCol="4"/>
  <cols>
    <col min="1" max="1" width="9.75" customWidth="1"/>
    <col min="2" max="2" width="24.3796296296296" customWidth="1"/>
    <col min="3" max="3" width="15.75" customWidth="1"/>
    <col min="4" max="4" width="14.6296296296296" customWidth="1"/>
    <col min="5" max="5" width="18.8796296296296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203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38</v>
      </c>
    </row>
    <row r="4" ht="22.75" customHeight="1" spans="1:5">
      <c r="A4" s="50" t="s">
        <v>204</v>
      </c>
      <c r="B4" s="50"/>
      <c r="C4" s="50" t="s">
        <v>205</v>
      </c>
      <c r="D4" s="50"/>
      <c r="E4" s="50"/>
    </row>
    <row r="5" ht="22.75" customHeight="1" spans="1:5">
      <c r="A5" s="50" t="s">
        <v>179</v>
      </c>
      <c r="B5" s="50" t="s">
        <v>180</v>
      </c>
      <c r="C5" s="50" t="s">
        <v>119</v>
      </c>
      <c r="D5" s="50" t="s">
        <v>206</v>
      </c>
      <c r="E5" s="50" t="s">
        <v>207</v>
      </c>
    </row>
    <row r="6" ht="22.75" customHeight="1" spans="1:5">
      <c r="A6" s="50"/>
      <c r="B6" s="51" t="s">
        <v>119</v>
      </c>
      <c r="C6" s="52">
        <f>C7+C15+C24</f>
        <v>16841590.22</v>
      </c>
      <c r="D6" s="52">
        <f>D7+D15+D24</f>
        <v>15855016.67</v>
      </c>
      <c r="E6" s="52">
        <f>E7+E15+E24</f>
        <v>986573.55</v>
      </c>
    </row>
    <row r="7" ht="27" customHeight="1" spans="1:5">
      <c r="A7" s="35" t="s">
        <v>208</v>
      </c>
      <c r="B7" s="35" t="s">
        <v>209</v>
      </c>
      <c r="C7" s="53">
        <f>D7+E7</f>
        <v>15760606.67</v>
      </c>
      <c r="D7" s="54">
        <f>D8+D9+D10+D11+D12+D13+D14</f>
        <v>15760606.67</v>
      </c>
      <c r="E7" s="54"/>
    </row>
    <row r="8" ht="27" customHeight="1" spans="1:5">
      <c r="A8" s="38" t="s">
        <v>210</v>
      </c>
      <c r="B8" s="38" t="s">
        <v>211</v>
      </c>
      <c r="C8" s="55">
        <f>D8</f>
        <v>6803292.8</v>
      </c>
      <c r="D8" s="56">
        <v>6803292.8</v>
      </c>
      <c r="E8" s="56"/>
    </row>
    <row r="9" ht="27" customHeight="1" spans="1:5">
      <c r="A9" s="38" t="s">
        <v>212</v>
      </c>
      <c r="B9" s="57" t="s">
        <v>213</v>
      </c>
      <c r="C9" s="55">
        <f t="shared" ref="C9:C14" si="0">D9</f>
        <v>1915530.19</v>
      </c>
      <c r="D9" s="56">
        <v>1915530.19</v>
      </c>
      <c r="E9" s="39"/>
    </row>
    <row r="10" ht="27" customHeight="1" spans="1:5">
      <c r="A10" s="38" t="s">
        <v>214</v>
      </c>
      <c r="B10" s="24" t="s">
        <v>215</v>
      </c>
      <c r="C10" s="55">
        <f t="shared" si="0"/>
        <v>2263875</v>
      </c>
      <c r="D10" s="56">
        <v>2263875</v>
      </c>
      <c r="E10" s="39"/>
    </row>
    <row r="11" ht="27" customHeight="1" spans="1:5">
      <c r="A11" s="38" t="s">
        <v>216</v>
      </c>
      <c r="B11" s="24" t="s">
        <v>217</v>
      </c>
      <c r="C11" s="55">
        <f t="shared" si="0"/>
        <v>2689041.6</v>
      </c>
      <c r="D11" s="56">
        <v>2689041.6</v>
      </c>
      <c r="E11" s="39"/>
    </row>
    <row r="12" ht="27" customHeight="1" spans="1:5">
      <c r="A12" s="38" t="s">
        <v>218</v>
      </c>
      <c r="B12" s="24" t="s">
        <v>219</v>
      </c>
      <c r="C12" s="55">
        <f t="shared" si="0"/>
        <v>1211973.12</v>
      </c>
      <c r="D12" s="56">
        <v>1211973.12</v>
      </c>
      <c r="E12" s="39"/>
    </row>
    <row r="13" ht="27" customHeight="1" spans="1:5">
      <c r="A13" s="38" t="s">
        <v>220</v>
      </c>
      <c r="B13" s="24" t="s">
        <v>221</v>
      </c>
      <c r="C13" s="55">
        <f t="shared" si="0"/>
        <v>789894.31</v>
      </c>
      <c r="D13" s="56">
        <v>789894.31</v>
      </c>
      <c r="E13" s="39"/>
    </row>
    <row r="14" ht="27" customHeight="1" spans="1:5">
      <c r="A14" s="38" t="s">
        <v>222</v>
      </c>
      <c r="B14" s="58" t="s">
        <v>223</v>
      </c>
      <c r="C14" s="55">
        <f t="shared" si="0"/>
        <v>86999.65</v>
      </c>
      <c r="D14" s="56">
        <v>86999.65</v>
      </c>
      <c r="E14" s="39"/>
    </row>
    <row r="15" ht="27" customHeight="1" spans="1:5">
      <c r="A15" s="35" t="s">
        <v>224</v>
      </c>
      <c r="B15" s="35" t="s">
        <v>225</v>
      </c>
      <c r="C15" s="59">
        <f>D15+E15</f>
        <v>986573.55</v>
      </c>
      <c r="D15" s="54"/>
      <c r="E15" s="59">
        <f>E16+E17+E18+E19+E20+E21+E22+E23</f>
        <v>986573.55</v>
      </c>
    </row>
    <row r="16" ht="27" customHeight="1" spans="1:5">
      <c r="A16" s="37" t="s">
        <v>226</v>
      </c>
      <c r="B16" s="38" t="s">
        <v>227</v>
      </c>
      <c r="C16" s="36">
        <f t="shared" ref="C16:C24" si="1">D16+E16</f>
        <v>200000</v>
      </c>
      <c r="D16" s="36"/>
      <c r="E16" s="36">
        <v>200000</v>
      </c>
    </row>
    <row r="17" ht="27" customHeight="1" spans="1:5">
      <c r="A17" s="37" t="s">
        <v>228</v>
      </c>
      <c r="B17" s="38" t="s">
        <v>229</v>
      </c>
      <c r="C17" s="36">
        <f t="shared" si="1"/>
        <v>175000</v>
      </c>
      <c r="D17" s="36"/>
      <c r="E17" s="36">
        <v>175000</v>
      </c>
    </row>
    <row r="18" ht="27" customHeight="1" spans="1:5">
      <c r="A18" s="37" t="s">
        <v>230</v>
      </c>
      <c r="B18" s="38" t="s">
        <v>231</v>
      </c>
      <c r="C18" s="36">
        <f t="shared" si="1"/>
        <v>50000</v>
      </c>
      <c r="D18" s="36"/>
      <c r="E18" s="36">
        <v>50000</v>
      </c>
    </row>
    <row r="19" ht="27" customHeight="1" spans="1:5">
      <c r="A19" s="37" t="s">
        <v>232</v>
      </c>
      <c r="B19" s="38" t="s">
        <v>233</v>
      </c>
      <c r="C19" s="36">
        <f t="shared" si="1"/>
        <v>100000</v>
      </c>
      <c r="D19" s="36"/>
      <c r="E19" s="36">
        <v>100000</v>
      </c>
    </row>
    <row r="20" ht="27" customHeight="1" spans="1:5">
      <c r="A20" s="37" t="s">
        <v>234</v>
      </c>
      <c r="B20" s="38" t="s">
        <v>235</v>
      </c>
      <c r="C20" s="36">
        <f t="shared" si="1"/>
        <v>50000</v>
      </c>
      <c r="D20" s="36"/>
      <c r="E20" s="36">
        <v>50000</v>
      </c>
    </row>
    <row r="21" ht="27" customHeight="1" spans="1:5">
      <c r="A21" s="37" t="s">
        <v>236</v>
      </c>
      <c r="B21" s="38" t="s">
        <v>237</v>
      </c>
      <c r="C21" s="36">
        <f t="shared" si="1"/>
        <v>169755.52</v>
      </c>
      <c r="D21" s="56"/>
      <c r="E21" s="36">
        <v>169755.52</v>
      </c>
    </row>
    <row r="22" ht="27" customHeight="1" spans="1:5">
      <c r="A22" s="37" t="s">
        <v>238</v>
      </c>
      <c r="B22" s="38" t="s">
        <v>239</v>
      </c>
      <c r="C22" s="36">
        <f t="shared" si="1"/>
        <v>137418.03</v>
      </c>
      <c r="D22" s="56"/>
      <c r="E22" s="36">
        <v>137418.03</v>
      </c>
    </row>
    <row r="23" ht="27" customHeight="1" spans="1:5">
      <c r="A23" s="37" t="s">
        <v>240</v>
      </c>
      <c r="B23" s="38" t="s">
        <v>241</v>
      </c>
      <c r="C23" s="36">
        <f t="shared" si="1"/>
        <v>104400</v>
      </c>
      <c r="D23" s="56"/>
      <c r="E23" s="36">
        <v>104400</v>
      </c>
    </row>
    <row r="24" ht="27" customHeight="1" spans="1:5">
      <c r="A24" s="35" t="s">
        <v>242</v>
      </c>
      <c r="B24" s="35" t="s">
        <v>243</v>
      </c>
      <c r="C24" s="54">
        <f t="shared" si="1"/>
        <v>94410</v>
      </c>
      <c r="D24" s="54">
        <f>D25+D26</f>
        <v>94410</v>
      </c>
      <c r="E24" s="59"/>
    </row>
    <row r="25" ht="27" customHeight="1" spans="1:5">
      <c r="A25" s="38" t="s">
        <v>244</v>
      </c>
      <c r="B25" s="60" t="s">
        <v>245</v>
      </c>
      <c r="C25" s="36">
        <f>D25</f>
        <v>68250</v>
      </c>
      <c r="D25" s="36">
        <v>68250</v>
      </c>
      <c r="E25" s="36"/>
    </row>
    <row r="26" ht="27" customHeight="1" spans="1:5">
      <c r="A26" s="38" t="s">
        <v>246</v>
      </c>
      <c r="B26" s="60" t="s">
        <v>247</v>
      </c>
      <c r="C26" s="36">
        <f>D26</f>
        <v>26160</v>
      </c>
      <c r="D26" s="36">
        <v>26160</v>
      </c>
      <c r="E26" s="36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Administration</cp:lastModifiedBy>
  <dcterms:created xsi:type="dcterms:W3CDTF">2023-02-03T00:53:00Z</dcterms:created>
  <dcterms:modified xsi:type="dcterms:W3CDTF">2024-03-13T07:53:02Z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