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14"/>
  </bookViews>
  <sheets>
    <sheet name="封面" sheetId="1" r:id="rId1"/>
    <sheet name="目录" sheetId="2" r:id="rId2"/>
    <sheet name="表1" sheetId="3" r:id="rId3"/>
    <sheet name="表2" sheetId="4" r:id="rId4"/>
    <sheet name="表3" sheetId="5" r:id="rId5"/>
    <sheet name="表4" sheetId="6" r:id="rId6"/>
    <sheet name="表5" sheetId="7" r:id="rId7"/>
    <sheet name="表6" sheetId="8" r:id="rId8"/>
    <sheet name="表7" sheetId="9" r:id="rId9"/>
    <sheet name="表8" sheetId="10" r:id="rId10"/>
    <sheet name="表9" sheetId="11" r:id="rId11"/>
    <sheet name="表10" sheetId="12" r:id="rId12"/>
    <sheet name="表11" sheetId="13" r:id="rId13"/>
    <sheet name="表12" sheetId="14" r:id="rId14"/>
    <sheet name="表13" sheetId="15" r:id="rId15"/>
    <sheet name="表14" sheetId="16" r:id="rId16"/>
  </sheets>
  <definedNames>
    <definedName name="_xlnm.Print_Titles" localSheetId="3">表2!$1:4</definedName>
    <definedName name="_xlnm.Print_Titles" localSheetId="11">表10!$1:5</definedName>
    <definedName name="_xlnm.Print_Area" localSheetId="11">表10!$A$1:$C$12</definedName>
    <definedName name="_xlnm.Print_Area" localSheetId="3">表2!$A$1:$B$29</definedName>
  </definedNames>
  <calcPr calcId="144525"/>
</workbook>
</file>

<file path=xl/sharedStrings.xml><?xml version="1.0" encoding="utf-8"?>
<sst xmlns="http://schemas.openxmlformats.org/spreadsheetml/2006/main" count="512" uniqueCount="351">
  <si>
    <t>单位代码：</t>
  </si>
  <si>
    <t>单位名称：</t>
  </si>
  <si>
    <t>宁县农业机械化服务中心</t>
  </si>
  <si>
    <t>部门预算公开表</t>
  </si>
  <si>
    <t xml:space="preserve">     </t>
  </si>
  <si>
    <t>编制日期：</t>
  </si>
  <si>
    <t>部门领导：</t>
  </si>
  <si>
    <t>财务负责人：</t>
  </si>
  <si>
    <t>制表人：</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</si>
  <si>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</si>
  <si>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</si>
  <si>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</si>
  <si>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</si>
  <si>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</si>
  <si>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</si>
  <si>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</si>
  <si>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</si>
  <si>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</si>
  <si>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</si>
  <si>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</si>
  <si>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</si>
  <si>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</si>
  <si>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</si>
  <si>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</si>
  <si>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</si>
  <si>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</si>
  <si>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</si>
  <si>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</si>
  <si>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</si>
  <si>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</si>
  <si>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</si>
  <si>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</si>
  <si>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</si>
  <si>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</si>
  <si>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</si>
  <si>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</si>
  <si>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</si>
  <si>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</si>
  <si>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</si>
  <si>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</si>
  <si>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</si>
  <si>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</si>
  <si>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</si>
  <si>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</si>
  <si>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</si>
  <si>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</si>
  <si>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</si>
  <si>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</si>
  <si>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</si>
  <si>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</si>
  <si>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</si>
  <si>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</si>
  <si>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</si>
  <si>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</si>
  <si>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</si>
  <si>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</si>
  <si>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</si>
  <si>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</si>
  <si>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</si>
  <si>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</si>
  <si>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</si>
  <si>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</si>
  <si>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</si>
  <si>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</si>
  <si>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</si>
  <si>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</si>
  <si>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</si>
  <si>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</si>
  <si>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</si>
  <si>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</si>
  <si>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</si>
  <si>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</si>
  <si>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</si>
  <si>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</si>
  <si>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</si>
  <si>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</si>
  <si>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</si>
  <si>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</si>
  <si>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</si>
  <si>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</si>
  <si>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</si>
  <si>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</si>
  <si>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</si>
  <si>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</si>
  <si>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charset val="134"/>
      </rPr>
      <t xml:space="preserve"> </t>
    </r>
    <r>
      <rPr>
        <sz val="9"/>
        <color indexed="8"/>
        <rFont val="宋体"/>
        <charset val="134"/>
      </rPr>
      <t xml:space="preserve">   本级财力安排</t>
    </r>
  </si>
  <si>
    <t xml:space="preserve">    上级专项资金</t>
  </si>
  <si>
    <t>二、财政拨款（结转结余）</t>
  </si>
  <si>
    <r>
      <rPr>
        <sz val="9"/>
        <color indexed="8"/>
        <rFont val="宋体"/>
        <charset val="134"/>
      </rPr>
      <t xml:space="preserve"> </t>
    </r>
    <r>
      <rPr>
        <sz val="9"/>
        <color indexed="8"/>
        <rFont val="宋体"/>
        <charset val="134"/>
      </rPr>
      <t xml:space="preserve">   本级结转结余</t>
    </r>
  </si>
  <si>
    <t xml:space="preserve">    上级专项结转结余</t>
  </si>
  <si>
    <t>三、事业收入</t>
  </si>
  <si>
    <r>
      <rPr>
        <sz val="9"/>
        <color indexed="8"/>
        <rFont val="宋体"/>
        <charset val="134"/>
      </rPr>
      <t xml:space="preserve"> </t>
    </r>
    <r>
      <rPr>
        <sz val="9"/>
        <color indexed="8"/>
        <rFont val="宋体"/>
        <charset val="134"/>
      </rPr>
      <t xml:space="preserve">   教育专户收入</t>
    </r>
  </si>
  <si>
    <r>
      <rPr>
        <sz val="9"/>
        <color indexed="8"/>
        <rFont val="宋体"/>
        <charset val="134"/>
      </rPr>
      <t xml:space="preserve"> </t>
    </r>
    <r>
      <rPr>
        <sz val="9"/>
        <color indexed="8"/>
        <rFont val="宋体"/>
        <charset val="134"/>
      </rPr>
      <t xml:space="preserve">   医疗专户收入</t>
    </r>
  </si>
  <si>
    <r>
      <rPr>
        <sz val="9"/>
        <color indexed="8"/>
        <rFont val="宋体"/>
        <charset val="134"/>
      </rPr>
      <t xml:space="preserve"> </t>
    </r>
    <r>
      <rPr>
        <sz val="9"/>
        <color indexed="8"/>
        <rFont val="宋体"/>
        <charset val="134"/>
      </rPr>
      <t xml:space="preserve">   其他事业收入</t>
    </r>
  </si>
  <si>
    <t>四、上级补助收入</t>
  </si>
  <si>
    <t>五、附属单位上缴收入</t>
  </si>
  <si>
    <t>六、经营收入</t>
  </si>
  <si>
    <t>七、其他收入</t>
  </si>
  <si>
    <t>八、上年结转、结余</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</si>
  <si>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</si>
  <si>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</si>
  <si>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</si>
  <si>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</si>
  <si>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</si>
  <si>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</si>
  <si>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</si>
  <si>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</si>
  <si>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</si>
  <si>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部门支出总体情况表</t>
  </si>
  <si>
    <t>功能分类科目</t>
  </si>
  <si>
    <t>科目名称</t>
  </si>
  <si>
    <t>支出合计</t>
  </si>
  <si>
    <t>基本支出</t>
  </si>
  <si>
    <t>项目支出</t>
  </si>
  <si>
    <t>上年结转</t>
  </si>
  <si>
    <t>合计</t>
  </si>
  <si>
    <t>301</t>
  </si>
  <si>
    <t>工资福利支出</t>
  </si>
  <si>
    <t>30101</t>
  </si>
  <si>
    <t xml:space="preserve">  基本工资</t>
  </si>
  <si>
    <t>30102</t>
  </si>
  <si>
    <t xml:space="preserve">  津贴补贴</t>
  </si>
  <si>
    <t>30103</t>
  </si>
  <si>
    <t xml:space="preserve">  奖金</t>
  </si>
  <si>
    <t>30107</t>
  </si>
  <si>
    <t xml:space="preserve">  绩效工资</t>
  </si>
  <si>
    <t>30110</t>
  </si>
  <si>
    <t xml:space="preserve">  职工基本医疗保险缴费</t>
  </si>
  <si>
    <t>30112</t>
  </si>
  <si>
    <t xml:space="preserve">  其他社会保障缴费</t>
  </si>
  <si>
    <t>302</t>
  </si>
  <si>
    <t>商品和服务支出</t>
  </si>
  <si>
    <t>30201</t>
  </si>
  <si>
    <t xml:space="preserve">  办公费</t>
  </si>
  <si>
    <t>30202</t>
  </si>
  <si>
    <t xml:space="preserve">  印刷费</t>
  </si>
  <si>
    <t>30205</t>
  </si>
  <si>
    <t xml:space="preserve">  水费</t>
  </si>
  <si>
    <t>30207</t>
  </si>
  <si>
    <t xml:space="preserve">  邮电费</t>
  </si>
  <si>
    <t>30211</t>
  </si>
  <si>
    <t xml:space="preserve">  差旅费</t>
  </si>
  <si>
    <t>30213</t>
  </si>
  <si>
    <t xml:space="preserve">  维修（护）费</t>
  </si>
  <si>
    <t>30215</t>
  </si>
  <si>
    <t xml:space="preserve">  会议费</t>
  </si>
  <si>
    <t>30216</t>
  </si>
  <si>
    <t xml:space="preserve">  培训费</t>
  </si>
  <si>
    <t>30217</t>
  </si>
  <si>
    <t xml:space="preserve">  公务接待费</t>
  </si>
  <si>
    <t>30228</t>
  </si>
  <si>
    <t xml:space="preserve">  工会经费</t>
  </si>
  <si>
    <t>30229</t>
  </si>
  <si>
    <t xml:space="preserve">  福利费</t>
  </si>
  <si>
    <t>30239</t>
  </si>
  <si>
    <t xml:space="preserve">  其他交通费用</t>
  </si>
  <si>
    <r>
      <rPr>
        <sz val="9"/>
        <rFont val="宋体"/>
        <charset val="134"/>
      </rPr>
      <t xml:space="preserve">  其他交通费用</t>
    </r>
    <r>
      <rPr>
        <sz val="10"/>
        <rFont val="宋体"/>
        <charset val="134"/>
      </rPr>
      <t>（车补）</t>
    </r>
  </si>
  <si>
    <t>30299</t>
  </si>
  <si>
    <t xml:space="preserve">  其他商品和服务支出</t>
  </si>
  <si>
    <t>303</t>
  </si>
  <si>
    <t>对个人和家庭的补助</t>
  </si>
  <si>
    <t>30301</t>
  </si>
  <si>
    <t xml:space="preserve">  离休费</t>
  </si>
  <si>
    <t>30302</t>
  </si>
  <si>
    <t xml:space="preserve">  退休费</t>
  </si>
  <si>
    <t>30305</t>
  </si>
  <si>
    <t xml:space="preserve">  生活补助</t>
  </si>
  <si>
    <t>30307</t>
  </si>
  <si>
    <t xml:space="preserve">  医疗费补助</t>
  </si>
  <si>
    <t xml:space="preserve">  个人农业生产补贴</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</si>
  <si>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</si>
  <si>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</si>
  <si>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</si>
  <si>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</si>
  <si>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</si>
  <si>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</si>
  <si>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</si>
  <si>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</si>
  <si>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</si>
  <si>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</si>
  <si>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</si>
  <si>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</si>
  <si>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</si>
  <si>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</si>
  <si>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</si>
  <si>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</si>
  <si>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</si>
  <si>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</si>
  <si>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</si>
  <si>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</si>
  <si>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</si>
  <si>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</si>
  <si>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</si>
  <si>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</si>
  <si>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</si>
  <si>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</si>
  <si>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</si>
  <si>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</si>
  <si>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</si>
  <si>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</si>
  <si>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</si>
  <si>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</si>
  <si>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</si>
  <si>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</si>
  <si>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</si>
  <si>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</si>
  <si>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</si>
  <si>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</si>
  <si>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</si>
  <si>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</si>
  <si>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</si>
  <si>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</si>
  <si>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</si>
  <si>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</si>
  <si>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</si>
  <si>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213</t>
  </si>
  <si>
    <t>农林水支出</t>
  </si>
  <si>
    <t xml:space="preserve"> 21301</t>
  </si>
  <si>
    <t xml:space="preserve">  农业农村</t>
  </si>
  <si>
    <t xml:space="preserve">  2130104</t>
  </si>
  <si>
    <t xml:space="preserve">    事业运行</t>
  </si>
  <si>
    <t xml:space="preserve">  2130122</t>
  </si>
  <si>
    <t xml:space="preserve">    农业生产发展</t>
  </si>
  <si>
    <t>208</t>
  </si>
  <si>
    <t>社会保障和就业支出</t>
  </si>
  <si>
    <t xml:space="preserve"> 20805</t>
  </si>
  <si>
    <t xml:space="preserve">  行政事业单位养老支出</t>
  </si>
  <si>
    <t xml:space="preserve">  2080502</t>
  </si>
  <si>
    <t xml:space="preserve">    事业单位离退休</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</si>
  <si>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</si>
  <si>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</si>
  <si>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</si>
  <si>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</si>
  <si>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</si>
  <si>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</si>
  <si>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</si>
  <si>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</si>
  <si>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2101102</t>
  </si>
  <si>
    <t xml:space="preserve">    事业单位医疗</t>
  </si>
  <si>
    <t>一般公共预算基本支出表</t>
  </si>
  <si>
    <t>经济分类科目</t>
  </si>
  <si>
    <t>一般公共预算基本支出</t>
  </si>
  <si>
    <t>人员经费</t>
  </si>
  <si>
    <t>公用经费</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</si>
  <si>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</si>
  <si>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</si>
  <si>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</si>
  <si>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</si>
  <si>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</si>
  <si>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</si>
  <si>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</si>
  <si>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</si>
  <si>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</si>
  <si>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</si>
  <si>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</si>
  <si>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</si>
  <si>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</si>
  <si>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</si>
  <si>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</si>
  <si>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</si>
  <si>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</si>
  <si>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</si>
  <si>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</si>
  <si>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</si>
  <si>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</si>
  <si>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</si>
  <si>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</si>
  <si>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t>
  </si>
  <si>
    <t>总计</t>
  </si>
  <si>
    <t>……</t>
  </si>
  <si>
    <t>备注：无内容应公开空表并说明情况。</t>
  </si>
  <si>
    <t>部门（单位）整体支出绩效目标表</t>
  </si>
  <si>
    <t xml:space="preserve"> </t>
  </si>
  <si>
    <t>部门（单位）名称</t>
  </si>
  <si>
    <t>联系人</t>
  </si>
  <si>
    <t>张小峰</t>
  </si>
  <si>
    <t>联系电话</t>
  </si>
  <si>
    <t>0934-6622509</t>
  </si>
  <si>
    <t>部门（单位）职能</t>
  </si>
  <si>
    <t>依据</t>
  </si>
  <si>
    <t>中共宁县委机构编制委员会关于县直副科级以上承担行政职能事业单位机构调整设置的通知</t>
  </si>
  <si>
    <t>职能概述</t>
  </si>
  <si>
    <r>
      <t>1.</t>
    </r>
    <r>
      <rPr>
        <sz val="9"/>
        <color rgb="FF000000"/>
        <rFont val="宋体"/>
        <charset val="1"/>
      </rPr>
      <t>贯彻执行国家有关农机化方面的方针、政策；研究制定有关全县农机化发展的中长期规划和年度计划，并组织实施；指导乡镇农机管理服务工作。宣传贯彻执行农业机械法律法规（《中华人民共和国农业机械化促进法》、《中华人民共和国道路交通安全法》、《农业技术推广法》、《甘肃省农业机械管理条例》、《甘肃省农业机械安全监理和事故处理条例》）等；</t>
    </r>
    <r>
      <rPr>
        <sz val="9"/>
        <color rgb="FF000000"/>
        <rFont val="Calibri"/>
        <charset val="1"/>
      </rPr>
      <t>2.</t>
    </r>
    <r>
      <rPr>
        <sz val="9"/>
        <color rgb="FF000000"/>
        <rFont val="宋体"/>
        <charset val="1"/>
      </rPr>
      <t>负责全县农机产品质量监督，组织农机产品适用性试验，开展农机新机具、新技术的引进试验示范和推广，负责农机行业技术改造和新产品开发，负责农机人才开发、培训。组织指导农机行业职业技能鉴定工作；</t>
    </r>
    <r>
      <rPr>
        <sz val="9"/>
        <color rgb="FF000000"/>
        <rFont val="Calibri"/>
        <charset val="1"/>
      </rPr>
      <t>3.</t>
    </r>
    <r>
      <rPr>
        <sz val="9"/>
        <color rgb="FF000000"/>
        <rFont val="宋体"/>
        <charset val="1"/>
      </rPr>
      <t>负责全县农机安全监督管理、组织开展农机安全教育；农机维修、农机经营、服务组织等行业管理；</t>
    </r>
    <r>
      <rPr>
        <sz val="9"/>
        <color rgb="FF000000"/>
        <rFont val="Calibri"/>
        <charset val="1"/>
      </rPr>
      <t>4.</t>
    </r>
    <r>
      <rPr>
        <sz val="9"/>
        <color rgb="FF000000"/>
        <rFont val="宋体"/>
        <charset val="1"/>
      </rPr>
      <t>负责全县农机服务体系建设，指导全县机械化农业生产和农机服务组织的服务、经营活动，组织开展农业机械跨区作业等社会化服务；</t>
    </r>
    <r>
      <rPr>
        <sz val="9"/>
        <color rgb="FF000000"/>
        <rFont val="Calibri"/>
        <charset val="1"/>
      </rPr>
      <t>5.</t>
    </r>
    <r>
      <rPr>
        <sz val="9"/>
        <color rgb="FF000000"/>
        <rFont val="宋体"/>
        <charset val="1"/>
      </rPr>
      <t>负责组织指导全县农机行业信息网络建设、农机化统计工作，发布农机行业有关信息；</t>
    </r>
    <r>
      <rPr>
        <sz val="9"/>
        <color rgb="FF000000"/>
        <rFont val="Calibri"/>
        <charset val="1"/>
      </rPr>
      <t>6.</t>
    </r>
    <r>
      <rPr>
        <sz val="9"/>
        <color rgb="FF000000"/>
        <rFont val="宋体"/>
        <charset val="1"/>
      </rPr>
      <t>负责农机行业项目资金争取、立项申请和项目的具体组织实施；组织农业机械化抗灾救灾、生产自救工作；承办县政府和省、市农机业务主管部门交办的其它工作。</t>
    </r>
  </si>
  <si>
    <t>近三年部门（单位）职能是否出现过重大变化</t>
  </si>
  <si>
    <t>否</t>
  </si>
  <si>
    <t>变化内容</t>
  </si>
  <si>
    <t>无</t>
  </si>
  <si>
    <t>部门（单位）基本信息</t>
  </si>
  <si>
    <t>直属单位包括</t>
  </si>
  <si>
    <t>内设职能部门</t>
  </si>
  <si>
    <t>县农机监理站、农业机械化学校</t>
  </si>
  <si>
    <t>编制人员数</t>
  </si>
  <si>
    <t>实有在职人数</t>
  </si>
  <si>
    <t>行政编制人数</t>
  </si>
  <si>
    <t>事业编制人数</t>
  </si>
  <si>
    <t>编外人数</t>
  </si>
  <si>
    <t>部门（单位）基本制度建设情况</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</si>
  <si>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</si>
  <si>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</si>
  <si>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</si>
  <si>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</si>
  <si>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</si>
  <si>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</si>
  <si>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</si>
  <si>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</si>
  <si>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</si>
  <si>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</si>
  <si>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</si>
  <si>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</si>
  <si>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</si>
  <si>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</si>
  <si>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</si>
  <si>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</si>
  <si>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</si>
  <si>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</si>
  <si>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</si>
  <si>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</si>
  <si>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</si>
  <si>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</si>
  <si>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主要农作物耕种收综合机械化率进一步增长。</t>
  </si>
  <si>
    <t>效益指标</t>
  </si>
  <si>
    <t>社会效益指标</t>
  </si>
  <si>
    <t>极大地提升农机服务能力，全县农机化生产作业水平稳步提升，大力推动农业农村和社会发展。</t>
  </si>
  <si>
    <t>满意度指标</t>
  </si>
  <si>
    <t>服务对象满意度指标</t>
  </si>
  <si>
    <t>受益群众满意度</t>
  </si>
  <si>
    <t>≥98%</t>
  </si>
  <si>
    <t>项目支出绩效目标表</t>
  </si>
  <si>
    <t>预算单位</t>
  </si>
  <si>
    <t>项目名称</t>
  </si>
  <si>
    <t>县列项目经费</t>
  </si>
  <si>
    <t>一级项目名称</t>
  </si>
  <si>
    <t>农机具购置补贴工作经费</t>
  </si>
  <si>
    <t>二级项目名称</t>
  </si>
  <si>
    <t>项目类型</t>
  </si>
  <si>
    <t>县列项目</t>
  </si>
  <si>
    <t>资金用途</t>
  </si>
  <si>
    <t>资金性质</t>
  </si>
  <si>
    <t>县级资金</t>
  </si>
  <si>
    <t>项目分类</t>
  </si>
  <si>
    <t>运转类项目</t>
  </si>
  <si>
    <r>
      <rPr>
        <b/>
        <sz val="9"/>
        <color indexed="8"/>
        <rFont val="宋体"/>
        <charset val="1"/>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</si>
  <si>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</si>
  <si>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</si>
  <si>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</si>
  <si>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</si>
  <si>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全年保障落实国家农机购置补贴政策，引进新型农业机械，核查新购置补贴农机具，进一步提升全县主要农作物综合机械化率。</t>
  </si>
  <si>
    <t>指标目标值</t>
  </si>
  <si>
    <t>核查补贴机具数</t>
  </si>
  <si>
    <r>
      <rPr>
        <b/>
        <sz val="9"/>
        <color indexed="8"/>
        <rFont val="Calibri"/>
        <charset val="1"/>
      </rPr>
      <t>1600</t>
    </r>
    <r>
      <rPr>
        <b/>
        <sz val="9"/>
        <color rgb="FF000000"/>
        <rFont val="宋体"/>
        <charset val="1"/>
      </rPr>
      <t>台以上</t>
    </r>
  </si>
  <si>
    <t>农机社会化服务能力</t>
  </si>
  <si>
    <t>显著提升</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</si>
</sst>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
    <numFmt numFmtId="179" formatCode="#,##0.00_ ;[Red]\-#,##0.00\ "/>
    <numFmt numFmtId="180" formatCode="yyyy/mm/dd"/>
  </numFmts>
  <fonts count="60">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sz val="9"/>
      <color rgb="FF000000"/>
      <name val="宋体"/>
      <charset val="1"/>
    </font>
    <font>
      <sz val="9"/>
      <color indexed="8"/>
      <name val="Calibri"/>
      <charset val="1"/>
    </font>
    <font>
      <sz val="9"/>
      <color indexed="8"/>
      <name val="宋体"/>
      <charset val="1"/>
      <scheme val="minor"/>
    </font>
    <font>
      <b/>
      <sz val="9"/>
      <color rgb="FF000000"/>
      <name val="宋体"/>
      <charset val="1"/>
    </font>
    <font>
      <b/>
      <sz val="9"/>
      <color indexed="8"/>
      <name val="Calibri"/>
      <charset val="1"/>
    </font>
    <font>
      <sz val="9"/>
      <color rgb="FF000000"/>
      <name val="Calibri"/>
      <charset val="1"/>
    </font>
    <font>
      <b/>
      <sz val="9"/>
      <color rgb="FF000000"/>
      <name val="宋体"/>
      <charset val="1"/>
      <scheme val="minor"/>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b/>
      <sz val="10"/>
      <name val="SimSun"/>
      <charset val="134"/>
    </font>
    <font>
      <sz val="10"/>
      <color indexed="8"/>
      <name val="宋体"/>
      <charset val="1"/>
      <scheme val="minor"/>
    </font>
    <font>
      <sz val="9"/>
      <name val="宋体"/>
      <charset val="134"/>
    </font>
    <font>
      <sz val="19"/>
      <name val="SimSun"/>
      <charset val="134"/>
    </font>
    <font>
      <sz val="10"/>
      <name val="宋体"/>
      <charset val="134"/>
    </font>
    <font>
      <b/>
      <sz val="11"/>
      <color indexed="8"/>
      <name val="宋体"/>
      <charset val="1"/>
      <scheme val="minor"/>
    </font>
    <font>
      <sz val="10"/>
      <name val="Hiragino Sans GB"/>
      <charset val="134"/>
    </font>
    <font>
      <b/>
      <sz val="11"/>
      <name val="SimSun"/>
      <charset val="134"/>
    </font>
    <font>
      <b/>
      <sz val="9"/>
      <name val="SimSun"/>
      <charset val="134"/>
    </font>
    <font>
      <b/>
      <sz val="12"/>
      <name val="SimSun"/>
      <charset val="134"/>
    </font>
    <font>
      <b/>
      <u/>
      <sz val="10"/>
      <color rgb="FF0000FF"/>
      <name val="SimSun"/>
      <charset val="134"/>
    </font>
    <font>
      <b/>
      <sz val="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indexed="8"/>
      <name val="宋体"/>
      <charset val="1"/>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9" fillId="0" borderId="0" applyFont="0" applyFill="0" applyBorder="0" applyAlignment="0" applyProtection="0">
      <alignment vertical="center"/>
    </xf>
    <xf numFmtId="0" fontId="40" fillId="4" borderId="0" applyNumberFormat="0" applyBorder="0" applyAlignment="0" applyProtection="0">
      <alignment vertical="center"/>
    </xf>
    <xf numFmtId="0" fontId="41" fillId="5" borderId="4"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6" borderId="0" applyNumberFormat="0" applyBorder="0" applyAlignment="0" applyProtection="0">
      <alignment vertical="center"/>
    </xf>
    <xf numFmtId="0" fontId="42" fillId="7" borderId="0" applyNumberFormat="0" applyBorder="0" applyAlignment="0" applyProtection="0">
      <alignment vertical="center"/>
    </xf>
    <xf numFmtId="43" fontId="39" fillId="0" borderId="0" applyFont="0" applyFill="0" applyBorder="0" applyAlignment="0" applyProtection="0">
      <alignment vertical="center"/>
    </xf>
    <xf numFmtId="0" fontId="43" fillId="8"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9" borderId="5" applyNumberFormat="0" applyFont="0" applyAlignment="0" applyProtection="0">
      <alignment vertical="center"/>
    </xf>
    <xf numFmtId="0" fontId="43" fillId="1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6" applyNumberFormat="0" applyFill="0" applyAlignment="0" applyProtection="0">
      <alignment vertical="center"/>
    </xf>
    <xf numFmtId="0" fontId="51" fillId="0" borderId="6" applyNumberFormat="0" applyFill="0" applyAlignment="0" applyProtection="0">
      <alignment vertical="center"/>
    </xf>
    <xf numFmtId="0" fontId="43" fillId="11" borderId="0" applyNumberFormat="0" applyBorder="0" applyAlignment="0" applyProtection="0">
      <alignment vertical="center"/>
    </xf>
    <xf numFmtId="0" fontId="46" fillId="0" borderId="7" applyNumberFormat="0" applyFill="0" applyAlignment="0" applyProtection="0">
      <alignment vertical="center"/>
    </xf>
    <xf numFmtId="0" fontId="43" fillId="12" borderId="0" applyNumberFormat="0" applyBorder="0" applyAlignment="0" applyProtection="0">
      <alignment vertical="center"/>
    </xf>
    <xf numFmtId="0" fontId="52" fillId="13" borderId="8" applyNumberFormat="0" applyAlignment="0" applyProtection="0">
      <alignment vertical="center"/>
    </xf>
    <xf numFmtId="0" fontId="53" fillId="13" borderId="4" applyNumberFormat="0" applyAlignment="0" applyProtection="0">
      <alignment vertical="center"/>
    </xf>
    <xf numFmtId="0" fontId="54" fillId="14" borderId="9" applyNumberFormat="0" applyAlignment="0" applyProtection="0">
      <alignment vertical="center"/>
    </xf>
    <xf numFmtId="0" fontId="40" fillId="15" borderId="0" applyNumberFormat="0" applyBorder="0" applyAlignment="0" applyProtection="0">
      <alignment vertical="center"/>
    </xf>
    <xf numFmtId="0" fontId="43" fillId="16" borderId="0" applyNumberFormat="0" applyBorder="0" applyAlignment="0" applyProtection="0">
      <alignment vertical="center"/>
    </xf>
    <xf numFmtId="0" fontId="55" fillId="0" borderId="10" applyNumberFormat="0" applyFill="0" applyAlignment="0" applyProtection="0">
      <alignment vertical="center"/>
    </xf>
    <xf numFmtId="0" fontId="56" fillId="0" borderId="11" applyNumberFormat="0" applyFill="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40" fillId="19" borderId="0" applyNumberFormat="0" applyBorder="0" applyAlignment="0" applyProtection="0">
      <alignment vertical="center"/>
    </xf>
    <xf numFmtId="0" fontId="43"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3" fillId="29" borderId="0" applyNumberFormat="0" applyBorder="0" applyAlignment="0" applyProtection="0">
      <alignment vertical="center"/>
    </xf>
    <xf numFmtId="0" fontId="40"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0" fillId="33" borderId="0" applyNumberFormat="0" applyBorder="0" applyAlignment="0" applyProtection="0">
      <alignment vertical="center"/>
    </xf>
    <xf numFmtId="0" fontId="43" fillId="34" borderId="0" applyNumberFormat="0" applyBorder="0" applyAlignment="0" applyProtection="0">
      <alignment vertical="center"/>
    </xf>
    <xf numFmtId="0" fontId="18" fillId="0" borderId="0"/>
  </cellStyleXfs>
  <cellXfs count="11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Border="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righ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3" fillId="2" borderId="1" xfId="0" applyFont="1" applyFill="1" applyBorder="1" applyAlignment="1">
      <alignment horizontal="left" vertical="center"/>
    </xf>
    <xf numFmtId="0" fontId="12" fillId="2" borderId="1" xfId="0" applyFont="1" applyFill="1" applyBorder="1" applyAlignment="1">
      <alignment horizontal="right" vertical="center"/>
    </xf>
    <xf numFmtId="0" fontId="12" fillId="2" borderId="1" xfId="0" applyFont="1" applyFill="1" applyBorder="1" applyAlignment="1">
      <alignment horizontal="left" vertical="center"/>
    </xf>
    <xf numFmtId="0" fontId="14" fillId="0" borderId="0" xfId="0" applyFont="1" applyAlignment="1">
      <alignment horizontal="left" vertical="center" indent="2"/>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right" vertical="center" wrapText="1"/>
    </xf>
    <xf numFmtId="0" fontId="18" fillId="0" borderId="0" xfId="0" applyFont="1" applyFill="1" applyAlignment="1"/>
    <xf numFmtId="0" fontId="19" fillId="0" borderId="0" xfId="0" applyFont="1" applyFill="1" applyBorder="1" applyAlignment="1" applyProtection="1"/>
    <xf numFmtId="0" fontId="20"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right" vertical="center"/>
    </xf>
    <xf numFmtId="0" fontId="23"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xf>
    <xf numFmtId="176" fontId="24" fillId="0" borderId="1" xfId="0" applyNumberFormat="1" applyFont="1" applyFill="1" applyBorder="1" applyAlignment="1" applyProtection="1">
      <alignment horizontal="right" vertical="center"/>
    </xf>
    <xf numFmtId="0" fontId="25" fillId="0" borderId="0" xfId="0" applyFont="1" applyFill="1" applyBorder="1" applyAlignment="1" applyProtection="1">
      <alignment vertical="center" wrapText="1"/>
    </xf>
    <xf numFmtId="0" fontId="25" fillId="0" borderId="0" xfId="0" applyFont="1" applyFill="1" applyBorder="1" applyAlignment="1" applyProtection="1"/>
    <xf numFmtId="0" fontId="17" fillId="0" borderId="1" xfId="0" applyFont="1" applyBorder="1" applyAlignment="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xf>
    <xf numFmtId="49" fontId="26" fillId="0" borderId="1" xfId="0" applyNumberFormat="1"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xf>
    <xf numFmtId="177" fontId="27" fillId="0" borderId="1" xfId="0" applyNumberFormat="1" applyFont="1" applyBorder="1" applyAlignment="1">
      <alignment horizontal="right" vertical="center" wrapText="1"/>
    </xf>
    <xf numFmtId="0" fontId="0" fillId="0" borderId="1" xfId="0" applyFont="1" applyBorder="1" applyAlignment="1">
      <alignment horizontal="center" vertical="center"/>
    </xf>
    <xf numFmtId="49" fontId="26" fillId="0" borderId="1" xfId="0" applyNumberFormat="1" applyFont="1" applyFill="1" applyBorder="1" applyAlignment="1" applyProtection="1">
      <alignment horizontal="left" vertical="center"/>
    </xf>
    <xf numFmtId="49" fontId="22" fillId="0" borderId="1" xfId="0" applyNumberFormat="1" applyFont="1" applyFill="1" applyBorder="1" applyAlignment="1" applyProtection="1">
      <alignment horizontal="left" vertical="center" wrapText="1"/>
    </xf>
    <xf numFmtId="49" fontId="22" fillId="0" borderId="1" xfId="0" applyNumberFormat="1" applyFont="1" applyFill="1" applyBorder="1" applyAlignment="1" applyProtection="1">
      <alignment horizontal="left" vertical="center"/>
    </xf>
    <xf numFmtId="177" fontId="17" fillId="0" borderId="1" xfId="0" applyNumberFormat="1" applyFont="1" applyBorder="1" applyAlignment="1">
      <alignment horizontal="right" vertical="center" wrapText="1"/>
    </xf>
    <xf numFmtId="177" fontId="28" fillId="0" borderId="1" xfId="0" applyNumberFormat="1" applyFont="1" applyBorder="1" applyAlignment="1">
      <alignment horizontal="right" vertical="center"/>
    </xf>
    <xf numFmtId="49" fontId="29" fillId="0" borderId="1" xfId="0" applyNumberFormat="1" applyFont="1" applyFill="1" applyBorder="1" applyAlignment="1" applyProtection="1">
      <alignment horizontal="left" vertical="center"/>
    </xf>
    <xf numFmtId="0" fontId="30" fillId="0" borderId="0" xfId="0" applyFont="1" applyBorder="1" applyAlignment="1">
      <alignment horizontal="center" vertical="center" wrapText="1"/>
    </xf>
    <xf numFmtId="0" fontId="15" fillId="0" borderId="0" xfId="0" applyFont="1" applyBorder="1" applyAlignment="1">
      <alignment horizontal="right" vertical="center" wrapText="1"/>
    </xf>
    <xf numFmtId="0" fontId="27" fillId="0" borderId="2" xfId="0" applyFont="1" applyBorder="1" applyAlignment="1">
      <alignment vertical="center" wrapText="1"/>
    </xf>
    <xf numFmtId="177" fontId="27" fillId="0" borderId="2" xfId="0" applyNumberFormat="1" applyFont="1" applyBorder="1" applyAlignment="1">
      <alignment horizontal="right" vertical="center" wrapText="1"/>
    </xf>
    <xf numFmtId="0" fontId="27" fillId="0" borderId="2" xfId="0" applyFont="1" applyBorder="1" applyAlignment="1">
      <alignment horizontal="right" vertical="center" wrapText="1"/>
    </xf>
    <xf numFmtId="0" fontId="17" fillId="0" borderId="2" xfId="0" applyFont="1" applyBorder="1" applyAlignment="1">
      <alignment horizontal="left" vertical="center" wrapText="1"/>
    </xf>
    <xf numFmtId="177" fontId="17" fillId="0" borderId="2" xfId="0" applyNumberFormat="1" applyFont="1" applyBorder="1" applyAlignment="1">
      <alignment horizontal="right" vertical="center" wrapText="1"/>
    </xf>
    <xf numFmtId="0" fontId="27" fillId="0" borderId="0" xfId="0" applyFont="1" applyBorder="1" applyAlignment="1">
      <alignment vertical="center" wrapText="1"/>
    </xf>
    <xf numFmtId="0" fontId="27" fillId="0" borderId="0" xfId="0" applyFont="1" applyBorder="1" applyAlignment="1">
      <alignment horizontal="right"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177" fontId="31" fillId="0" borderId="1" xfId="0" applyNumberFormat="1" applyFont="1" applyFill="1" applyBorder="1" applyAlignment="1">
      <alignment horizontal="right" vertical="center" wrapText="1"/>
    </xf>
    <xf numFmtId="177" fontId="0" fillId="0" borderId="1" xfId="0" applyNumberFormat="1" applyFont="1" applyBorder="1" applyAlignment="1">
      <alignment horizontal="right" vertical="center"/>
    </xf>
    <xf numFmtId="177" fontId="32" fillId="0" borderId="1" xfId="0" applyNumberFormat="1" applyFont="1" applyBorder="1" applyAlignment="1">
      <alignment horizontal="right" vertical="center"/>
    </xf>
    <xf numFmtId="0" fontId="15" fillId="0" borderId="0" xfId="0" applyFont="1" applyBorder="1" applyAlignment="1">
      <alignment horizontal="center" vertical="center" wrapText="1"/>
    </xf>
    <xf numFmtId="0" fontId="27" fillId="3" borderId="1" xfId="0" applyFont="1" applyFill="1" applyBorder="1" applyAlignment="1">
      <alignment horizontal="center" vertical="center" wrapText="1"/>
    </xf>
    <xf numFmtId="4" fontId="2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177" fontId="27" fillId="3" borderId="1" xfId="0" applyNumberFormat="1" applyFont="1" applyFill="1" applyBorder="1" applyAlignment="1">
      <alignment vertical="center" wrapText="1"/>
    </xf>
    <xf numFmtId="177" fontId="17" fillId="3" borderId="1" xfId="0" applyNumberFormat="1" applyFont="1" applyFill="1" applyBorder="1" applyAlignment="1">
      <alignment vertical="center" wrapText="1"/>
    </xf>
    <xf numFmtId="0" fontId="0" fillId="0" borderId="1" xfId="0" applyFont="1" applyBorder="1">
      <alignment vertical="center"/>
    </xf>
    <xf numFmtId="0" fontId="29" fillId="0" borderId="1" xfId="0" applyFont="1" applyFill="1" applyBorder="1" applyAlignment="1" applyProtection="1">
      <alignment vertical="center"/>
      <protection locked="0"/>
    </xf>
    <xf numFmtId="0" fontId="27" fillId="0" borderId="2" xfId="0" applyFont="1" applyBorder="1" applyAlignment="1">
      <alignment horizontal="center" vertical="center" wrapText="1"/>
    </xf>
    <xf numFmtId="4" fontId="27" fillId="0" borderId="2" xfId="0" applyNumberFormat="1" applyFont="1" applyBorder="1" applyAlignment="1">
      <alignment horizontal="right" vertical="center" wrapText="1"/>
    </xf>
    <xf numFmtId="178" fontId="17" fillId="0" borderId="2" xfId="0" applyNumberFormat="1" applyFont="1" applyBorder="1" applyAlignment="1">
      <alignment vertical="center" wrapText="1"/>
    </xf>
    <xf numFmtId="4" fontId="27" fillId="0" borderId="2" xfId="0" applyNumberFormat="1" applyFont="1" applyBorder="1" applyAlignment="1">
      <alignment vertical="center" wrapText="1"/>
    </xf>
    <xf numFmtId="4" fontId="17" fillId="0" borderId="2" xfId="0" applyNumberFormat="1" applyFont="1" applyBorder="1" applyAlignment="1">
      <alignment horizontal="right" vertical="center" wrapText="1"/>
    </xf>
    <xf numFmtId="178" fontId="17" fillId="0" borderId="2" xfId="0" applyNumberFormat="1" applyFont="1" applyBorder="1" applyAlignment="1">
      <alignment horizontal="right" vertical="center" wrapText="1"/>
    </xf>
    <xf numFmtId="178" fontId="33" fillId="0" borderId="2" xfId="0" applyNumberFormat="1" applyFont="1" applyBorder="1" applyAlignment="1">
      <alignment horizontal="right" vertical="center" wrapText="1"/>
    </xf>
    <xf numFmtId="4" fontId="17" fillId="0" borderId="2" xfId="0" applyNumberFormat="1" applyFont="1" applyBorder="1" applyAlignment="1">
      <alignment vertical="center" wrapText="1"/>
    </xf>
    <xf numFmtId="178" fontId="27" fillId="0" borderId="2" xfId="0" applyNumberFormat="1" applyFont="1" applyBorder="1" applyAlignment="1">
      <alignment vertical="center" wrapText="1"/>
    </xf>
    <xf numFmtId="178" fontId="27" fillId="0" borderId="2" xfId="0" applyNumberFormat="1" applyFont="1" applyBorder="1" applyAlignment="1">
      <alignment horizontal="right" vertical="center" wrapText="1"/>
    </xf>
    <xf numFmtId="0" fontId="32" fillId="0" borderId="0" xfId="0" applyFont="1">
      <alignment vertical="center"/>
    </xf>
    <xf numFmtId="0" fontId="17" fillId="0" borderId="3" xfId="0" applyFont="1" applyBorder="1" applyAlignment="1">
      <alignment horizontal="center" vertical="center" wrapText="1"/>
    </xf>
    <xf numFmtId="0" fontId="27" fillId="0" borderId="1" xfId="0" applyFont="1" applyBorder="1" applyAlignment="1">
      <alignment vertical="center" wrapText="1"/>
    </xf>
    <xf numFmtId="0" fontId="22" fillId="0" borderId="0" xfId="0" applyFont="1" applyFill="1" applyBorder="1" applyAlignment="1" applyProtection="1">
      <alignment vertical="center"/>
    </xf>
    <xf numFmtId="0" fontId="22" fillId="0" borderId="1" xfId="49" applyFont="1" applyFill="1" applyBorder="1" applyAlignment="1" applyProtection="1">
      <alignment vertical="center"/>
    </xf>
    <xf numFmtId="179" fontId="29" fillId="0" borderId="1" xfId="0" applyNumberFormat="1" applyFont="1" applyFill="1" applyBorder="1" applyAlignment="1">
      <alignment horizontal="right" vertical="center"/>
    </xf>
    <xf numFmtId="179" fontId="22" fillId="0" borderId="1" xfId="0" applyNumberFormat="1" applyFont="1" applyFill="1" applyBorder="1" applyAlignment="1" applyProtection="1">
      <alignment horizontal="right" vertical="center"/>
    </xf>
    <xf numFmtId="0" fontId="22" fillId="0" borderId="1" xfId="49" applyFont="1" applyBorder="1" applyAlignment="1" applyProtection="1">
      <alignment vertical="center"/>
    </xf>
    <xf numFmtId="0" fontId="26" fillId="0" borderId="1" xfId="49" applyFont="1" applyFill="1" applyBorder="1" applyAlignment="1" applyProtection="1">
      <alignment horizontal="center" vertical="center"/>
    </xf>
    <xf numFmtId="0" fontId="34" fillId="0" borderId="0" xfId="0" applyFont="1" applyBorder="1" applyAlignment="1">
      <alignment vertical="center" wrapText="1"/>
    </xf>
    <xf numFmtId="0" fontId="35" fillId="0" borderId="0" xfId="0" applyFont="1" applyBorder="1" applyAlignment="1">
      <alignment horizontal="right" vertical="center" wrapText="1"/>
    </xf>
    <xf numFmtId="0" fontId="15" fillId="0" borderId="2" xfId="0" applyFont="1" applyBorder="1" applyAlignment="1">
      <alignment vertical="center" wrapText="1"/>
    </xf>
    <xf numFmtId="177" fontId="33" fillId="0" borderId="2" xfId="0" applyNumberFormat="1" applyFont="1" applyBorder="1" applyAlignment="1">
      <alignment horizontal="right" vertical="center" wrapText="1"/>
    </xf>
    <xf numFmtId="4" fontId="15" fillId="0" borderId="2" xfId="0" applyNumberFormat="1" applyFont="1" applyBorder="1" applyAlignment="1">
      <alignment vertical="center" wrapText="1"/>
    </xf>
    <xf numFmtId="0" fontId="35" fillId="0" borderId="2" xfId="0" applyFont="1" applyBorder="1" applyAlignment="1">
      <alignment vertical="center" wrapText="1"/>
    </xf>
    <xf numFmtId="4" fontId="35" fillId="0" borderId="2" xfId="0" applyNumberFormat="1" applyFont="1" applyBorder="1" applyAlignment="1">
      <alignment vertical="center" wrapText="1"/>
    </xf>
    <xf numFmtId="177" fontId="15" fillId="0" borderId="2" xfId="0" applyNumberFormat="1" applyFont="1" applyBorder="1" applyAlignment="1">
      <alignment vertical="center" wrapText="1"/>
    </xf>
    <xf numFmtId="177" fontId="35" fillId="0" borderId="2" xfId="0" applyNumberFormat="1" applyFont="1" applyBorder="1" applyAlignment="1">
      <alignment vertical="center" wrapText="1"/>
    </xf>
    <xf numFmtId="0" fontId="16" fillId="0" borderId="2" xfId="0" applyFont="1" applyBorder="1" applyAlignment="1">
      <alignment horizontal="center" vertical="center" wrapText="1"/>
    </xf>
    <xf numFmtId="0" fontId="36" fillId="0" borderId="0" xfId="0" applyFont="1" applyBorder="1" applyAlignment="1">
      <alignment vertical="center" wrapText="1"/>
    </xf>
    <xf numFmtId="0" fontId="36" fillId="0" borderId="2" xfId="0" applyFont="1" applyBorder="1" applyAlignment="1">
      <alignment horizontal="center" vertical="center" wrapText="1"/>
    </xf>
    <xf numFmtId="0" fontId="37" fillId="0" borderId="2" xfId="0" applyFont="1" applyBorder="1" applyAlignment="1">
      <alignment vertical="center" wrapText="1"/>
    </xf>
    <xf numFmtId="0" fontId="17" fillId="0" borderId="0" xfId="0" applyFont="1" applyBorder="1" applyAlignment="1">
      <alignment horizontal="left" vertical="center" wrapText="1"/>
    </xf>
    <xf numFmtId="0" fontId="38" fillId="0" borderId="0" xfId="0" applyFont="1" applyBorder="1" applyAlignment="1">
      <alignment horizontal="center" vertical="center" wrapText="1"/>
    </xf>
    <xf numFmtId="0" fontId="33" fillId="0" borderId="0" xfId="0" applyFont="1" applyBorder="1" applyAlignment="1">
      <alignment horizontal="right" vertical="center" wrapText="1"/>
    </xf>
    <xf numFmtId="180" fontId="17" fillId="0" borderId="0"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K23" sqref="K23"/>
    </sheetView>
  </sheetViews>
  <sheetFormatPr defaultColWidth="10" defaultRowHeight="13.5"/>
  <cols>
    <col min="1" max="1" width="2.54166666666667" customWidth="1"/>
    <col min="2" max="4" width="9.76666666666667" customWidth="1"/>
    <col min="5" max="5" width="11.5083333333333" customWidth="1"/>
    <col min="6" max="6" width="9.76666666666667" customWidth="1"/>
    <col min="7" max="7" width="11.5083333333333" customWidth="1"/>
    <col min="8" max="11" width="9.76666666666667" customWidth="1"/>
  </cols>
  <sheetData>
    <row r="1" ht="14.3" customHeight="1" spans="1:11">
      <c r="A1" s="26"/>
      <c r="B1" s="26"/>
      <c r="C1" s="26"/>
      <c r="D1" s="26"/>
      <c r="E1" s="26"/>
      <c r="F1" s="26"/>
      <c r="G1" s="26"/>
      <c r="H1" s="26"/>
      <c r="I1" s="26"/>
      <c r="J1" s="26"/>
      <c r="K1" s="26"/>
    </row>
    <row r="2" ht="14.3" customHeight="1" spans="1:11">
      <c r="A2" s="26"/>
      <c r="B2" s="26"/>
      <c r="C2" s="26"/>
      <c r="D2" s="26"/>
      <c r="E2" s="26"/>
      <c r="F2" s="26"/>
      <c r="G2" s="26"/>
      <c r="H2" s="26"/>
      <c r="I2" s="26"/>
      <c r="J2" s="26"/>
      <c r="K2" s="26"/>
    </row>
    <row r="3" ht="22.75" customHeight="1" spans="1:11">
      <c r="A3" s="28"/>
      <c r="B3" s="28" t="s">
        <v>0</v>
      </c>
      <c r="C3" s="112">
        <v>902006</v>
      </c>
      <c r="D3" s="112"/>
      <c r="E3" s="28"/>
      <c r="F3" s="28"/>
      <c r="G3" s="28"/>
      <c r="H3" s="28"/>
      <c r="I3" s="28"/>
      <c r="J3" s="28"/>
      <c r="K3" s="28"/>
    </row>
    <row r="4" ht="22.75" customHeight="1" spans="1:11">
      <c r="A4" s="28"/>
      <c r="B4" s="28" t="s">
        <v>1</v>
      </c>
      <c r="C4" s="28" t="s">
        <v>2</v>
      </c>
      <c r="D4" s="28"/>
      <c r="E4" s="28"/>
      <c r="F4" s="28"/>
      <c r="G4" s="28"/>
      <c r="H4" s="28"/>
      <c r="I4" s="28"/>
      <c r="J4" s="28"/>
      <c r="K4" s="28"/>
    </row>
    <row r="5" ht="14.3" customHeight="1" spans="1:11">
      <c r="A5" s="26"/>
      <c r="B5" s="26"/>
      <c r="C5" s="26"/>
      <c r="D5" s="26"/>
      <c r="E5" s="26"/>
      <c r="F5" s="26"/>
      <c r="G5" s="26"/>
      <c r="H5" s="26"/>
      <c r="I5" s="26"/>
      <c r="J5" s="26"/>
      <c r="K5" s="26"/>
    </row>
    <row r="6" ht="78.55" customHeight="1" spans="1:11">
      <c r="A6" s="26"/>
      <c r="B6" s="113" t="s">
        <v>3</v>
      </c>
      <c r="C6" s="113"/>
      <c r="D6" s="113"/>
      <c r="E6" s="113"/>
      <c r="F6" s="113"/>
      <c r="G6" s="113"/>
      <c r="H6" s="113"/>
      <c r="I6" s="113"/>
      <c r="J6" s="113"/>
      <c r="K6" s="113"/>
    </row>
    <row r="7" ht="22.75" customHeight="1" spans="1:11">
      <c r="A7" s="28"/>
      <c r="B7" s="28"/>
      <c r="C7" s="28"/>
      <c r="D7" s="28"/>
      <c r="E7" s="28"/>
      <c r="F7" s="28"/>
      <c r="G7" s="28"/>
      <c r="H7" s="28"/>
      <c r="I7" s="28"/>
      <c r="J7" s="28"/>
      <c r="K7" s="28"/>
    </row>
    <row r="8" ht="22.75" customHeight="1" spans="1:11">
      <c r="A8" s="28"/>
      <c r="B8" s="28"/>
      <c r="C8" s="28"/>
      <c r="D8" s="28"/>
      <c r="E8" s="28"/>
      <c r="F8" s="28"/>
      <c r="G8" s="28"/>
      <c r="H8" s="28"/>
      <c r="I8" s="28"/>
      <c r="J8" s="28"/>
      <c r="K8" s="28"/>
    </row>
    <row r="9" ht="22.75" customHeight="1" spans="1:11">
      <c r="A9" s="28"/>
      <c r="B9" s="28"/>
      <c r="C9" s="28"/>
      <c r="D9" s="28"/>
      <c r="E9" s="28"/>
      <c r="F9" s="28"/>
      <c r="G9" s="28"/>
      <c r="H9" s="28"/>
      <c r="I9" s="28"/>
      <c r="J9" s="28"/>
      <c r="K9" s="28"/>
    </row>
    <row r="10" ht="22.75" customHeight="1" spans="1:11">
      <c r="A10" s="28"/>
      <c r="B10" s="28" t="s">
        <v>4</v>
      </c>
      <c r="C10" s="28"/>
      <c r="F10" s="114" t="s">
        <v>5</v>
      </c>
      <c r="G10" s="115"/>
      <c r="H10" s="28"/>
      <c r="I10" s="28"/>
      <c r="J10" s="28"/>
      <c r="K10" s="28"/>
    </row>
    <row r="11" ht="22.75" customHeight="1" spans="1:11">
      <c r="A11" s="28"/>
      <c r="B11" s="28"/>
      <c r="C11" s="28"/>
      <c r="D11" s="28"/>
      <c r="E11" s="28"/>
      <c r="F11" s="28"/>
      <c r="G11" s="28"/>
      <c r="H11" s="28"/>
      <c r="I11" s="28"/>
      <c r="J11" s="28"/>
      <c r="K11" s="28"/>
    </row>
    <row r="12" ht="22.75" customHeight="1" spans="1:11">
      <c r="A12" s="28"/>
      <c r="B12" s="114" t="s">
        <v>6</v>
      </c>
      <c r="C12" s="114"/>
      <c r="D12" s="28"/>
      <c r="E12" s="114" t="s">
        <v>7</v>
      </c>
      <c r="F12" s="26"/>
      <c r="G12" s="28"/>
      <c r="H12" s="114" t="s">
        <v>8</v>
      </c>
      <c r="I12" s="26"/>
      <c r="J12" s="28"/>
      <c r="K12" s="28"/>
    </row>
    <row r="13" ht="14.3" customHeight="1" spans="1:11">
      <c r="A13" s="26"/>
      <c r="B13" s="26"/>
      <c r="C13" s="26" t="s">
        <v>9</v>
      </c>
      <c r="D13" s="26"/>
      <c r="E13" s="26"/>
      <c r="F13" s="26"/>
      <c r="G13" s="26"/>
      <c r="H13" s="26"/>
      <c r="I13" s="26"/>
      <c r="J13" s="26"/>
      <c r="K13" s="26"/>
    </row>
    <row r="14" ht="14.3" customHeight="1" spans="1:11">
      <c r="A14" s="26"/>
      <c r="B14" s="26"/>
      <c r="C14" s="26"/>
      <c r="D14" s="26"/>
      <c r="E14" s="26"/>
      <c r="F14" s="26"/>
      <c r="G14" s="26"/>
      <c r="H14" s="26"/>
      <c r="I14" s="26"/>
      <c r="J14" s="26"/>
      <c r="K14" s="26"/>
    </row>
    <row r="15" ht="14.3" customHeight="1" spans="1:11">
      <c r="A15" s="26"/>
      <c r="B15" s="26"/>
      <c r="C15" s="26"/>
      <c r="D15" s="26"/>
      <c r="E15" s="26"/>
      <c r="F15" s="26"/>
      <c r="G15" s="26"/>
      <c r="H15" s="26"/>
      <c r="I15" s="26"/>
      <c r="J15" s="26"/>
      <c r="K15" s="26"/>
    </row>
  </sheetData>
  <mergeCells count="3">
    <mergeCell ref="C3:D3"/>
    <mergeCell ref="C4:E4"/>
    <mergeCell ref="B6:K6"/>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1" sqref="A1"/>
    </sheetView>
  </sheetViews>
  <sheetFormatPr defaultColWidth="10" defaultRowHeight="13.5" outlineLevelCol="2"/>
  <cols>
    <col min="1" max="1" width="5.01666666666667" customWidth="1"/>
    <col min="2" max="2" width="56.3833333333333" customWidth="1"/>
    <col min="3" max="3" width="40.1666666666667" customWidth="1"/>
  </cols>
  <sheetData>
    <row r="1" ht="35.4" customHeight="1" spans="1:2">
      <c r="A1" s="26"/>
      <c r="B1" s="26"/>
    </row>
    <row r="2" ht="39.15" customHeight="1" spans="1:3">
      <c r="A2" s="26"/>
      <c r="B2" s="108" t="s">
        <v>10</v>
      </c>
      <c r="C2" s="108"/>
    </row>
    <row r="3" ht="29.35" customHeight="1" spans="1:3">
      <c r="A3" s="109"/>
      <c r="B3" s="110" t="s">
        <v>11</v>
      </c>
      <c r="C3" s="110" t="s">
        <v>12</v>
      </c>
    </row>
    <row r="4" ht="28.45" customHeight="1" spans="1:3">
      <c r="A4" s="99"/>
      <c r="B4" s="111" t="s">
        <v>13</v>
      </c>
      <c r="C4" s="59" t="s">
        <v>14</v>
      </c>
    </row>
    <row r="5" ht="28.45" customHeight="1" spans="1:3">
      <c r="A5" s="99"/>
      <c r="B5" s="111" t="s">
        <v>15</v>
      </c>
      <c r="C5" s="59" t="s">
        <v>16</v>
      </c>
    </row>
    <row r="6" ht="28.45" customHeight="1" spans="1:3">
      <c r="A6" s="99"/>
      <c r="B6" s="111" t="s">
        <v>17</v>
      </c>
      <c r="C6" s="59" t="s">
        <v>18</v>
      </c>
    </row>
    <row r="7" ht="28.45" customHeight="1" spans="1:3">
      <c r="A7" s="99"/>
      <c r="B7" s="111" t="s">
        <v>19</v>
      </c>
      <c r="C7" s="59"/>
    </row>
    <row r="8" ht="28.45" customHeight="1" spans="1:3">
      <c r="A8" s="99"/>
      <c r="B8" s="111" t="s">
        <v>20</v>
      </c>
      <c r="C8" s="59" t="s">
        <v>21</v>
      </c>
    </row>
    <row r="9" ht="28.45" customHeight="1" spans="1:3">
      <c r="A9" s="99"/>
      <c r="B9" s="111" t="s">
        <v>22</v>
      </c>
      <c r="C9" s="59" t="s">
        <v>23</v>
      </c>
    </row>
    <row r="10" ht="28.45" customHeight="1" spans="1:3">
      <c r="A10" s="99"/>
      <c r="B10" s="111" t="s">
        <v>24</v>
      </c>
      <c r="C10" s="59" t="s">
        <v>25</v>
      </c>
    </row>
    <row r="11" ht="28.45" customHeight="1" spans="1:3">
      <c r="A11" s="99"/>
      <c r="B11" s="111" t="s">
        <v>26</v>
      </c>
      <c r="C11" s="59" t="s">
        <v>27</v>
      </c>
    </row>
    <row r="12" ht="28.45" customHeight="1" spans="1:3">
      <c r="A12" s="99"/>
      <c r="B12" s="111" t="s">
        <v>28</v>
      </c>
      <c r="C12" s="59"/>
    </row>
    <row r="13" ht="28.45" customHeight="1" spans="1:3">
      <c r="A13" s="26"/>
      <c r="B13" s="111" t="s">
        <v>29</v>
      </c>
      <c r="C13" s="59"/>
    </row>
    <row r="14" ht="28.45" customHeight="1" spans="1:3">
      <c r="A14" s="26"/>
      <c r="B14" s="111" t="s">
        <v>30</v>
      </c>
      <c r="C14" s="59" t="s">
        <v>14</v>
      </c>
    </row>
  </sheetData>
  <mergeCells count="1">
    <mergeCell ref="B2:C2"/>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A27" workbookViewId="0">
      <selection activeCell="D18" sqref="D18"/>
    </sheetView>
  </sheetViews>
  <sheetFormatPr defaultColWidth="10" defaultRowHeight="13.5" outlineLevelCol="3"/>
  <cols>
    <col min="1" max="1" width="41.9333333333333" customWidth="1"/>
    <col min="2" max="2" width="16.6916666666667" customWidth="1"/>
    <col min="3" max="3" width="36.6416666666667" customWidth="1"/>
    <col min="4" max="4" width="14.5583333333333" customWidth="1"/>
    <col min="7" max="7" width="11.5"/>
    <col min="8" max="8" width="10.375"/>
  </cols>
  <sheetData>
    <row r="1" ht="14.3" customHeight="1" spans="1:4">
      <c r="A1" s="26"/>
      <c r="B1" s="26"/>
      <c r="C1" s="26"/>
      <c r="D1" s="26"/>
    </row>
    <row r="2" ht="39.85" customHeight="1" spans="1:4">
      <c r="A2" s="27" t="s">
        <v>31</v>
      </c>
      <c r="B2" s="27"/>
      <c r="C2" s="27"/>
      <c r="D2" s="27"/>
    </row>
    <row r="3" ht="22.75" customHeight="1" spans="1:4">
      <c r="A3" s="99"/>
      <c r="B3" s="99"/>
      <c r="C3" s="99"/>
      <c r="D3" s="100" t="s">
        <v>32</v>
      </c>
    </row>
    <row r="4" ht="22.75" customHeight="1" spans="1:4">
      <c r="A4" s="80" t="s">
        <v>33</v>
      </c>
      <c r="B4" s="80"/>
      <c r="C4" s="80" t="s">
        <v>34</v>
      </c>
      <c r="D4" s="80"/>
    </row>
    <row r="5" ht="22.75" customHeight="1" spans="1:4">
      <c r="A5" s="80" t="s">
        <v>35</v>
      </c>
      <c r="B5" s="80" t="s">
        <v>36</v>
      </c>
      <c r="C5" s="80" t="s">
        <v>35</v>
      </c>
      <c r="D5" s="80" t="s">
        <v>36</v>
      </c>
    </row>
    <row r="6" ht="22.75" customHeight="1" spans="1:4">
      <c r="A6" s="101" t="s">
        <v>37</v>
      </c>
      <c r="B6" s="86">
        <f>5130726.746-323411.34-112858.704-431215.12+38002+8000000</f>
        <v>12301243.582</v>
      </c>
      <c r="C6" s="101" t="s">
        <v>38</v>
      </c>
      <c r="D6" s="102"/>
    </row>
    <row r="7" ht="22.75" customHeight="1" spans="1:4">
      <c r="A7" s="101" t="s">
        <v>39</v>
      </c>
      <c r="B7" s="86"/>
      <c r="C7" s="101" t="s">
        <v>40</v>
      </c>
      <c r="D7" s="102"/>
    </row>
    <row r="8" ht="22.75" customHeight="1" spans="1:4">
      <c r="A8" s="101" t="s">
        <v>41</v>
      </c>
      <c r="B8" s="86"/>
      <c r="C8" s="101" t="s">
        <v>42</v>
      </c>
      <c r="D8" s="102"/>
    </row>
    <row r="9" ht="22.75" customHeight="1" spans="1:4">
      <c r="A9" s="101" t="s">
        <v>43</v>
      </c>
      <c r="B9" s="86"/>
      <c r="C9" s="101" t="s">
        <v>44</v>
      </c>
      <c r="D9" s="102"/>
    </row>
    <row r="10" ht="22.75" customHeight="1" spans="1:4">
      <c r="A10" s="101" t="s">
        <v>45</v>
      </c>
      <c r="B10" s="86"/>
      <c r="C10" s="101" t="s">
        <v>46</v>
      </c>
      <c r="D10" s="102"/>
    </row>
    <row r="11" ht="22.75" customHeight="1" spans="1:4">
      <c r="A11" s="101" t="s">
        <v>47</v>
      </c>
      <c r="B11" s="86"/>
      <c r="C11" s="101" t="s">
        <v>48</v>
      </c>
      <c r="D11" s="102"/>
    </row>
    <row r="12" ht="22.75" customHeight="1" spans="1:4">
      <c r="A12" s="101" t="s">
        <v>49</v>
      </c>
      <c r="B12" s="86"/>
      <c r="C12" s="101" t="s">
        <v>50</v>
      </c>
      <c r="D12" s="102"/>
    </row>
    <row r="13" ht="22.75" customHeight="1" spans="1:4">
      <c r="A13" s="101" t="s">
        <v>51</v>
      </c>
      <c r="B13" s="86"/>
      <c r="C13" s="101" t="s">
        <v>52</v>
      </c>
      <c r="D13" s="102">
        <f>1197900.522-112858.704-431215.12</f>
        <v>653826.698</v>
      </c>
    </row>
    <row r="14" ht="22.75" customHeight="1" spans="1:4">
      <c r="A14" s="101" t="s">
        <v>53</v>
      </c>
      <c r="B14" s="86"/>
      <c r="C14" s="101" t="s">
        <v>54</v>
      </c>
      <c r="D14" s="102"/>
    </row>
    <row r="15" ht="22.75" customHeight="1" spans="1:4">
      <c r="A15" s="101"/>
      <c r="B15" s="103"/>
      <c r="C15" s="101" t="s">
        <v>55</v>
      </c>
      <c r="D15" s="102">
        <v>233205.1425</v>
      </c>
    </row>
    <row r="16" ht="22.75" customHeight="1" spans="1:4">
      <c r="A16" s="101"/>
      <c r="B16" s="103"/>
      <c r="C16" s="101" t="s">
        <v>56</v>
      </c>
      <c r="D16" s="102"/>
    </row>
    <row r="17" ht="22.75" customHeight="1" spans="1:4">
      <c r="A17" s="101"/>
      <c r="B17" s="103"/>
      <c r="C17" s="101" t="s">
        <v>57</v>
      </c>
      <c r="D17" s="102"/>
    </row>
    <row r="18" ht="22.75" customHeight="1" spans="1:4">
      <c r="A18" s="101"/>
      <c r="B18" s="103"/>
      <c r="C18" s="101" t="s">
        <v>58</v>
      </c>
      <c r="D18" s="102">
        <f>3376209.7415+38002+8000000</f>
        <v>11414211.7415</v>
      </c>
    </row>
    <row r="19" ht="22.75" customHeight="1" spans="1:4">
      <c r="A19" s="101"/>
      <c r="B19" s="103"/>
      <c r="C19" s="101" t="s">
        <v>59</v>
      </c>
      <c r="D19" s="102"/>
    </row>
    <row r="20" ht="22.75" customHeight="1" spans="1:4">
      <c r="A20" s="104"/>
      <c r="B20" s="105"/>
      <c r="C20" s="101" t="s">
        <v>60</v>
      </c>
      <c r="D20" s="102"/>
    </row>
    <row r="21" ht="22.75" customHeight="1" spans="1:4">
      <c r="A21" s="104"/>
      <c r="B21" s="105"/>
      <c r="C21" s="101" t="s">
        <v>61</v>
      </c>
      <c r="D21" s="102"/>
    </row>
    <row r="22" ht="22.75" customHeight="1" spans="1:4">
      <c r="A22" s="104"/>
      <c r="B22" s="105"/>
      <c r="C22" s="101" t="s">
        <v>62</v>
      </c>
      <c r="D22" s="102"/>
    </row>
    <row r="23" ht="22.75" customHeight="1" spans="1:4">
      <c r="A23" s="104"/>
      <c r="B23" s="105"/>
      <c r="C23" s="101" t="s">
        <v>63</v>
      </c>
      <c r="D23" s="102"/>
    </row>
    <row r="24" ht="22.75" customHeight="1" spans="1:4">
      <c r="A24" s="104"/>
      <c r="B24" s="105"/>
      <c r="C24" s="101" t="s">
        <v>64</v>
      </c>
      <c r="D24" s="102"/>
    </row>
    <row r="25" ht="22.75" customHeight="1" spans="1:4">
      <c r="A25" s="101"/>
      <c r="B25" s="103"/>
      <c r="C25" s="101" t="s">
        <v>65</v>
      </c>
      <c r="D25" s="102"/>
    </row>
    <row r="26" ht="22.75" customHeight="1" spans="1:4">
      <c r="A26" s="101"/>
      <c r="B26" s="103"/>
      <c r="C26" s="101" t="s">
        <v>66</v>
      </c>
      <c r="D26" s="102"/>
    </row>
    <row r="27" ht="22.75" customHeight="1" spans="1:4">
      <c r="A27" s="101"/>
      <c r="B27" s="103"/>
      <c r="C27" s="101" t="s">
        <v>67</v>
      </c>
      <c r="D27" s="102"/>
    </row>
    <row r="28" ht="22.75" customHeight="1" spans="1:4">
      <c r="A28" s="104"/>
      <c r="B28" s="105"/>
      <c r="C28" s="101" t="s">
        <v>68</v>
      </c>
      <c r="D28" s="102"/>
    </row>
    <row r="29" ht="22.75" customHeight="1" spans="1:4">
      <c r="A29" s="104"/>
      <c r="B29" s="105"/>
      <c r="C29" s="101" t="s">
        <v>69</v>
      </c>
      <c r="D29" s="102"/>
    </row>
    <row r="30" ht="22.75" customHeight="1" spans="1:4">
      <c r="A30" s="104"/>
      <c r="B30" s="105"/>
      <c r="C30" s="101" t="s">
        <v>70</v>
      </c>
      <c r="D30" s="102"/>
    </row>
    <row r="31" ht="22.75" customHeight="1" spans="1:4">
      <c r="A31" s="104"/>
      <c r="B31" s="105"/>
      <c r="C31" s="101" t="s">
        <v>71</v>
      </c>
      <c r="D31" s="102"/>
    </row>
    <row r="32" ht="22.75" customHeight="1" spans="1:4">
      <c r="A32" s="104"/>
      <c r="B32" s="105"/>
      <c r="C32" s="101" t="s">
        <v>72</v>
      </c>
      <c r="D32" s="102"/>
    </row>
    <row r="33" ht="22.75" customHeight="1" spans="1:4">
      <c r="A33" s="101"/>
      <c r="B33" s="101"/>
      <c r="C33" s="101" t="s">
        <v>73</v>
      </c>
      <c r="D33" s="102"/>
    </row>
    <row r="34" ht="22.75" customHeight="1" spans="1:4">
      <c r="A34" s="101"/>
      <c r="B34" s="101"/>
      <c r="C34" s="101" t="s">
        <v>74</v>
      </c>
      <c r="D34" s="102"/>
    </row>
    <row r="35" ht="22.75" customHeight="1" spans="1:4">
      <c r="A35" s="101"/>
      <c r="B35" s="101"/>
      <c r="C35" s="101" t="s">
        <v>75</v>
      </c>
      <c r="D35" s="102"/>
    </row>
    <row r="36" ht="22.75" customHeight="1" spans="1:4">
      <c r="A36" s="101"/>
      <c r="B36" s="101"/>
      <c r="C36" s="101"/>
      <c r="D36" s="106"/>
    </row>
    <row r="37" ht="22.75" customHeight="1" spans="1:4">
      <c r="A37" s="101"/>
      <c r="B37" s="101"/>
      <c r="C37" s="101"/>
      <c r="D37" s="106"/>
    </row>
    <row r="38" ht="22.75" customHeight="1" spans="1:4">
      <c r="A38" s="101"/>
      <c r="B38" s="101"/>
      <c r="C38" s="101"/>
      <c r="D38" s="106"/>
    </row>
    <row r="39" ht="22.75" customHeight="1" spans="1:4">
      <c r="A39" s="104" t="s">
        <v>76</v>
      </c>
      <c r="B39" s="107">
        <f>SUM(B6:B14)</f>
        <v>12301243.582</v>
      </c>
      <c r="C39" s="104" t="s">
        <v>77</v>
      </c>
      <c r="D39" s="107">
        <f>SUM(D6:D38)</f>
        <v>12301243.582</v>
      </c>
    </row>
    <row r="40" ht="22.75" customHeight="1" spans="1:4">
      <c r="A40" s="104" t="s">
        <v>78</v>
      </c>
      <c r="B40" s="105"/>
      <c r="C40" s="104" t="s">
        <v>79</v>
      </c>
      <c r="D40" s="107"/>
    </row>
    <row r="41" ht="22.75" customHeight="1" spans="1:4">
      <c r="A41" s="101"/>
      <c r="B41" s="103"/>
      <c r="C41" s="101"/>
      <c r="D41" s="106"/>
    </row>
    <row r="42" ht="22.75" customHeight="1" spans="1:4">
      <c r="A42" s="104" t="s">
        <v>80</v>
      </c>
      <c r="B42" s="107">
        <f>B39+B40</f>
        <v>12301243.582</v>
      </c>
      <c r="C42" s="104" t="s">
        <v>81</v>
      </c>
      <c r="D42" s="107">
        <f>D39+D40</f>
        <v>12301243.582</v>
      </c>
    </row>
  </sheetData>
  <mergeCells count="4">
    <mergeCell ref="A2:D2"/>
    <mergeCell ref="A3:C3"/>
    <mergeCell ref="A4:B4"/>
    <mergeCell ref="C4:D4"/>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topLeftCell="A15" workbookViewId="0">
      <selection activeCell="B7" sqref="B7"/>
    </sheetView>
  </sheetViews>
  <sheetFormatPr defaultColWidth="7.875" defaultRowHeight="12.75" customHeight="1" outlineLevelCol="2"/>
  <cols>
    <col min="1" max="1" width="39.5" style="34" customWidth="1"/>
    <col min="2" max="2" width="35.625" style="34" customWidth="1"/>
    <col min="3" max="3" width="27.375" style="34" customWidth="1"/>
    <col min="4" max="16384" width="7.875" style="33"/>
  </cols>
  <sheetData>
    <row r="1" ht="24.75" customHeight="1" spans="1:1">
      <c r="A1" s="42"/>
    </row>
    <row r="2" ht="24.75" customHeight="1" spans="1:2">
      <c r="A2" s="36" t="s">
        <v>82</v>
      </c>
      <c r="B2" s="36"/>
    </row>
    <row r="3" ht="24.75" customHeight="1" spans="1:2">
      <c r="A3" s="93"/>
      <c r="B3" s="37" t="s">
        <v>32</v>
      </c>
    </row>
    <row r="4" ht="24" customHeight="1" spans="1:2">
      <c r="A4" s="46" t="s">
        <v>35</v>
      </c>
      <c r="B4" s="46" t="s">
        <v>36</v>
      </c>
    </row>
    <row r="5" s="33" customFormat="1" ht="25" customHeight="1" spans="1:3">
      <c r="A5" s="94" t="s">
        <v>83</v>
      </c>
      <c r="B5" s="85">
        <f>B6</f>
        <v>12301243.582</v>
      </c>
      <c r="C5" s="34"/>
    </row>
    <row r="6" s="33" customFormat="1" ht="25" customHeight="1" spans="1:3">
      <c r="A6" s="94" t="s">
        <v>84</v>
      </c>
      <c r="B6" s="85">
        <f>5130726.746-323411.34-112858.704-431215.12+38002+8000000</f>
        <v>12301243.582</v>
      </c>
      <c r="C6" s="34"/>
    </row>
    <row r="7" s="33" customFormat="1" ht="25" customHeight="1" spans="1:3">
      <c r="A7" s="94" t="s">
        <v>85</v>
      </c>
      <c r="B7" s="95"/>
      <c r="C7" s="34"/>
    </row>
    <row r="8" s="33" customFormat="1" ht="25" customHeight="1" spans="1:3">
      <c r="A8" s="94" t="s">
        <v>86</v>
      </c>
      <c r="B8" s="95">
        <f>B9+B10</f>
        <v>0</v>
      </c>
      <c r="C8" s="34"/>
    </row>
    <row r="9" s="33" customFormat="1" ht="25" customHeight="1" spans="1:3">
      <c r="A9" s="94" t="s">
        <v>87</v>
      </c>
      <c r="B9" s="95"/>
      <c r="C9" s="34"/>
    </row>
    <row r="10" s="33" customFormat="1" ht="25" customHeight="1" spans="1:3">
      <c r="A10" s="94" t="s">
        <v>88</v>
      </c>
      <c r="B10" s="95"/>
      <c r="C10" s="34"/>
    </row>
    <row r="11" s="33" customFormat="1" ht="25" customHeight="1" spans="1:3">
      <c r="A11" s="94" t="s">
        <v>89</v>
      </c>
      <c r="B11" s="95">
        <f>SUM(B12:B14)</f>
        <v>0</v>
      </c>
      <c r="C11" s="34"/>
    </row>
    <row r="12" s="33" customFormat="1" ht="25" customHeight="1" spans="1:3">
      <c r="A12" s="94" t="s">
        <v>90</v>
      </c>
      <c r="B12" s="95"/>
      <c r="C12" s="34"/>
    </row>
    <row r="13" s="33" customFormat="1" ht="25" customHeight="1" spans="1:3">
      <c r="A13" s="94" t="s">
        <v>91</v>
      </c>
      <c r="B13" s="95"/>
      <c r="C13" s="34"/>
    </row>
    <row r="14" s="33" customFormat="1" ht="25" customHeight="1" spans="1:3">
      <c r="A14" s="94" t="s">
        <v>92</v>
      </c>
      <c r="B14" s="95"/>
      <c r="C14" s="34"/>
    </row>
    <row r="15" s="33" customFormat="1" ht="25" customHeight="1" spans="1:3">
      <c r="A15" s="94" t="s">
        <v>93</v>
      </c>
      <c r="B15" s="95"/>
      <c r="C15" s="34"/>
    </row>
    <row r="16" s="33" customFormat="1" ht="25" customHeight="1" spans="1:3">
      <c r="A16" s="94" t="s">
        <v>94</v>
      </c>
      <c r="B16" s="95"/>
      <c r="C16" s="34"/>
    </row>
    <row r="17" s="33" customFormat="1" ht="25" customHeight="1" spans="1:3">
      <c r="A17" s="94" t="s">
        <v>95</v>
      </c>
      <c r="B17" s="95"/>
      <c r="C17" s="34"/>
    </row>
    <row r="18" s="33" customFormat="1" ht="25" customHeight="1" spans="1:3">
      <c r="A18" s="94" t="s">
        <v>96</v>
      </c>
      <c r="B18" s="95"/>
      <c r="C18" s="34"/>
    </row>
    <row r="19" s="33" customFormat="1" ht="25" customHeight="1" spans="1:3">
      <c r="A19" s="94" t="s">
        <v>97</v>
      </c>
      <c r="B19" s="96">
        <f>B20+B23+B26+B27</f>
        <v>0</v>
      </c>
      <c r="C19" s="34"/>
    </row>
    <row r="20" s="33" customFormat="1" ht="25" customHeight="1" spans="1:3">
      <c r="A20" s="94" t="s">
        <v>98</v>
      </c>
      <c r="B20" s="96">
        <f>B21+B22</f>
        <v>0</v>
      </c>
      <c r="C20" s="34"/>
    </row>
    <row r="21" s="33" customFormat="1" ht="25" customHeight="1" spans="1:3">
      <c r="A21" s="94" t="s">
        <v>99</v>
      </c>
      <c r="B21" s="96"/>
      <c r="C21" s="34"/>
    </row>
    <row r="22" s="33" customFormat="1" ht="25" customHeight="1" spans="1:3">
      <c r="A22" s="94" t="s">
        <v>100</v>
      </c>
      <c r="B22" s="96"/>
      <c r="C22" s="34"/>
    </row>
    <row r="23" s="33" customFormat="1" ht="25" customHeight="1" spans="1:3">
      <c r="A23" s="94" t="s">
        <v>101</v>
      </c>
      <c r="B23" s="96">
        <f>B24+B25</f>
        <v>0</v>
      </c>
      <c r="C23" s="34"/>
    </row>
    <row r="24" s="33" customFormat="1" ht="25" customHeight="1" spans="1:3">
      <c r="A24" s="94" t="s">
        <v>102</v>
      </c>
      <c r="B24" s="96"/>
      <c r="C24" s="34"/>
    </row>
    <row r="25" s="33" customFormat="1" ht="25" customHeight="1" spans="1:3">
      <c r="A25" s="94" t="s">
        <v>103</v>
      </c>
      <c r="B25" s="96"/>
      <c r="C25" s="34"/>
    </row>
    <row r="26" s="33" customFormat="1" ht="25" customHeight="1" spans="1:3">
      <c r="A26" s="94" t="s">
        <v>104</v>
      </c>
      <c r="B26" s="96"/>
      <c r="C26" s="34"/>
    </row>
    <row r="27" s="33" customFormat="1" ht="25" customHeight="1" spans="1:3">
      <c r="A27" s="94" t="s">
        <v>105</v>
      </c>
      <c r="B27" s="96"/>
      <c r="C27" s="34"/>
    </row>
    <row r="28" ht="25" customHeight="1" spans="1:2">
      <c r="A28" s="97"/>
      <c r="B28" s="96"/>
    </row>
    <row r="29" s="33" customFormat="1" ht="25" customHeight="1" spans="1:3">
      <c r="A29" s="98" t="s">
        <v>106</v>
      </c>
      <c r="B29" s="89">
        <f>B5+B8+B11+B15+B16+B17+B18+B19</f>
        <v>12301243.582</v>
      </c>
      <c r="C29" s="34"/>
    </row>
  </sheetData>
  <sheetProtection formatCells="0" formatColumns="0" formatRows="0"/>
  <mergeCells count="1">
    <mergeCell ref="A2:B2"/>
  </mergeCells>
  <printOptions horizontalCentered="1"/>
  <pageMargins left="0.590277777777778" right="0.393055555555556" top="0.51180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13" workbookViewId="0">
      <selection activeCell="H30" sqref="H30"/>
    </sheetView>
  </sheetViews>
  <sheetFormatPr defaultColWidth="10" defaultRowHeight="13.5" outlineLevelCol="5"/>
  <cols>
    <col min="1" max="1" width="16.75" customWidth="1"/>
    <col min="2" max="2" width="23.125" customWidth="1"/>
    <col min="3" max="3" width="15.0666666666667" customWidth="1"/>
    <col min="4" max="4" width="13.7" customWidth="1"/>
    <col min="5" max="5" width="13.3" customWidth="1"/>
    <col min="6" max="6" width="12.625" customWidth="1"/>
  </cols>
  <sheetData>
    <row r="1" ht="14.3" customHeight="1" spans="1:6">
      <c r="A1" s="26"/>
      <c r="B1" s="26"/>
      <c r="C1" s="26"/>
      <c r="D1" s="26"/>
      <c r="E1" s="26"/>
      <c r="F1" s="26"/>
    </row>
    <row r="2" ht="39.85" customHeight="1" spans="1:6">
      <c r="A2" s="27" t="s">
        <v>107</v>
      </c>
      <c r="B2" s="27"/>
      <c r="C2" s="27"/>
      <c r="D2" s="27"/>
      <c r="E2" s="27"/>
      <c r="F2" s="27"/>
    </row>
    <row r="3" ht="22.75" customHeight="1" spans="1:6">
      <c r="A3" s="28"/>
      <c r="B3" s="28"/>
      <c r="C3" s="28"/>
      <c r="D3" s="28"/>
      <c r="E3" s="28"/>
      <c r="F3" s="28" t="s">
        <v>32</v>
      </c>
    </row>
    <row r="4" ht="22.75" customHeight="1" spans="1:6">
      <c r="A4" s="91" t="s">
        <v>108</v>
      </c>
      <c r="B4" s="91" t="s">
        <v>109</v>
      </c>
      <c r="C4" s="91" t="s">
        <v>110</v>
      </c>
      <c r="D4" s="91" t="s">
        <v>111</v>
      </c>
      <c r="E4" s="91" t="s">
        <v>112</v>
      </c>
      <c r="F4" s="91" t="s">
        <v>113</v>
      </c>
    </row>
    <row r="5" ht="22.75" customHeight="1" spans="1:6">
      <c r="A5" s="66" t="s">
        <v>114</v>
      </c>
      <c r="B5" s="92"/>
      <c r="C5" s="49">
        <f t="shared" ref="C5:C12" si="0">D5+E5</f>
        <v>12301243.582</v>
      </c>
      <c r="D5" s="49">
        <f>D6+D13+D28</f>
        <v>4251243.582</v>
      </c>
      <c r="E5" s="49">
        <f>E6+E13+E28</f>
        <v>8050000</v>
      </c>
      <c r="F5" s="49"/>
    </row>
    <row r="6" ht="24" customHeight="1" spans="1:6">
      <c r="A6" s="51" t="s">
        <v>115</v>
      </c>
      <c r="B6" s="51" t="s">
        <v>116</v>
      </c>
      <c r="C6" s="49">
        <f t="shared" si="0"/>
        <v>3272088.1605</v>
      </c>
      <c r="D6" s="49">
        <f>SUM(D7:D12)</f>
        <v>3272088.1605</v>
      </c>
      <c r="E6" s="49"/>
      <c r="F6" s="49"/>
    </row>
    <row r="7" ht="24" customHeight="1" spans="1:6">
      <c r="A7" s="53" t="s">
        <v>117</v>
      </c>
      <c r="B7" s="53" t="s">
        <v>118</v>
      </c>
      <c r="C7" s="54">
        <f t="shared" si="0"/>
        <v>1198236</v>
      </c>
      <c r="D7" s="54">
        <v>1198236</v>
      </c>
      <c r="E7" s="49"/>
      <c r="F7" s="49"/>
    </row>
    <row r="8" ht="24" customHeight="1" spans="1:6">
      <c r="A8" s="53" t="s">
        <v>119</v>
      </c>
      <c r="B8" s="53" t="s">
        <v>120</v>
      </c>
      <c r="C8" s="54">
        <f t="shared" si="0"/>
        <v>820653.1</v>
      </c>
      <c r="D8" s="54">
        <f>782651.1+38002</f>
        <v>820653.1</v>
      </c>
      <c r="E8" s="54"/>
      <c r="F8" s="54"/>
    </row>
    <row r="9" ht="24" customHeight="1" spans="1:6">
      <c r="A9" s="53" t="s">
        <v>121</v>
      </c>
      <c r="B9" s="53" t="s">
        <v>122</v>
      </c>
      <c r="C9" s="54">
        <f t="shared" si="0"/>
        <v>540400</v>
      </c>
      <c r="D9" s="54">
        <v>540400</v>
      </c>
      <c r="E9" s="54"/>
      <c r="F9" s="54"/>
    </row>
    <row r="10" ht="24" customHeight="1" spans="1:6">
      <c r="A10" s="53" t="s">
        <v>123</v>
      </c>
      <c r="B10" s="53" t="s">
        <v>124</v>
      </c>
      <c r="C10" s="54">
        <f t="shared" si="0"/>
        <v>461100</v>
      </c>
      <c r="D10" s="54">
        <v>461100</v>
      </c>
      <c r="E10" s="54"/>
      <c r="F10" s="54"/>
    </row>
    <row r="11" ht="24" customHeight="1" spans="1:6">
      <c r="A11" s="53" t="s">
        <v>125</v>
      </c>
      <c r="B11" s="53" t="s">
        <v>126</v>
      </c>
      <c r="C11" s="54">
        <f t="shared" si="0"/>
        <v>233205.1425</v>
      </c>
      <c r="D11" s="54">
        <v>233205.1425</v>
      </c>
      <c r="E11" s="54"/>
      <c r="F11" s="54"/>
    </row>
    <row r="12" ht="24" customHeight="1" spans="1:6">
      <c r="A12" s="53" t="s">
        <v>127</v>
      </c>
      <c r="B12" s="53" t="s">
        <v>128</v>
      </c>
      <c r="C12" s="54">
        <f t="shared" si="0"/>
        <v>18493.918</v>
      </c>
      <c r="D12" s="54">
        <v>18493.918</v>
      </c>
      <c r="E12" s="54"/>
      <c r="F12" s="54"/>
    </row>
    <row r="13" s="90" customFormat="1" ht="24" customHeight="1" spans="1:6">
      <c r="A13" s="51" t="s">
        <v>129</v>
      </c>
      <c r="B13" s="51" t="s">
        <v>130</v>
      </c>
      <c r="C13" s="49">
        <f t="shared" ref="C13:C33" si="1">D13+E13</f>
        <v>393822.6415</v>
      </c>
      <c r="D13" s="49">
        <f>SUM(D14:D27)</f>
        <v>343822.6415</v>
      </c>
      <c r="E13" s="49">
        <f>SUM(E14:E27)</f>
        <v>50000</v>
      </c>
      <c r="F13" s="49"/>
    </row>
    <row r="14" ht="24" customHeight="1" spans="1:6">
      <c r="A14" s="53" t="s">
        <v>131</v>
      </c>
      <c r="B14" s="53" t="s">
        <v>132</v>
      </c>
      <c r="C14" s="54">
        <f t="shared" si="1"/>
        <v>67500</v>
      </c>
      <c r="D14" s="54">
        <v>55500</v>
      </c>
      <c r="E14" s="54">
        <v>12000</v>
      </c>
      <c r="F14" s="54"/>
    </row>
    <row r="15" ht="24" customHeight="1" spans="1:6">
      <c r="A15" s="53" t="s">
        <v>133</v>
      </c>
      <c r="B15" s="53" t="s">
        <v>134</v>
      </c>
      <c r="C15" s="54">
        <f t="shared" si="1"/>
        <v>21100</v>
      </c>
      <c r="D15" s="54">
        <v>11100</v>
      </c>
      <c r="E15" s="54">
        <v>10000</v>
      </c>
      <c r="F15" s="54"/>
    </row>
    <row r="16" ht="24" customHeight="1" spans="1:6">
      <c r="A16" s="53" t="s">
        <v>135</v>
      </c>
      <c r="B16" s="53" t="s">
        <v>136</v>
      </c>
      <c r="C16" s="54">
        <f t="shared" si="1"/>
        <v>6000</v>
      </c>
      <c r="D16" s="54">
        <v>6000</v>
      </c>
      <c r="E16" s="54"/>
      <c r="F16" s="54"/>
    </row>
    <row r="17" ht="24" customHeight="1" spans="1:6">
      <c r="A17" s="53" t="s">
        <v>137</v>
      </c>
      <c r="B17" s="53" t="s">
        <v>138</v>
      </c>
      <c r="C17" s="54">
        <f t="shared" si="1"/>
        <v>9400</v>
      </c>
      <c r="D17" s="54">
        <v>7400</v>
      </c>
      <c r="E17" s="54">
        <v>2000</v>
      </c>
      <c r="F17" s="54"/>
    </row>
    <row r="18" ht="24" customHeight="1" spans="1:6">
      <c r="A18" s="53" t="s">
        <v>139</v>
      </c>
      <c r="B18" s="53" t="s">
        <v>140</v>
      </c>
      <c r="C18" s="54">
        <f t="shared" si="1"/>
        <v>54000</v>
      </c>
      <c r="D18" s="54">
        <v>37000</v>
      </c>
      <c r="E18" s="54">
        <v>17000</v>
      </c>
      <c r="F18" s="54"/>
    </row>
    <row r="19" ht="24" customHeight="1" spans="1:6">
      <c r="A19" s="53" t="s">
        <v>141</v>
      </c>
      <c r="B19" s="53" t="s">
        <v>142</v>
      </c>
      <c r="C19" s="54">
        <f t="shared" si="1"/>
        <v>2000</v>
      </c>
      <c r="D19" s="54">
        <v>2000</v>
      </c>
      <c r="E19" s="54"/>
      <c r="F19" s="54"/>
    </row>
    <row r="20" ht="24" customHeight="1" spans="1:6">
      <c r="A20" s="53" t="s">
        <v>143</v>
      </c>
      <c r="B20" s="53" t="s">
        <v>144</v>
      </c>
      <c r="C20" s="54">
        <f t="shared" si="1"/>
        <v>11100</v>
      </c>
      <c r="D20" s="54">
        <v>11100</v>
      </c>
      <c r="E20" s="54"/>
      <c r="F20" s="54"/>
    </row>
    <row r="21" ht="24" customHeight="1" spans="1:6">
      <c r="A21" s="53" t="s">
        <v>145</v>
      </c>
      <c r="B21" s="53" t="s">
        <v>146</v>
      </c>
      <c r="C21" s="54">
        <f t="shared" si="1"/>
        <v>1850</v>
      </c>
      <c r="D21" s="54">
        <v>1850</v>
      </c>
      <c r="E21" s="54"/>
      <c r="F21" s="54"/>
    </row>
    <row r="22" ht="24" customHeight="1" spans="1:6">
      <c r="A22" s="53" t="s">
        <v>147</v>
      </c>
      <c r="B22" s="53" t="s">
        <v>148</v>
      </c>
      <c r="C22" s="54">
        <f t="shared" si="1"/>
        <v>1850</v>
      </c>
      <c r="D22" s="54">
        <v>1850</v>
      </c>
      <c r="E22" s="54"/>
      <c r="F22" s="54"/>
    </row>
    <row r="23" ht="24" customHeight="1" spans="1:6">
      <c r="A23" s="53" t="s">
        <v>149</v>
      </c>
      <c r="B23" s="53" t="s">
        <v>150</v>
      </c>
      <c r="C23" s="54">
        <f t="shared" si="1"/>
        <v>43093.89</v>
      </c>
      <c r="D23" s="54">
        <v>43093.89</v>
      </c>
      <c r="E23" s="54"/>
      <c r="F23" s="54"/>
    </row>
    <row r="24" ht="24" customHeight="1" spans="1:6">
      <c r="A24" s="53" t="s">
        <v>151</v>
      </c>
      <c r="B24" s="53" t="s">
        <v>152</v>
      </c>
      <c r="C24" s="54">
        <f t="shared" si="1"/>
        <v>63528.7515</v>
      </c>
      <c r="D24" s="54">
        <v>63528.7515</v>
      </c>
      <c r="E24" s="54"/>
      <c r="F24" s="54"/>
    </row>
    <row r="25" ht="24" customHeight="1" spans="1:6">
      <c r="A25" s="53" t="s">
        <v>153</v>
      </c>
      <c r="B25" s="56" t="s">
        <v>154</v>
      </c>
      <c r="C25" s="54">
        <f t="shared" si="1"/>
        <v>9000</v>
      </c>
      <c r="D25" s="54"/>
      <c r="E25" s="54">
        <v>9000</v>
      </c>
      <c r="F25" s="54"/>
    </row>
    <row r="26" ht="24" customHeight="1" spans="1:6">
      <c r="A26" s="53" t="s">
        <v>153</v>
      </c>
      <c r="B26" s="56" t="s">
        <v>155</v>
      </c>
      <c r="C26" s="54">
        <f t="shared" si="1"/>
        <v>97200</v>
      </c>
      <c r="D26" s="54">
        <v>97200</v>
      </c>
      <c r="F26" s="54"/>
    </row>
    <row r="27" ht="24" customHeight="1" spans="1:6">
      <c r="A27" s="53" t="s">
        <v>156</v>
      </c>
      <c r="B27" s="53" t="s">
        <v>157</v>
      </c>
      <c r="C27" s="54">
        <f t="shared" si="1"/>
        <v>6200</v>
      </c>
      <c r="D27" s="54">
        <v>6200</v>
      </c>
      <c r="E27" s="54"/>
      <c r="F27" s="54"/>
    </row>
    <row r="28" s="90" customFormat="1" ht="24" customHeight="1" spans="1:6">
      <c r="A28" s="51" t="s">
        <v>158</v>
      </c>
      <c r="B28" s="51" t="s">
        <v>159</v>
      </c>
      <c r="C28" s="49">
        <f t="shared" si="1"/>
        <v>8635332.78</v>
      </c>
      <c r="D28" s="49">
        <f>SUM(D29:D33)</f>
        <v>635332.78</v>
      </c>
      <c r="E28" s="49">
        <f>SUM(E29:E33)</f>
        <v>8000000</v>
      </c>
      <c r="F28" s="49"/>
    </row>
    <row r="29" ht="24" customHeight="1" spans="1:6">
      <c r="A29" s="53" t="s">
        <v>160</v>
      </c>
      <c r="B29" s="53" t="s">
        <v>161</v>
      </c>
      <c r="C29" s="54">
        <f t="shared" si="1"/>
        <v>282930</v>
      </c>
      <c r="D29" s="54">
        <v>282930</v>
      </c>
      <c r="E29" s="54"/>
      <c r="F29" s="54"/>
    </row>
    <row r="30" ht="24" customHeight="1" spans="1:6">
      <c r="A30" s="53" t="s">
        <v>162</v>
      </c>
      <c r="B30" s="53" t="s">
        <v>163</v>
      </c>
      <c r="C30" s="54">
        <f t="shared" si="1"/>
        <v>207102.78</v>
      </c>
      <c r="D30" s="54">
        <v>207102.78</v>
      </c>
      <c r="E30" s="54"/>
      <c r="F30" s="54"/>
    </row>
    <row r="31" ht="24" customHeight="1" spans="1:6">
      <c r="A31" s="53" t="s">
        <v>164</v>
      </c>
      <c r="B31" s="53" t="s">
        <v>165</v>
      </c>
      <c r="C31" s="54">
        <f t="shared" si="1"/>
        <v>139200</v>
      </c>
      <c r="D31" s="54">
        <v>139200</v>
      </c>
      <c r="E31" s="54"/>
      <c r="F31" s="54"/>
    </row>
    <row r="32" ht="24" customHeight="1" spans="1:6">
      <c r="A32" s="53" t="s">
        <v>166</v>
      </c>
      <c r="B32" s="53" t="s">
        <v>167</v>
      </c>
      <c r="C32" s="54">
        <f t="shared" si="1"/>
        <v>6100</v>
      </c>
      <c r="D32" s="54">
        <v>6100</v>
      </c>
      <c r="E32" s="54"/>
      <c r="F32" s="54"/>
    </row>
    <row r="33" ht="24" customHeight="1" spans="1:6">
      <c r="A33" s="53">
        <v>30310</v>
      </c>
      <c r="B33" s="53" t="s">
        <v>168</v>
      </c>
      <c r="C33" s="54">
        <f t="shared" si="1"/>
        <v>8000000</v>
      </c>
      <c r="D33" s="54"/>
      <c r="E33" s="54">
        <v>8000000</v>
      </c>
      <c r="F33" s="54"/>
    </row>
  </sheetData>
  <mergeCells count="1">
    <mergeCell ref="A2:F2"/>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5" workbookViewId="0">
      <selection activeCell="H10" sqref="H10"/>
    </sheetView>
  </sheetViews>
  <sheetFormatPr defaultColWidth="10" defaultRowHeight="13.5" outlineLevelCol="6"/>
  <cols>
    <col min="1" max="1" width="24.5666666666667" customWidth="1"/>
    <col min="2" max="2" width="16.6916666666667" customWidth="1"/>
    <col min="3" max="3" width="36.6416666666667" customWidth="1"/>
    <col min="4" max="4" width="14.5583333333333" customWidth="1"/>
    <col min="5" max="5" width="18.725" customWidth="1"/>
    <col min="6" max="8" width="9.76666666666667" customWidth="1"/>
  </cols>
  <sheetData>
    <row r="1" ht="14.3" customHeight="1" spans="1:7">
      <c r="A1" s="26"/>
      <c r="B1" s="26"/>
      <c r="C1" s="26"/>
      <c r="D1" s="26"/>
      <c r="E1" s="26"/>
      <c r="F1" s="26"/>
      <c r="G1" s="26"/>
    </row>
    <row r="2" ht="39.85" customHeight="1" spans="1:7">
      <c r="A2" s="27" t="s">
        <v>169</v>
      </c>
      <c r="B2" s="27"/>
      <c r="C2" s="27"/>
      <c r="D2" s="27"/>
      <c r="E2" s="26"/>
      <c r="F2" s="26"/>
      <c r="G2" s="26"/>
    </row>
    <row r="3" ht="22.75" customHeight="1" spans="1:7">
      <c r="A3" s="28"/>
      <c r="B3" s="28"/>
      <c r="C3" s="65" t="s">
        <v>32</v>
      </c>
      <c r="D3" s="65"/>
      <c r="E3" s="28"/>
      <c r="F3" s="28"/>
      <c r="G3" s="28"/>
    </row>
    <row r="4" ht="22.75" customHeight="1" spans="1:7">
      <c r="A4" s="80" t="s">
        <v>33</v>
      </c>
      <c r="B4" s="80"/>
      <c r="C4" s="80" t="s">
        <v>34</v>
      </c>
      <c r="D4" s="80"/>
      <c r="E4" s="28"/>
      <c r="F4" s="28"/>
      <c r="G4" s="28"/>
    </row>
    <row r="5" ht="22.75" customHeight="1" spans="1:7">
      <c r="A5" s="80" t="s">
        <v>35</v>
      </c>
      <c r="B5" s="80" t="s">
        <v>36</v>
      </c>
      <c r="C5" s="80" t="s">
        <v>35</v>
      </c>
      <c r="D5" s="80" t="s">
        <v>114</v>
      </c>
      <c r="E5" s="28"/>
      <c r="F5" s="28"/>
      <c r="G5" s="28"/>
    </row>
    <row r="6" ht="22.75" customHeight="1" spans="1:7">
      <c r="A6" s="31" t="s">
        <v>170</v>
      </c>
      <c r="B6" s="85">
        <f>SUM(B7:B9)</f>
        <v>12301243.582</v>
      </c>
      <c r="C6" s="31" t="s">
        <v>171</v>
      </c>
      <c r="D6" s="85">
        <f>SUM(D7:D36)</f>
        <v>12301243.582</v>
      </c>
      <c r="E6" s="28"/>
      <c r="F6" s="28"/>
      <c r="G6" s="28"/>
    </row>
    <row r="7" ht="22.75" customHeight="1" spans="1:7">
      <c r="A7" s="31" t="s">
        <v>172</v>
      </c>
      <c r="B7" s="63">
        <f>5130726.746-323411.34-112858.704-431215.12+38002+8000000</f>
        <v>12301243.582</v>
      </c>
      <c r="C7" s="31" t="s">
        <v>173</v>
      </c>
      <c r="D7" s="86"/>
      <c r="E7" s="28"/>
      <c r="F7" s="28"/>
      <c r="G7" s="28"/>
    </row>
    <row r="8" ht="22.75" customHeight="1" spans="1:7">
      <c r="A8" s="31" t="s">
        <v>174</v>
      </c>
      <c r="B8" s="86"/>
      <c r="C8" s="31" t="s">
        <v>175</v>
      </c>
      <c r="D8" s="86"/>
      <c r="E8" s="28"/>
      <c r="F8" s="28"/>
      <c r="G8" s="28"/>
    </row>
    <row r="9" ht="22.75" customHeight="1" spans="1:7">
      <c r="A9" s="31" t="s">
        <v>176</v>
      </c>
      <c r="B9" s="86"/>
      <c r="C9" s="31" t="s">
        <v>177</v>
      </c>
      <c r="D9" s="86"/>
      <c r="E9" s="28"/>
      <c r="F9" s="28"/>
      <c r="G9" s="28"/>
    </row>
    <row r="10" ht="22.75" customHeight="1" spans="1:7">
      <c r="A10" s="31"/>
      <c r="B10" s="87"/>
      <c r="C10" s="31" t="s">
        <v>178</v>
      </c>
      <c r="D10" s="86"/>
      <c r="E10" s="28"/>
      <c r="F10" s="28"/>
      <c r="G10" s="28"/>
    </row>
    <row r="11" ht="22.75" customHeight="1" spans="1:7">
      <c r="A11" s="31"/>
      <c r="B11" s="87"/>
      <c r="C11" s="31" t="s">
        <v>179</v>
      </c>
      <c r="D11" s="86"/>
      <c r="E11" s="28"/>
      <c r="F11" s="28"/>
      <c r="G11" s="28"/>
    </row>
    <row r="12" ht="22.75" customHeight="1" spans="1:7">
      <c r="A12" s="31"/>
      <c r="B12" s="87"/>
      <c r="C12" s="31" t="s">
        <v>180</v>
      </c>
      <c r="D12" s="86"/>
      <c r="E12" s="28"/>
      <c r="F12" s="28"/>
      <c r="G12" s="28"/>
    </row>
    <row r="13" ht="22.75" customHeight="1" spans="1:7">
      <c r="A13" s="59"/>
      <c r="B13" s="83"/>
      <c r="C13" s="31" t="s">
        <v>181</v>
      </c>
      <c r="D13" s="86"/>
      <c r="E13" s="28"/>
      <c r="F13" s="28"/>
      <c r="G13" s="28"/>
    </row>
    <row r="14" ht="22.75" customHeight="1" spans="1:7">
      <c r="A14" s="31"/>
      <c r="B14" s="87"/>
      <c r="C14" s="31" t="s">
        <v>182</v>
      </c>
      <c r="D14" s="85">
        <f>1197900.522-112858.704-431215.12</f>
        <v>653826.698</v>
      </c>
      <c r="E14" s="28"/>
      <c r="F14" s="28"/>
      <c r="G14" s="64"/>
    </row>
    <row r="15" ht="22.75" customHeight="1" spans="1:7">
      <c r="A15" s="31"/>
      <c r="B15" s="87"/>
      <c r="C15" s="31" t="s">
        <v>183</v>
      </c>
      <c r="D15" s="85"/>
      <c r="E15" s="28"/>
      <c r="F15" s="28"/>
      <c r="G15" s="28"/>
    </row>
    <row r="16" ht="22.75" customHeight="1" spans="1:7">
      <c r="A16" s="31"/>
      <c r="B16" s="87"/>
      <c r="C16" s="31" t="s">
        <v>184</v>
      </c>
      <c r="D16" s="85">
        <v>233205.1425</v>
      </c>
      <c r="E16" s="28"/>
      <c r="F16" s="28"/>
      <c r="G16" s="28"/>
    </row>
    <row r="17" ht="22.75" customHeight="1" spans="1:7">
      <c r="A17" s="31"/>
      <c r="B17" s="87"/>
      <c r="C17" s="31" t="s">
        <v>185</v>
      </c>
      <c r="D17" s="85"/>
      <c r="E17" s="28"/>
      <c r="F17" s="28"/>
      <c r="G17" s="28"/>
    </row>
    <row r="18" ht="22.75" customHeight="1" spans="1:7">
      <c r="A18" s="31"/>
      <c r="B18" s="87"/>
      <c r="C18" s="31" t="s">
        <v>186</v>
      </c>
      <c r="D18" s="85"/>
      <c r="E18" s="28"/>
      <c r="F18" s="28"/>
      <c r="G18" s="28"/>
    </row>
    <row r="19" ht="22.75" customHeight="1" spans="1:7">
      <c r="A19" s="31"/>
      <c r="B19" s="31"/>
      <c r="C19" s="31" t="s">
        <v>187</v>
      </c>
      <c r="D19" s="85">
        <f>3376209.7415+38002+8000000</f>
        <v>11414211.7415</v>
      </c>
      <c r="E19" s="28"/>
      <c r="F19" s="28"/>
      <c r="G19" s="28"/>
    </row>
    <row r="20" ht="22.75" customHeight="1" spans="1:7">
      <c r="A20" s="31"/>
      <c r="B20" s="31"/>
      <c r="C20" s="31" t="s">
        <v>188</v>
      </c>
      <c r="D20" s="86"/>
      <c r="E20" s="28"/>
      <c r="F20" s="28"/>
      <c r="G20" s="28"/>
    </row>
    <row r="21" ht="22.75" customHeight="1" spans="1:7">
      <c r="A21" s="31"/>
      <c r="B21" s="31"/>
      <c r="C21" s="31" t="s">
        <v>189</v>
      </c>
      <c r="D21" s="86"/>
      <c r="E21" s="28"/>
      <c r="F21" s="28"/>
      <c r="G21" s="28"/>
    </row>
    <row r="22" ht="22.75" customHeight="1" spans="1:7">
      <c r="A22" s="31"/>
      <c r="B22" s="31"/>
      <c r="C22" s="31" t="s">
        <v>190</v>
      </c>
      <c r="D22" s="86"/>
      <c r="E22" s="28"/>
      <c r="F22" s="28"/>
      <c r="G22" s="28"/>
    </row>
    <row r="23" ht="22.75" customHeight="1" spans="1:7">
      <c r="A23" s="31"/>
      <c r="B23" s="31"/>
      <c r="C23" s="31" t="s">
        <v>191</v>
      </c>
      <c r="D23" s="86"/>
      <c r="E23" s="28"/>
      <c r="F23" s="28"/>
      <c r="G23" s="28"/>
    </row>
    <row r="24" ht="22.75" customHeight="1" spans="1:7">
      <c r="A24" s="31"/>
      <c r="B24" s="31"/>
      <c r="C24" s="31" t="s">
        <v>192</v>
      </c>
      <c r="D24" s="86"/>
      <c r="E24" s="28"/>
      <c r="F24" s="28"/>
      <c r="G24" s="28"/>
    </row>
    <row r="25" ht="22.75" customHeight="1" spans="1:7">
      <c r="A25" s="31"/>
      <c r="B25" s="31"/>
      <c r="C25" s="31" t="s">
        <v>193</v>
      </c>
      <c r="D25" s="86"/>
      <c r="E25" s="28"/>
      <c r="F25" s="28"/>
      <c r="G25" s="28"/>
    </row>
    <row r="26" ht="22.75" customHeight="1" spans="1:7">
      <c r="A26" s="31"/>
      <c r="B26" s="31"/>
      <c r="C26" s="31" t="s">
        <v>194</v>
      </c>
      <c r="D26" s="85"/>
      <c r="E26" s="28"/>
      <c r="F26" s="28"/>
      <c r="G26" s="28"/>
    </row>
    <row r="27" ht="22.75" customHeight="1" spans="1:7">
      <c r="A27" s="31"/>
      <c r="B27" s="31"/>
      <c r="C27" s="31" t="s">
        <v>195</v>
      </c>
      <c r="D27" s="86"/>
      <c r="E27" s="28"/>
      <c r="F27" s="28"/>
      <c r="G27" s="28"/>
    </row>
    <row r="28" ht="22.75" customHeight="1" spans="1:7">
      <c r="A28" s="31"/>
      <c r="B28" s="31"/>
      <c r="C28" s="31" t="s">
        <v>196</v>
      </c>
      <c r="D28" s="86"/>
      <c r="E28" s="28"/>
      <c r="F28" s="28"/>
      <c r="G28" s="28"/>
    </row>
    <row r="29" ht="22.75" customHeight="1" spans="1:7">
      <c r="A29" s="31"/>
      <c r="B29" s="31"/>
      <c r="C29" s="31" t="s">
        <v>197</v>
      </c>
      <c r="D29" s="86"/>
      <c r="E29" s="28"/>
      <c r="F29" s="28"/>
      <c r="G29" s="28"/>
    </row>
    <row r="30" ht="22.75" customHeight="1" spans="1:7">
      <c r="A30" s="31"/>
      <c r="B30" s="31"/>
      <c r="C30" s="31" t="s">
        <v>198</v>
      </c>
      <c r="D30" s="86"/>
      <c r="E30" s="28"/>
      <c r="F30" s="28"/>
      <c r="G30" s="28"/>
    </row>
    <row r="31" ht="22.75" customHeight="1" spans="1:7">
      <c r="A31" s="31"/>
      <c r="B31" s="31"/>
      <c r="C31" s="31" t="s">
        <v>199</v>
      </c>
      <c r="D31" s="86"/>
      <c r="E31" s="28"/>
      <c r="F31" s="28"/>
      <c r="G31" s="28"/>
    </row>
    <row r="32" ht="22.75" customHeight="1" spans="1:7">
      <c r="A32" s="31"/>
      <c r="B32" s="31"/>
      <c r="C32" s="31" t="s">
        <v>200</v>
      </c>
      <c r="D32" s="86"/>
      <c r="E32" s="28"/>
      <c r="F32" s="28"/>
      <c r="G32" s="28"/>
    </row>
    <row r="33" ht="22.75" customHeight="1" spans="1:7">
      <c r="A33" s="31"/>
      <c r="B33" s="31"/>
      <c r="C33" s="31" t="s">
        <v>201</v>
      </c>
      <c r="D33" s="86"/>
      <c r="E33" s="28"/>
      <c r="F33" s="28"/>
      <c r="G33" s="28"/>
    </row>
    <row r="34" ht="22.75" customHeight="1" spans="1:7">
      <c r="A34" s="31"/>
      <c r="B34" s="31"/>
      <c r="C34" s="31" t="s">
        <v>202</v>
      </c>
      <c r="D34" s="86"/>
      <c r="E34" s="28"/>
      <c r="F34" s="28"/>
      <c r="G34" s="28"/>
    </row>
    <row r="35" ht="22.75" customHeight="1" spans="1:7">
      <c r="A35" s="31"/>
      <c r="B35" s="31"/>
      <c r="C35" s="31" t="s">
        <v>203</v>
      </c>
      <c r="D35" s="86"/>
      <c r="E35" s="28"/>
      <c r="F35" s="28"/>
      <c r="G35" s="28"/>
    </row>
    <row r="36" ht="22.75" customHeight="1" spans="1:7">
      <c r="A36" s="31"/>
      <c r="B36" s="31"/>
      <c r="C36" s="31" t="s">
        <v>204</v>
      </c>
      <c r="D36" s="85"/>
      <c r="E36" s="28"/>
      <c r="F36" s="28"/>
      <c r="G36" s="28"/>
    </row>
    <row r="37" ht="22.75" customHeight="1" spans="1:7">
      <c r="A37" s="80" t="s">
        <v>205</v>
      </c>
      <c r="B37" s="88">
        <f>B6</f>
        <v>12301243.582</v>
      </c>
      <c r="C37" s="80" t="s">
        <v>206</v>
      </c>
      <c r="D37" s="89">
        <f>D6</f>
        <v>12301243.582</v>
      </c>
      <c r="E37" s="64"/>
      <c r="F37" s="28"/>
      <c r="G37" s="28"/>
    </row>
  </sheetData>
  <mergeCells count="4">
    <mergeCell ref="A2:D2"/>
    <mergeCell ref="C3:D3"/>
    <mergeCell ref="A4:B4"/>
    <mergeCell ref="C4:D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E8" sqref="E8"/>
    </sheetView>
  </sheetViews>
  <sheetFormatPr defaultColWidth="10" defaultRowHeight="13.5" outlineLevelRow="7"/>
  <cols>
    <col min="1" max="1" width="34.875" customWidth="1"/>
    <col min="2" max="2" width="18.05" customWidth="1"/>
    <col min="3" max="3" width="14.925" customWidth="1"/>
    <col min="4" max="4" width="12.35" customWidth="1"/>
    <col min="5" max="5" width="15.2" customWidth="1"/>
    <col min="6" max="6" width="15.0666666666667" customWidth="1"/>
    <col min="7" max="7" width="18.05" customWidth="1"/>
    <col min="8" max="9" width="15.4666666666667" customWidth="1"/>
    <col min="10" max="11" width="15.7416666666667" customWidth="1"/>
  </cols>
  <sheetData>
    <row r="1" ht="14.3" customHeight="1" spans="1:11">
      <c r="A1" s="26"/>
      <c r="B1" s="26"/>
      <c r="C1" s="26"/>
      <c r="D1" s="26"/>
      <c r="E1" s="26"/>
      <c r="F1" s="26"/>
      <c r="G1" s="26"/>
      <c r="H1" s="26"/>
      <c r="I1" s="26"/>
      <c r="J1" s="26"/>
      <c r="K1" s="26"/>
    </row>
    <row r="2" ht="39.85" customHeight="1" spans="1:11">
      <c r="A2" s="27" t="s">
        <v>207</v>
      </c>
      <c r="B2" s="27"/>
      <c r="C2" s="27"/>
      <c r="D2" s="27"/>
      <c r="E2" s="27"/>
      <c r="F2" s="27"/>
      <c r="G2" s="27"/>
      <c r="H2" s="27"/>
      <c r="I2" s="27"/>
      <c r="J2" s="27"/>
      <c r="K2" s="27"/>
    </row>
    <row r="3" ht="22.75" customHeight="1" spans="1:11">
      <c r="A3" s="28"/>
      <c r="B3" s="28"/>
      <c r="C3" s="28"/>
      <c r="D3" s="28"/>
      <c r="E3" s="28"/>
      <c r="F3" s="28"/>
      <c r="G3" s="28"/>
      <c r="H3" s="28"/>
      <c r="I3" s="28"/>
      <c r="J3" s="65" t="s">
        <v>32</v>
      </c>
      <c r="K3" s="65"/>
    </row>
    <row r="4" ht="22.75" customHeight="1" spans="1:11">
      <c r="A4" s="80" t="s">
        <v>208</v>
      </c>
      <c r="B4" s="80" t="s">
        <v>114</v>
      </c>
      <c r="C4" s="80" t="s">
        <v>209</v>
      </c>
      <c r="D4" s="80"/>
      <c r="E4" s="80"/>
      <c r="F4" s="80" t="s">
        <v>210</v>
      </c>
      <c r="G4" s="80"/>
      <c r="H4" s="80"/>
      <c r="I4" s="80" t="s">
        <v>211</v>
      </c>
      <c r="J4" s="80"/>
      <c r="K4" s="80"/>
    </row>
    <row r="5" ht="22.75" customHeight="1" spans="1:11">
      <c r="A5" s="80"/>
      <c r="B5" s="80"/>
      <c r="C5" s="30" t="s">
        <v>114</v>
      </c>
      <c r="D5" s="30" t="s">
        <v>111</v>
      </c>
      <c r="E5" s="30" t="s">
        <v>112</v>
      </c>
      <c r="F5" s="30" t="s">
        <v>114</v>
      </c>
      <c r="G5" s="30" t="s">
        <v>111</v>
      </c>
      <c r="H5" s="30" t="s">
        <v>112</v>
      </c>
      <c r="I5" s="30" t="s">
        <v>114</v>
      </c>
      <c r="J5" s="30" t="s">
        <v>111</v>
      </c>
      <c r="K5" s="30" t="s">
        <v>112</v>
      </c>
    </row>
    <row r="6" ht="22.75" customHeight="1" spans="1:11">
      <c r="A6" s="59" t="s">
        <v>114</v>
      </c>
      <c r="B6" s="81"/>
      <c r="C6" s="81"/>
      <c r="D6" s="81"/>
      <c r="E6" s="81"/>
      <c r="F6" s="81"/>
      <c r="G6" s="81"/>
      <c r="H6" s="81"/>
      <c r="I6" s="81"/>
      <c r="J6" s="81"/>
      <c r="K6" s="81"/>
    </row>
    <row r="7" ht="22.75" customHeight="1" spans="1:11">
      <c r="A7" s="62" t="s">
        <v>2</v>
      </c>
      <c r="B7" s="82">
        <f>C7+F7</f>
        <v>12301243.582</v>
      </c>
      <c r="C7" s="82">
        <f>D7+E7</f>
        <v>12301243.582</v>
      </c>
      <c r="D7" s="82">
        <f>5080726.746-323411.34-112858.704-431215.12+38002</f>
        <v>4251243.582</v>
      </c>
      <c r="E7" s="82">
        <f>50000+8000000</f>
        <v>8050000</v>
      </c>
      <c r="F7" s="83"/>
      <c r="G7" s="83"/>
      <c r="H7" s="83"/>
      <c r="I7" s="83"/>
      <c r="J7" s="83"/>
      <c r="K7" s="83"/>
    </row>
    <row r="8" ht="22.75" customHeight="1" spans="1:11">
      <c r="A8" s="62"/>
      <c r="B8" s="84"/>
      <c r="C8" s="84"/>
      <c r="D8" s="83"/>
      <c r="E8" s="83"/>
      <c r="F8" s="83"/>
      <c r="G8" s="83"/>
      <c r="H8" s="83"/>
      <c r="I8" s="83"/>
      <c r="J8" s="83"/>
      <c r="K8" s="83"/>
    </row>
  </sheetData>
  <mergeCells count="7">
    <mergeCell ref="A2:K2"/>
    <mergeCell ref="J3:K3"/>
    <mergeCell ref="C4:E4"/>
    <mergeCell ref="F4:H4"/>
    <mergeCell ref="I4:K4"/>
    <mergeCell ref="A4:A5"/>
    <mergeCell ref="B4:B5"/>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G12" sqref="G12"/>
    </sheetView>
  </sheetViews>
  <sheetFormatPr defaultColWidth="10" defaultRowHeight="13.5" outlineLevelCol="7"/>
  <cols>
    <col min="1" max="1" width="17.5" customWidth="1"/>
    <col min="2" max="2" width="25.7833333333333" customWidth="1"/>
    <col min="3" max="5" width="25.6416666666667" customWidth="1"/>
  </cols>
  <sheetData>
    <row r="1" ht="14.3" customHeight="1" spans="1:1">
      <c r="A1" s="71"/>
    </row>
    <row r="2" ht="36.9" customHeight="1" spans="1:5">
      <c r="A2" s="27" t="s">
        <v>212</v>
      </c>
      <c r="B2" s="27"/>
      <c r="C2" s="27"/>
      <c r="D2" s="27"/>
      <c r="E2" s="27"/>
    </row>
    <row r="3" ht="21.85" customHeight="1" spans="1:5">
      <c r="A3" s="28"/>
      <c r="B3" s="28"/>
      <c r="C3" s="65" t="s">
        <v>32</v>
      </c>
      <c r="D3" s="65"/>
      <c r="E3" s="65"/>
    </row>
    <row r="4" ht="22.75" customHeight="1" spans="1:5">
      <c r="A4" s="66" t="s">
        <v>108</v>
      </c>
      <c r="B4" s="66"/>
      <c r="C4" s="66" t="s">
        <v>209</v>
      </c>
      <c r="D4" s="66"/>
      <c r="E4" s="66"/>
    </row>
    <row r="5" ht="22.75" customHeight="1" spans="1:5">
      <c r="A5" s="72" t="s">
        <v>213</v>
      </c>
      <c r="B5" s="72" t="s">
        <v>109</v>
      </c>
      <c r="C5" s="73" t="s">
        <v>114</v>
      </c>
      <c r="D5" s="72" t="s">
        <v>111</v>
      </c>
      <c r="E5" s="72" t="s">
        <v>112</v>
      </c>
    </row>
    <row r="6" ht="22.75" customHeight="1" spans="1:5">
      <c r="A6" s="74"/>
      <c r="B6" s="75" t="s">
        <v>114</v>
      </c>
      <c r="C6" s="76">
        <f t="shared" ref="C6:C10" si="0">SUM(D6:E6)</f>
        <v>12301243.582</v>
      </c>
      <c r="D6" s="76">
        <f>D7+D11+D16</f>
        <v>4251243.582</v>
      </c>
      <c r="E6" s="76">
        <f>E7+E11+E16</f>
        <v>8050000</v>
      </c>
    </row>
    <row r="7" ht="29" customHeight="1" spans="1:5">
      <c r="A7" s="51" t="s">
        <v>214</v>
      </c>
      <c r="B7" s="51" t="s">
        <v>215</v>
      </c>
      <c r="C7" s="76">
        <f t="shared" si="0"/>
        <v>11414211.7415</v>
      </c>
      <c r="D7" s="49">
        <f t="shared" ref="D7:D12" si="1">D8</f>
        <v>3364211.7415</v>
      </c>
      <c r="E7" s="49">
        <f>E8</f>
        <v>8050000</v>
      </c>
    </row>
    <row r="8" ht="29" customHeight="1" spans="1:8">
      <c r="A8" s="51" t="s">
        <v>216</v>
      </c>
      <c r="B8" s="51" t="s">
        <v>217</v>
      </c>
      <c r="C8" s="76">
        <f t="shared" si="0"/>
        <v>11414211.7415</v>
      </c>
      <c r="D8" s="49">
        <f t="shared" si="1"/>
        <v>3364211.7415</v>
      </c>
      <c r="E8" s="49">
        <f>E9+E10</f>
        <v>8050000</v>
      </c>
      <c r="H8" s="51"/>
    </row>
    <row r="9" ht="29" customHeight="1" spans="1:5">
      <c r="A9" s="53" t="s">
        <v>218</v>
      </c>
      <c r="B9" s="53" t="s">
        <v>219</v>
      </c>
      <c r="C9" s="77">
        <f t="shared" si="0"/>
        <v>3414211.7415</v>
      </c>
      <c r="D9" s="54">
        <f>3376209.7415-50000+38002</f>
        <v>3364211.7415</v>
      </c>
      <c r="E9" s="54">
        <v>50000</v>
      </c>
    </row>
    <row r="10" ht="29" customHeight="1" spans="1:5">
      <c r="A10" s="53" t="s">
        <v>220</v>
      </c>
      <c r="B10" s="53" t="s">
        <v>221</v>
      </c>
      <c r="C10" s="77">
        <f t="shared" si="0"/>
        <v>8000000</v>
      </c>
      <c r="D10" s="54"/>
      <c r="E10" s="54">
        <v>8000000</v>
      </c>
    </row>
    <row r="11" ht="29" customHeight="1" spans="1:5">
      <c r="A11" s="51" t="s">
        <v>222</v>
      </c>
      <c r="B11" s="51" t="s">
        <v>223</v>
      </c>
      <c r="C11" s="76">
        <f t="shared" ref="C11:C21" si="2">SUM(D11:E11)</f>
        <v>653826.698</v>
      </c>
      <c r="D11" s="76">
        <f>D12+D14</f>
        <v>653826.698</v>
      </c>
      <c r="E11" s="78"/>
    </row>
    <row r="12" ht="29" customHeight="1" spans="1:5">
      <c r="A12" s="51" t="s">
        <v>224</v>
      </c>
      <c r="B12" s="51" t="s">
        <v>225</v>
      </c>
      <c r="C12" s="76">
        <f t="shared" si="2"/>
        <v>635332.78</v>
      </c>
      <c r="D12" s="76">
        <f t="shared" si="1"/>
        <v>635332.78</v>
      </c>
      <c r="E12" s="78"/>
    </row>
    <row r="13" ht="29" customHeight="1" spans="1:5">
      <c r="A13" s="53" t="s">
        <v>226</v>
      </c>
      <c r="B13" s="53" t="s">
        <v>227</v>
      </c>
      <c r="C13" s="77">
        <f t="shared" si="2"/>
        <v>635332.78</v>
      </c>
      <c r="D13" s="54">
        <v>635332.78</v>
      </c>
      <c r="E13" s="78"/>
    </row>
    <row r="14" ht="29" customHeight="1" spans="1:5">
      <c r="A14" s="51" t="s">
        <v>228</v>
      </c>
      <c r="B14" s="51" t="s">
        <v>229</v>
      </c>
      <c r="C14" s="76">
        <f t="shared" si="2"/>
        <v>18493.918</v>
      </c>
      <c r="D14" s="76">
        <f t="shared" ref="D14:D17" si="3">D15</f>
        <v>18493.918</v>
      </c>
      <c r="E14" s="78"/>
    </row>
    <row r="15" ht="29" customHeight="1" spans="1:5">
      <c r="A15" s="53" t="s">
        <v>230</v>
      </c>
      <c r="B15" s="79" t="s">
        <v>231</v>
      </c>
      <c r="C15" s="77">
        <f t="shared" si="2"/>
        <v>18493.918</v>
      </c>
      <c r="D15" s="54">
        <v>18493.918</v>
      </c>
      <c r="E15" s="78"/>
    </row>
    <row r="16" ht="29" customHeight="1" spans="1:5">
      <c r="A16" s="51" t="s">
        <v>232</v>
      </c>
      <c r="B16" s="51" t="s">
        <v>233</v>
      </c>
      <c r="C16" s="76">
        <f t="shared" si="2"/>
        <v>233205.1425</v>
      </c>
      <c r="D16" s="76">
        <f t="shared" si="3"/>
        <v>233205.1425</v>
      </c>
      <c r="E16" s="78"/>
    </row>
    <row r="17" ht="29" customHeight="1" spans="1:5">
      <c r="A17" s="51" t="s">
        <v>234</v>
      </c>
      <c r="B17" s="51" t="s">
        <v>235</v>
      </c>
      <c r="C17" s="76">
        <f t="shared" si="2"/>
        <v>233205.1425</v>
      </c>
      <c r="D17" s="76">
        <f t="shared" si="3"/>
        <v>233205.1425</v>
      </c>
      <c r="E17" s="78"/>
    </row>
    <row r="18" ht="29" customHeight="1" spans="1:5">
      <c r="A18" s="53" t="s">
        <v>236</v>
      </c>
      <c r="B18" s="79" t="s">
        <v>237</v>
      </c>
      <c r="C18" s="77">
        <f t="shared" si="2"/>
        <v>233205.1425</v>
      </c>
      <c r="D18" s="54">
        <v>233205.1425</v>
      </c>
      <c r="E18" s="78"/>
    </row>
  </sheetData>
  <mergeCells count="4">
    <mergeCell ref="A2:E2"/>
    <mergeCell ref="C3:E3"/>
    <mergeCell ref="A4:B4"/>
    <mergeCell ref="C4:E4"/>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G30" sqref="G30"/>
    </sheetView>
  </sheetViews>
  <sheetFormatPr defaultColWidth="10" defaultRowHeight="13.5" outlineLevelCol="4"/>
  <cols>
    <col min="1" max="1" width="13.7" customWidth="1"/>
    <col min="2" max="2" width="34.875" customWidth="1"/>
    <col min="3" max="3" width="19.675" customWidth="1"/>
    <col min="4" max="4" width="22.8" customWidth="1"/>
    <col min="5" max="5" width="21.4416666666667" customWidth="1"/>
  </cols>
  <sheetData>
    <row r="1" ht="18.05" customHeight="1" spans="1:5">
      <c r="A1" s="26"/>
      <c r="B1" s="26"/>
      <c r="C1" s="26"/>
      <c r="D1" s="26"/>
      <c r="E1" s="26"/>
    </row>
    <row r="2" ht="39.85" customHeight="1" spans="1:5">
      <c r="A2" s="27" t="s">
        <v>238</v>
      </c>
      <c r="B2" s="27"/>
      <c r="C2" s="27"/>
      <c r="D2" s="27"/>
      <c r="E2" s="27"/>
    </row>
    <row r="3" ht="22.75" customHeight="1" spans="1:5">
      <c r="A3" s="64"/>
      <c r="B3" s="64"/>
      <c r="C3" s="28"/>
      <c r="D3" s="28"/>
      <c r="E3" s="65" t="s">
        <v>32</v>
      </c>
    </row>
    <row r="4" ht="22.75" customHeight="1" spans="1:5">
      <c r="A4" s="66" t="s">
        <v>239</v>
      </c>
      <c r="B4" s="66"/>
      <c r="C4" s="66" t="s">
        <v>240</v>
      </c>
      <c r="D4" s="66"/>
      <c r="E4" s="66"/>
    </row>
    <row r="5" ht="22.75" customHeight="1" spans="1:5">
      <c r="A5" s="66" t="s">
        <v>213</v>
      </c>
      <c r="B5" s="66" t="s">
        <v>109</v>
      </c>
      <c r="C5" s="66" t="s">
        <v>114</v>
      </c>
      <c r="D5" s="66" t="s">
        <v>241</v>
      </c>
      <c r="E5" s="66" t="s">
        <v>242</v>
      </c>
    </row>
    <row r="6" ht="22.75" customHeight="1" spans="1:5">
      <c r="A6" s="66"/>
      <c r="B6" s="67" t="s">
        <v>114</v>
      </c>
      <c r="C6" s="49">
        <f t="shared" ref="C6:C13" si="0">D6+E6</f>
        <v>4251243.582</v>
      </c>
      <c r="D6" s="49">
        <f>D7+D14+D28</f>
        <v>3907420.9405</v>
      </c>
      <c r="E6" s="49">
        <f>E7+E14+E28</f>
        <v>343822.6415</v>
      </c>
    </row>
    <row r="7" ht="27" customHeight="1" spans="1:5">
      <c r="A7" s="51" t="s">
        <v>115</v>
      </c>
      <c r="B7" s="51" t="s">
        <v>116</v>
      </c>
      <c r="C7" s="49">
        <f t="shared" si="0"/>
        <v>3272088.1605</v>
      </c>
      <c r="D7" s="49">
        <f>SUM(D8:D13)</f>
        <v>3272088.1605</v>
      </c>
      <c r="E7" s="49"/>
    </row>
    <row r="8" ht="27" customHeight="1" spans="1:5">
      <c r="A8" s="53" t="s">
        <v>117</v>
      </c>
      <c r="B8" s="53" t="s">
        <v>118</v>
      </c>
      <c r="C8" s="54">
        <f t="shared" si="0"/>
        <v>1198236</v>
      </c>
      <c r="D8" s="54">
        <v>1198236</v>
      </c>
      <c r="E8" s="54"/>
    </row>
    <row r="9" ht="27" customHeight="1" spans="1:5">
      <c r="A9" s="53" t="s">
        <v>119</v>
      </c>
      <c r="B9" s="53" t="s">
        <v>120</v>
      </c>
      <c r="C9" s="54">
        <f t="shared" si="0"/>
        <v>820653.1</v>
      </c>
      <c r="D9" s="54">
        <f>782651.1+38002</f>
        <v>820653.1</v>
      </c>
      <c r="E9" s="54"/>
    </row>
    <row r="10" ht="27" customHeight="1" spans="1:5">
      <c r="A10" s="53" t="s">
        <v>121</v>
      </c>
      <c r="B10" s="53" t="s">
        <v>122</v>
      </c>
      <c r="C10" s="54">
        <f t="shared" si="0"/>
        <v>540400</v>
      </c>
      <c r="D10" s="54">
        <v>540400</v>
      </c>
      <c r="E10" s="54"/>
    </row>
    <row r="11" ht="27" customHeight="1" spans="1:5">
      <c r="A11" s="53" t="s">
        <v>123</v>
      </c>
      <c r="B11" s="53" t="s">
        <v>124</v>
      </c>
      <c r="C11" s="54">
        <f t="shared" si="0"/>
        <v>461100</v>
      </c>
      <c r="D11" s="68">
        <v>461100</v>
      </c>
      <c r="E11" s="54"/>
    </row>
    <row r="12" ht="27" customHeight="1" spans="1:5">
      <c r="A12" s="53" t="s">
        <v>125</v>
      </c>
      <c r="B12" s="53" t="s">
        <v>126</v>
      </c>
      <c r="C12" s="54">
        <f t="shared" si="0"/>
        <v>233205.1425</v>
      </c>
      <c r="D12" s="68">
        <v>233205.1425</v>
      </c>
      <c r="E12" s="54"/>
    </row>
    <row r="13" ht="27" customHeight="1" spans="1:5">
      <c r="A13" s="53" t="s">
        <v>127</v>
      </c>
      <c r="B13" s="53" t="s">
        <v>128</v>
      </c>
      <c r="C13" s="54">
        <f t="shared" si="0"/>
        <v>18493.918</v>
      </c>
      <c r="D13" s="68">
        <v>18493.918</v>
      </c>
      <c r="E13" s="54"/>
    </row>
    <row r="14" ht="27" customHeight="1" spans="1:5">
      <c r="A14" s="51" t="s">
        <v>129</v>
      </c>
      <c r="B14" s="51" t="s">
        <v>130</v>
      </c>
      <c r="C14" s="49">
        <f t="shared" ref="C14:C32" si="1">D14+E14</f>
        <v>343822.6415</v>
      </c>
      <c r="D14" s="49"/>
      <c r="E14" s="49">
        <f>SUM(E15:E27)</f>
        <v>343822.6415</v>
      </c>
    </row>
    <row r="15" ht="27" customHeight="1" spans="1:5">
      <c r="A15" s="53" t="s">
        <v>131</v>
      </c>
      <c r="B15" s="53" t="s">
        <v>132</v>
      </c>
      <c r="C15" s="54">
        <f t="shared" si="1"/>
        <v>55500</v>
      </c>
      <c r="D15" s="54"/>
      <c r="E15" s="54">
        <v>55500</v>
      </c>
    </row>
    <row r="16" ht="27" customHeight="1" spans="1:5">
      <c r="A16" s="53" t="s">
        <v>133</v>
      </c>
      <c r="B16" s="53" t="s">
        <v>134</v>
      </c>
      <c r="C16" s="54">
        <f t="shared" si="1"/>
        <v>11100</v>
      </c>
      <c r="D16" s="54"/>
      <c r="E16" s="54">
        <v>11100</v>
      </c>
    </row>
    <row r="17" ht="27" customHeight="1" spans="1:5">
      <c r="A17" s="53" t="s">
        <v>135</v>
      </c>
      <c r="B17" s="53" t="s">
        <v>136</v>
      </c>
      <c r="C17" s="54">
        <f t="shared" si="1"/>
        <v>6000</v>
      </c>
      <c r="D17" s="54"/>
      <c r="E17" s="54">
        <v>6000</v>
      </c>
    </row>
    <row r="18" ht="27" customHeight="1" spans="1:5">
      <c r="A18" s="53" t="s">
        <v>137</v>
      </c>
      <c r="B18" s="53" t="s">
        <v>138</v>
      </c>
      <c r="C18" s="54">
        <f t="shared" si="1"/>
        <v>7400</v>
      </c>
      <c r="D18" s="69"/>
      <c r="E18" s="54">
        <v>7400</v>
      </c>
    </row>
    <row r="19" ht="27" customHeight="1" spans="1:5">
      <c r="A19" s="53" t="s">
        <v>139</v>
      </c>
      <c r="B19" s="53" t="s">
        <v>140</v>
      </c>
      <c r="C19" s="54">
        <f t="shared" si="1"/>
        <v>37000</v>
      </c>
      <c r="D19" s="69"/>
      <c r="E19" s="54">
        <v>37000</v>
      </c>
    </row>
    <row r="20" ht="27" customHeight="1" spans="1:5">
      <c r="A20" s="53" t="s">
        <v>141</v>
      </c>
      <c r="B20" s="53" t="s">
        <v>142</v>
      </c>
      <c r="C20" s="54">
        <f t="shared" si="1"/>
        <v>2000</v>
      </c>
      <c r="D20" s="69"/>
      <c r="E20" s="54">
        <v>2000</v>
      </c>
    </row>
    <row r="21" ht="27" customHeight="1" spans="1:5">
      <c r="A21" s="53" t="s">
        <v>143</v>
      </c>
      <c r="B21" s="53" t="s">
        <v>144</v>
      </c>
      <c r="C21" s="54">
        <f t="shared" si="1"/>
        <v>11100</v>
      </c>
      <c r="D21" s="69"/>
      <c r="E21" s="54">
        <v>11100</v>
      </c>
    </row>
    <row r="22" ht="27" customHeight="1" spans="1:5">
      <c r="A22" s="53" t="s">
        <v>145</v>
      </c>
      <c r="B22" s="53" t="s">
        <v>146</v>
      </c>
      <c r="C22" s="54">
        <f t="shared" si="1"/>
        <v>1850</v>
      </c>
      <c r="D22" s="69"/>
      <c r="E22" s="54">
        <v>1850</v>
      </c>
    </row>
    <row r="23" ht="27" customHeight="1" spans="1:5">
      <c r="A23" s="53" t="s">
        <v>147</v>
      </c>
      <c r="B23" s="53" t="s">
        <v>148</v>
      </c>
      <c r="C23" s="54">
        <f t="shared" si="1"/>
        <v>1850</v>
      </c>
      <c r="D23" s="69"/>
      <c r="E23" s="54">
        <v>1850</v>
      </c>
    </row>
    <row r="24" ht="27" customHeight="1" spans="1:5">
      <c r="A24" s="53" t="s">
        <v>149</v>
      </c>
      <c r="B24" s="53" t="s">
        <v>150</v>
      </c>
      <c r="C24" s="54">
        <f t="shared" si="1"/>
        <v>43093.89</v>
      </c>
      <c r="D24" s="69"/>
      <c r="E24" s="54">
        <v>43093.89</v>
      </c>
    </row>
    <row r="25" ht="27" customHeight="1" spans="1:5">
      <c r="A25" s="53" t="s">
        <v>151</v>
      </c>
      <c r="B25" s="53" t="s">
        <v>152</v>
      </c>
      <c r="C25" s="54">
        <f t="shared" si="1"/>
        <v>63528.7515</v>
      </c>
      <c r="D25" s="69"/>
      <c r="E25" s="54">
        <v>63528.7515</v>
      </c>
    </row>
    <row r="26" ht="27" customHeight="1" spans="1:5">
      <c r="A26" s="53" t="s">
        <v>153</v>
      </c>
      <c r="B26" s="56" t="s">
        <v>155</v>
      </c>
      <c r="C26" s="54">
        <f t="shared" si="1"/>
        <v>97200</v>
      </c>
      <c r="D26" s="69"/>
      <c r="E26" s="54">
        <v>97200</v>
      </c>
    </row>
    <row r="27" ht="27" customHeight="1" spans="1:5">
      <c r="A27" s="53" t="s">
        <v>156</v>
      </c>
      <c r="B27" s="53" t="s">
        <v>157</v>
      </c>
      <c r="C27" s="54">
        <f t="shared" si="1"/>
        <v>6200</v>
      </c>
      <c r="D27" s="69"/>
      <c r="E27" s="54">
        <v>6200</v>
      </c>
    </row>
    <row r="28" ht="27" customHeight="1" spans="1:5">
      <c r="A28" s="51" t="s">
        <v>158</v>
      </c>
      <c r="B28" s="51" t="s">
        <v>159</v>
      </c>
      <c r="C28" s="49">
        <f t="shared" si="1"/>
        <v>635332.78</v>
      </c>
      <c r="D28" s="49">
        <f>D29+D30+D31+D32</f>
        <v>635332.78</v>
      </c>
      <c r="E28" s="70"/>
    </row>
    <row r="29" ht="27" customHeight="1" spans="1:5">
      <c r="A29" s="53" t="s">
        <v>160</v>
      </c>
      <c r="B29" s="53" t="s">
        <v>161</v>
      </c>
      <c r="C29" s="54">
        <f t="shared" si="1"/>
        <v>282930</v>
      </c>
      <c r="D29" s="54">
        <v>282930</v>
      </c>
      <c r="E29" s="69"/>
    </row>
    <row r="30" ht="27" customHeight="1" spans="1:5">
      <c r="A30" s="53" t="s">
        <v>162</v>
      </c>
      <c r="B30" s="53" t="s">
        <v>163</v>
      </c>
      <c r="C30" s="54">
        <f t="shared" si="1"/>
        <v>207102.78</v>
      </c>
      <c r="D30" s="54">
        <v>207102.78</v>
      </c>
      <c r="E30" s="69"/>
    </row>
    <row r="31" ht="27" customHeight="1" spans="1:5">
      <c r="A31" s="53" t="s">
        <v>164</v>
      </c>
      <c r="B31" s="53" t="s">
        <v>165</v>
      </c>
      <c r="C31" s="54">
        <f t="shared" si="1"/>
        <v>139200</v>
      </c>
      <c r="D31" s="54">
        <v>139200</v>
      </c>
      <c r="E31" s="69"/>
    </row>
    <row r="32" ht="27" customHeight="1" spans="1:5">
      <c r="A32" s="53" t="s">
        <v>166</v>
      </c>
      <c r="B32" s="53" t="s">
        <v>167</v>
      </c>
      <c r="C32" s="54">
        <f t="shared" si="1"/>
        <v>6100</v>
      </c>
      <c r="D32" s="54">
        <v>6100</v>
      </c>
      <c r="E32" s="69"/>
    </row>
  </sheetData>
  <mergeCells count="4">
    <mergeCell ref="A2:E2"/>
    <mergeCell ref="A3:B3"/>
    <mergeCell ref="A4:B4"/>
    <mergeCell ref="C4:E4"/>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D17" sqref="D17"/>
    </sheetView>
  </sheetViews>
  <sheetFormatPr defaultColWidth="10" defaultRowHeight="13.5" outlineLevelCol="7"/>
  <cols>
    <col min="1" max="1" width="50.8083333333333" customWidth="1"/>
    <col min="2" max="2" width="9.76666666666667" customWidth="1"/>
    <col min="3" max="3" width="12.9166666666667" customWidth="1"/>
    <col min="4" max="7" width="9.76666666666667" customWidth="1"/>
    <col min="8" max="8" width="27.1416666666667" customWidth="1"/>
  </cols>
  <sheetData>
    <row r="1" ht="14.3" customHeight="1" spans="1:8">
      <c r="A1" s="26"/>
      <c r="B1" s="26"/>
      <c r="C1" s="26"/>
      <c r="D1" s="26"/>
      <c r="E1" s="26"/>
      <c r="F1" s="26"/>
      <c r="G1" s="26"/>
      <c r="H1" s="26"/>
    </row>
    <row r="2" ht="39.85" customHeight="1" spans="1:8">
      <c r="A2" s="57" t="s">
        <v>243</v>
      </c>
      <c r="B2" s="57"/>
      <c r="C2" s="57"/>
      <c r="D2" s="57"/>
      <c r="E2" s="57"/>
      <c r="F2" s="57"/>
      <c r="G2" s="57"/>
      <c r="H2" s="57"/>
    </row>
    <row r="3" ht="22.75" customHeight="1" spans="1:8">
      <c r="A3" s="26"/>
      <c r="B3" s="26"/>
      <c r="C3" s="26"/>
      <c r="D3" s="26"/>
      <c r="E3" s="26"/>
      <c r="F3" s="26"/>
      <c r="G3" s="26"/>
      <c r="H3" s="58" t="s">
        <v>32</v>
      </c>
    </row>
    <row r="4" ht="22.75" customHeight="1" spans="1:8">
      <c r="A4" s="30" t="s">
        <v>208</v>
      </c>
      <c r="B4" s="30" t="s">
        <v>244</v>
      </c>
      <c r="C4" s="30"/>
      <c r="D4" s="30"/>
      <c r="E4" s="30"/>
      <c r="F4" s="30"/>
      <c r="G4" s="30" t="s">
        <v>245</v>
      </c>
      <c r="H4" s="30" t="s">
        <v>246</v>
      </c>
    </row>
    <row r="5" ht="22.75" customHeight="1" spans="1:8">
      <c r="A5" s="30"/>
      <c r="B5" s="30" t="s">
        <v>114</v>
      </c>
      <c r="C5" s="30" t="s">
        <v>247</v>
      </c>
      <c r="D5" s="30" t="s">
        <v>248</v>
      </c>
      <c r="E5" s="30" t="s">
        <v>249</v>
      </c>
      <c r="F5" s="30"/>
      <c r="G5" s="30"/>
      <c r="H5" s="30"/>
    </row>
    <row r="6" ht="22.75" customHeight="1" spans="1:8">
      <c r="A6" s="30"/>
      <c r="B6" s="30"/>
      <c r="C6" s="30"/>
      <c r="D6" s="30"/>
      <c r="E6" s="30" t="s">
        <v>250</v>
      </c>
      <c r="F6" s="30" t="s">
        <v>251</v>
      </c>
      <c r="G6" s="30"/>
      <c r="H6" s="30"/>
    </row>
    <row r="7" ht="22.75" customHeight="1" spans="1:8">
      <c r="A7" s="59" t="s">
        <v>114</v>
      </c>
      <c r="B7" s="60"/>
      <c r="C7" s="61"/>
      <c r="D7" s="60"/>
      <c r="E7" s="60"/>
      <c r="F7" s="60"/>
      <c r="G7" s="60"/>
      <c r="H7" s="60"/>
    </row>
    <row r="8" ht="22.75" customHeight="1" spans="1:8">
      <c r="A8" s="62" t="s">
        <v>2</v>
      </c>
      <c r="B8" s="63"/>
      <c r="C8" s="63"/>
      <c r="D8" s="63"/>
      <c r="E8" s="63"/>
      <c r="F8" s="63"/>
      <c r="G8" s="63"/>
      <c r="H8" s="63"/>
    </row>
    <row r="9" ht="22.75" customHeight="1" spans="1:8">
      <c r="A9" s="31"/>
      <c r="B9" s="32"/>
      <c r="C9" s="32"/>
      <c r="D9" s="32"/>
      <c r="E9" s="32"/>
      <c r="F9" s="32"/>
      <c r="G9" s="32"/>
      <c r="H9" s="32"/>
    </row>
  </sheetData>
  <mergeCells count="9">
    <mergeCell ref="A2:H2"/>
    <mergeCell ref="B4:F4"/>
    <mergeCell ref="E5:F5"/>
    <mergeCell ref="A4:A6"/>
    <mergeCell ref="B5:B6"/>
    <mergeCell ref="C5:C6"/>
    <mergeCell ref="D5:D6"/>
    <mergeCell ref="G4:G6"/>
    <mergeCell ref="H4:H6"/>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10" sqref="K10"/>
    </sheetView>
  </sheetViews>
  <sheetFormatPr defaultColWidth="10" defaultRowHeight="15"/>
  <cols>
    <col min="1" max="1" width="9.76666666666667" customWidth="1"/>
    <col min="2" max="2" width="12" style="34" customWidth="1"/>
    <col min="3" max="3" width="27.75" style="34" customWidth="1"/>
    <col min="4" max="4" width="11.125" customWidth="1"/>
    <col min="5" max="5" width="12" customWidth="1"/>
    <col min="6" max="6" width="12.5" customWidth="1"/>
    <col min="7" max="11" width="9.76666666666667" customWidth="1"/>
  </cols>
  <sheetData>
    <row r="1" ht="14.3" customHeight="1" spans="1:11">
      <c r="A1" s="26"/>
      <c r="B1" s="42"/>
      <c r="C1" s="43"/>
      <c r="D1" s="26"/>
      <c r="E1" s="26"/>
      <c r="F1" s="26"/>
      <c r="G1" s="26"/>
      <c r="H1" s="26"/>
      <c r="I1" s="26"/>
      <c r="J1" s="26"/>
      <c r="K1" s="26"/>
    </row>
    <row r="2" ht="39.85" customHeight="1" spans="1:11">
      <c r="A2" s="27" t="s">
        <v>252</v>
      </c>
      <c r="B2" s="36"/>
      <c r="C2" s="36"/>
      <c r="D2" s="27"/>
      <c r="E2" s="27"/>
      <c r="F2" s="27"/>
      <c r="G2" s="26"/>
      <c r="H2" s="26"/>
      <c r="I2" s="26"/>
      <c r="J2" s="26"/>
      <c r="K2" s="26"/>
    </row>
    <row r="3" ht="22.75" customHeight="1" spans="1:11">
      <c r="A3" s="28"/>
      <c r="D3" s="28"/>
      <c r="E3" s="28"/>
      <c r="F3" s="28" t="s">
        <v>32</v>
      </c>
      <c r="G3" s="26"/>
      <c r="H3" s="26"/>
      <c r="I3" s="26"/>
      <c r="J3" s="26"/>
      <c r="K3" s="26"/>
    </row>
    <row r="4" ht="22.75" customHeight="1" spans="1:11">
      <c r="A4" s="44" t="s">
        <v>253</v>
      </c>
      <c r="B4" s="45" t="s">
        <v>254</v>
      </c>
      <c r="C4" s="46" t="s">
        <v>255</v>
      </c>
      <c r="D4" s="44" t="s">
        <v>114</v>
      </c>
      <c r="E4" s="44" t="s">
        <v>111</v>
      </c>
      <c r="F4" s="44" t="s">
        <v>112</v>
      </c>
      <c r="G4" s="26"/>
      <c r="H4" s="26"/>
      <c r="I4" s="26"/>
      <c r="J4" s="26"/>
      <c r="K4" s="26"/>
    </row>
    <row r="5" ht="28" customHeight="1" spans="1:11">
      <c r="A5" s="44"/>
      <c r="B5" s="47"/>
      <c r="C5" s="48" t="s">
        <v>114</v>
      </c>
      <c r="D5" s="49">
        <f>E5+F5</f>
        <v>393822.6415</v>
      </c>
      <c r="E5" s="49">
        <f>E6</f>
        <v>343822.6415</v>
      </c>
      <c r="F5" s="49">
        <f>F6</f>
        <v>50000</v>
      </c>
      <c r="G5" s="28"/>
      <c r="H5" s="28"/>
      <c r="I5" s="28"/>
      <c r="J5" s="28"/>
      <c r="K5" s="28"/>
    </row>
    <row r="6" ht="28" customHeight="1" spans="1:6">
      <c r="A6" s="50">
        <v>1</v>
      </c>
      <c r="B6" s="47" t="s">
        <v>129</v>
      </c>
      <c r="C6" s="51" t="s">
        <v>130</v>
      </c>
      <c r="D6" s="49">
        <f t="shared" ref="D6:D20" si="0">E6+F6</f>
        <v>393822.6415</v>
      </c>
      <c r="E6" s="49">
        <f>SUM(E7:E20)</f>
        <v>343822.6415</v>
      </c>
      <c r="F6" s="49">
        <f>SUM(F7:F20)</f>
        <v>50000</v>
      </c>
    </row>
    <row r="7" ht="28" customHeight="1" spans="1:6">
      <c r="A7" s="50">
        <v>2</v>
      </c>
      <c r="B7" s="52" t="s">
        <v>131</v>
      </c>
      <c r="C7" s="53" t="s">
        <v>132</v>
      </c>
      <c r="D7" s="54">
        <f t="shared" si="0"/>
        <v>67500</v>
      </c>
      <c r="E7" s="54">
        <v>55500</v>
      </c>
      <c r="F7" s="54">
        <v>12000</v>
      </c>
    </row>
    <row r="8" ht="28" customHeight="1" spans="1:6">
      <c r="A8" s="50">
        <v>3</v>
      </c>
      <c r="B8" s="52" t="s">
        <v>133</v>
      </c>
      <c r="C8" s="53" t="s">
        <v>134</v>
      </c>
      <c r="D8" s="54">
        <f t="shared" si="0"/>
        <v>21100</v>
      </c>
      <c r="E8" s="54">
        <v>11100</v>
      </c>
      <c r="F8" s="54">
        <v>10000</v>
      </c>
    </row>
    <row r="9" ht="28" customHeight="1" spans="1:6">
      <c r="A9" s="50">
        <v>4</v>
      </c>
      <c r="B9" s="52" t="s">
        <v>135</v>
      </c>
      <c r="C9" s="53" t="s">
        <v>136</v>
      </c>
      <c r="D9" s="54">
        <f t="shared" si="0"/>
        <v>6000</v>
      </c>
      <c r="E9" s="54">
        <v>6000</v>
      </c>
      <c r="F9" s="54"/>
    </row>
    <row r="10" ht="28" customHeight="1" spans="1:6">
      <c r="A10" s="50">
        <v>5</v>
      </c>
      <c r="B10" s="52" t="s">
        <v>137</v>
      </c>
      <c r="C10" s="53" t="s">
        <v>138</v>
      </c>
      <c r="D10" s="54">
        <f t="shared" si="0"/>
        <v>9400</v>
      </c>
      <c r="E10" s="54">
        <v>7400</v>
      </c>
      <c r="F10" s="54">
        <v>2000</v>
      </c>
    </row>
    <row r="11" ht="28" customHeight="1" spans="1:6">
      <c r="A11" s="50">
        <v>6</v>
      </c>
      <c r="B11" s="52" t="s">
        <v>139</v>
      </c>
      <c r="C11" s="53" t="s">
        <v>140</v>
      </c>
      <c r="D11" s="54">
        <f t="shared" si="0"/>
        <v>54000</v>
      </c>
      <c r="E11" s="54">
        <v>37000</v>
      </c>
      <c r="F11" s="54">
        <v>17000</v>
      </c>
    </row>
    <row r="12" ht="28" customHeight="1" spans="1:6">
      <c r="A12" s="50">
        <v>7</v>
      </c>
      <c r="B12" s="52" t="s">
        <v>141</v>
      </c>
      <c r="C12" s="53" t="s">
        <v>142</v>
      </c>
      <c r="D12" s="55">
        <f t="shared" si="0"/>
        <v>2000</v>
      </c>
      <c r="E12" s="54">
        <v>2000</v>
      </c>
      <c r="F12" s="54"/>
    </row>
    <row r="13" ht="28" customHeight="1" spans="1:6">
      <c r="A13" s="50">
        <v>8</v>
      </c>
      <c r="B13" s="52" t="s">
        <v>143</v>
      </c>
      <c r="C13" s="53" t="s">
        <v>144</v>
      </c>
      <c r="D13" s="54">
        <f t="shared" si="0"/>
        <v>11100</v>
      </c>
      <c r="E13" s="54">
        <v>11100</v>
      </c>
      <c r="F13" s="54"/>
    </row>
    <row r="14" ht="28" customHeight="1" spans="1:6">
      <c r="A14" s="50">
        <v>9</v>
      </c>
      <c r="B14" s="52" t="s">
        <v>145</v>
      </c>
      <c r="C14" s="53" t="s">
        <v>146</v>
      </c>
      <c r="D14" s="54">
        <f t="shared" si="0"/>
        <v>1850</v>
      </c>
      <c r="E14" s="54">
        <v>1850</v>
      </c>
      <c r="F14" s="54"/>
    </row>
    <row r="15" ht="28" customHeight="1" spans="1:6">
      <c r="A15" s="50">
        <v>10</v>
      </c>
      <c r="B15" s="52" t="s">
        <v>147</v>
      </c>
      <c r="C15" s="53" t="s">
        <v>148</v>
      </c>
      <c r="D15" s="54">
        <f t="shared" si="0"/>
        <v>1850</v>
      </c>
      <c r="E15" s="54">
        <v>1850</v>
      </c>
      <c r="F15" s="54"/>
    </row>
    <row r="16" ht="28" customHeight="1" spans="1:6">
      <c r="A16" s="50">
        <v>11</v>
      </c>
      <c r="B16" s="52" t="s">
        <v>149</v>
      </c>
      <c r="C16" s="53" t="s">
        <v>150</v>
      </c>
      <c r="D16" s="54">
        <f t="shared" si="0"/>
        <v>43093.89</v>
      </c>
      <c r="E16" s="54">
        <v>43093.89</v>
      </c>
      <c r="F16" s="54"/>
    </row>
    <row r="17" ht="28" customHeight="1" spans="1:6">
      <c r="A17" s="50">
        <v>12</v>
      </c>
      <c r="B17" s="52" t="s">
        <v>151</v>
      </c>
      <c r="C17" s="53" t="s">
        <v>152</v>
      </c>
      <c r="D17" s="54">
        <f t="shared" si="0"/>
        <v>63528.7515</v>
      </c>
      <c r="E17" s="54">
        <v>63528.7515</v>
      </c>
      <c r="F17" s="54"/>
    </row>
    <row r="18" ht="28" customHeight="1" spans="1:6">
      <c r="A18" s="50">
        <v>13</v>
      </c>
      <c r="B18" s="52" t="s">
        <v>153</v>
      </c>
      <c r="C18" s="53" t="s">
        <v>154</v>
      </c>
      <c r="D18" s="54">
        <f t="shared" si="0"/>
        <v>9000</v>
      </c>
      <c r="E18" s="54"/>
      <c r="F18" s="54">
        <v>9000</v>
      </c>
    </row>
    <row r="19" ht="28" customHeight="1" spans="1:6">
      <c r="A19" s="50">
        <v>14</v>
      </c>
      <c r="B19" s="52" t="s">
        <v>153</v>
      </c>
      <c r="C19" s="56" t="s">
        <v>155</v>
      </c>
      <c r="D19" s="54">
        <f t="shared" si="0"/>
        <v>97200</v>
      </c>
      <c r="E19" s="54">
        <v>97200</v>
      </c>
      <c r="F19" s="54"/>
    </row>
    <row r="20" ht="28" customHeight="1" spans="1:6">
      <c r="A20" s="50">
        <v>15</v>
      </c>
      <c r="B20" s="52" t="s">
        <v>156</v>
      </c>
      <c r="C20" s="53" t="s">
        <v>157</v>
      </c>
      <c r="D20" s="54">
        <f t="shared" si="0"/>
        <v>6200</v>
      </c>
      <c r="E20" s="54">
        <v>6200</v>
      </c>
      <c r="F20" s="54"/>
    </row>
    <row r="26" ht="13.5" spans="2:3">
      <c r="B26" s="33"/>
      <c r="C26" s="33"/>
    </row>
    <row r="27" ht="13.5" spans="2:3">
      <c r="B27" s="33"/>
      <c r="C27" s="33"/>
    </row>
    <row r="28" ht="13.5" spans="2:3">
      <c r="B28" s="33"/>
      <c r="C28" s="33"/>
    </row>
  </sheetData>
  <mergeCells count="1">
    <mergeCell ref="A2:F2"/>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C26" sqref="C26"/>
    </sheetView>
  </sheetViews>
  <sheetFormatPr defaultColWidth="7.875" defaultRowHeight="12.75" customHeight="1"/>
  <cols>
    <col min="1" max="1" width="17" style="34" customWidth="1"/>
    <col min="2" max="2" width="41.375" style="34" customWidth="1"/>
    <col min="3" max="3" width="29.375" style="34" customWidth="1"/>
    <col min="4" max="4" width="2.5" style="34" customWidth="1"/>
    <col min="5" max="16" width="8" style="34"/>
    <col min="17" max="16384" width="7.875" style="33"/>
  </cols>
  <sheetData>
    <row r="1" ht="15" customHeight="1" spans="1:16">
      <c r="A1" s="35"/>
      <c r="B1" s="35"/>
      <c r="C1" s="33"/>
      <c r="D1" s="33"/>
      <c r="E1" s="33"/>
      <c r="F1" s="33"/>
      <c r="G1" s="33"/>
      <c r="H1" s="33"/>
      <c r="I1" s="33"/>
      <c r="J1" s="33"/>
      <c r="K1" s="33"/>
      <c r="L1" s="33"/>
      <c r="M1" s="33"/>
      <c r="N1" s="33"/>
      <c r="O1" s="33"/>
      <c r="P1" s="33"/>
    </row>
    <row r="2" ht="32.25" customHeight="1" spans="1:16">
      <c r="A2" s="36" t="s">
        <v>256</v>
      </c>
      <c r="B2" s="36"/>
      <c r="C2" s="36"/>
      <c r="D2" s="33"/>
      <c r="E2" s="33"/>
      <c r="F2" s="33"/>
      <c r="G2" s="33"/>
      <c r="H2" s="33"/>
      <c r="I2" s="33"/>
      <c r="J2" s="33"/>
      <c r="K2" s="33"/>
      <c r="L2" s="33"/>
      <c r="M2" s="33"/>
      <c r="N2" s="33"/>
      <c r="O2" s="33"/>
      <c r="P2" s="33"/>
    </row>
    <row r="3" ht="15" customHeight="1" spans="1:16">
      <c r="A3" s="33"/>
      <c r="B3" s="33"/>
      <c r="C3" s="37" t="s">
        <v>32</v>
      </c>
      <c r="D3" s="33"/>
      <c r="E3" s="33"/>
      <c r="F3" s="33"/>
      <c r="G3" s="33"/>
      <c r="H3" s="33"/>
      <c r="I3" s="33"/>
      <c r="J3" s="33"/>
      <c r="K3" s="33"/>
      <c r="L3" s="33"/>
      <c r="M3" s="33"/>
      <c r="N3" s="33"/>
      <c r="O3" s="33"/>
      <c r="P3" s="33"/>
    </row>
    <row r="4" ht="25.5" customHeight="1" spans="1:16">
      <c r="A4" s="38" t="s">
        <v>257</v>
      </c>
      <c r="B4" s="38"/>
      <c r="C4" s="39" t="s">
        <v>36</v>
      </c>
      <c r="D4" s="33"/>
      <c r="E4" s="33"/>
      <c r="F4" s="33"/>
      <c r="G4" s="33"/>
      <c r="H4" s="33"/>
      <c r="I4" s="33"/>
      <c r="J4" s="33"/>
      <c r="K4" s="33"/>
      <c r="L4" s="33"/>
      <c r="M4" s="33"/>
      <c r="N4" s="33"/>
      <c r="O4" s="33"/>
      <c r="P4" s="33"/>
    </row>
    <row r="5" ht="25.5" customHeight="1" spans="1:16">
      <c r="A5" s="38" t="s">
        <v>258</v>
      </c>
      <c r="B5" s="38" t="s">
        <v>259</v>
      </c>
      <c r="C5" s="39"/>
      <c r="D5" s="33"/>
      <c r="E5" s="33"/>
      <c r="F5" s="33"/>
      <c r="G5" s="33"/>
      <c r="H5" s="33"/>
      <c r="I5" s="33"/>
      <c r="J5" s="33"/>
      <c r="K5" s="33"/>
      <c r="L5" s="33"/>
      <c r="M5" s="33"/>
      <c r="N5" s="33"/>
      <c r="O5" s="33"/>
      <c r="P5" s="33"/>
    </row>
    <row r="6" s="33" customFormat="1" ht="25.5" customHeight="1" spans="1:3">
      <c r="A6" s="38" t="s">
        <v>114</v>
      </c>
      <c r="B6" s="38"/>
      <c r="C6" s="39"/>
    </row>
    <row r="7" s="33" customFormat="1" ht="26.25" customHeight="1" spans="1:4">
      <c r="A7" s="40"/>
      <c r="B7" s="40"/>
      <c r="C7" s="41">
        <v>0</v>
      </c>
      <c r="D7" s="34"/>
    </row>
    <row r="8" ht="26.25" customHeight="1" spans="1:16">
      <c r="A8" s="40"/>
      <c r="B8" s="40"/>
      <c r="C8" s="41"/>
      <c r="D8" s="33"/>
      <c r="E8" s="33"/>
      <c r="F8" s="33"/>
      <c r="G8" s="33"/>
      <c r="H8" s="33"/>
      <c r="I8" s="33"/>
      <c r="J8" s="33"/>
      <c r="K8" s="33"/>
      <c r="L8" s="33"/>
      <c r="M8" s="33"/>
      <c r="N8" s="33"/>
      <c r="O8" s="33"/>
      <c r="P8" s="33"/>
    </row>
    <row r="9" ht="26.25" customHeight="1" spans="1:16">
      <c r="A9" s="40"/>
      <c r="B9" s="40"/>
      <c r="C9" s="41"/>
      <c r="D9" s="33"/>
      <c r="E9" s="33"/>
      <c r="F9" s="33"/>
      <c r="G9" s="33"/>
      <c r="H9" s="33"/>
      <c r="I9" s="33"/>
      <c r="J9" s="33"/>
      <c r="K9" s="33"/>
      <c r="L9" s="33"/>
      <c r="M9" s="33"/>
      <c r="N9" s="33"/>
      <c r="O9" s="33"/>
      <c r="P9" s="33"/>
    </row>
    <row r="10" ht="26.25" customHeight="1" spans="1:3">
      <c r="A10" s="40"/>
      <c r="B10" s="40"/>
      <c r="C10" s="41"/>
    </row>
    <row r="11" ht="26.25" customHeight="1" spans="1:3">
      <c r="A11" s="40"/>
      <c r="B11" s="40"/>
      <c r="C11" s="41"/>
    </row>
    <row r="12" ht="26.25" customHeight="1" spans="1:3">
      <c r="A12" s="40"/>
      <c r="B12" s="40"/>
      <c r="C12" s="41"/>
    </row>
  </sheetData>
  <sheetProtection formatCells="0" formatColumns="0" formatRows="0"/>
  <mergeCells count="3">
    <mergeCell ref="A2:C2"/>
    <mergeCell ref="A4:B4"/>
    <mergeCell ref="C4:C5"/>
  </mergeCells>
  <printOptions horizontalCentered="1"/>
  <pageMargins left="0.786805555555556" right="0.393055555555556" top="1.18055555555556" bottom="0.786805555555556" header="0" footer="0.393055555555556"/>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2" sqref="A2:E2"/>
    </sheetView>
  </sheetViews>
  <sheetFormatPr defaultColWidth="10" defaultRowHeight="13.5" outlineLevelRow="4" outlineLevelCol="4"/>
  <cols>
    <col min="1" max="1" width="19.325" customWidth="1"/>
    <col min="2" max="2" width="18.2416666666667" customWidth="1"/>
    <col min="3" max="3" width="20.1916666666667" customWidth="1"/>
    <col min="4" max="4" width="24.2083333333333" customWidth="1"/>
    <col min="5" max="5" width="29.3166666666667" customWidth="1"/>
  </cols>
  <sheetData>
    <row r="1" ht="14.3" customHeight="1" spans="1:5">
      <c r="A1" s="26"/>
      <c r="B1" s="26"/>
      <c r="C1" s="26"/>
      <c r="D1" s="26"/>
      <c r="E1" s="26"/>
    </row>
    <row r="2" ht="39.85" customHeight="1" spans="1:5">
      <c r="A2" s="27" t="s">
        <v>260</v>
      </c>
      <c r="B2" s="27"/>
      <c r="C2" s="27"/>
      <c r="D2" s="27"/>
      <c r="E2" s="27"/>
    </row>
    <row r="3" ht="22.75" customHeight="1" spans="1:5">
      <c r="A3" s="28"/>
      <c r="B3" s="28"/>
      <c r="C3" s="28"/>
      <c r="D3" s="28"/>
      <c r="E3" s="29" t="s">
        <v>32</v>
      </c>
    </row>
    <row r="4" ht="22.75" customHeight="1" spans="1:5">
      <c r="A4" s="30" t="s">
        <v>208</v>
      </c>
      <c r="B4" s="30" t="s">
        <v>114</v>
      </c>
      <c r="C4" s="30" t="s">
        <v>261</v>
      </c>
      <c r="D4" s="30" t="s">
        <v>262</v>
      </c>
      <c r="E4" s="30" t="s">
        <v>263</v>
      </c>
    </row>
    <row r="5" ht="22.75" customHeight="1" spans="1:5">
      <c r="A5" s="31"/>
      <c r="B5" s="32"/>
      <c r="C5" s="32"/>
      <c r="D5" s="32"/>
      <c r="E5" s="32"/>
    </row>
  </sheetData>
  <mergeCells count="1">
    <mergeCell ref="A2:E2"/>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6"/>
  <sheetViews>
    <sheetView workbookViewId="0">
      <selection activeCell="A1" sqref="A1:B1"/>
    </sheetView>
  </sheetViews>
  <sheetFormatPr defaultColWidth="9" defaultRowHeight="13.5" outlineLevelCol="1"/>
  <cols>
    <col min="1" max="1" width="34.125" customWidth="1"/>
    <col min="2" max="2" width="46" customWidth="1"/>
  </cols>
  <sheetData>
    <row r="1" ht="20.25" spans="1:2">
      <c r="A1" s="18" t="s">
        <v>264</v>
      </c>
      <c r="B1" s="18"/>
    </row>
    <row r="2" spans="1:1">
      <c r="A2" s="19" t="s">
        <v>265</v>
      </c>
    </row>
    <row r="3" ht="15" customHeight="1" spans="1:2">
      <c r="A3" s="20" t="s">
        <v>35</v>
      </c>
      <c r="B3" s="21" t="s">
        <v>36</v>
      </c>
    </row>
    <row r="4" spans="1:2">
      <c r="A4" s="20"/>
      <c r="B4" s="21"/>
    </row>
    <row r="5" spans="1:2">
      <c r="A5" s="15" t="s">
        <v>266</v>
      </c>
      <c r="B5" s="21">
        <v>1</v>
      </c>
    </row>
    <row r="6" spans="1:2">
      <c r="A6" s="22" t="s">
        <v>267</v>
      </c>
      <c r="B6" s="23"/>
    </row>
    <row r="7" spans="1:2">
      <c r="A7" s="24" t="s">
        <v>268</v>
      </c>
      <c r="B7" s="23"/>
    </row>
    <row r="8" spans="1:2">
      <c r="A8" s="24"/>
      <c r="B8" s="23"/>
    </row>
    <row r="9" spans="1:2">
      <c r="A9" s="24"/>
      <c r="B9" s="23"/>
    </row>
    <row r="10" spans="1:2">
      <c r="A10" s="24"/>
      <c r="B10" s="23"/>
    </row>
    <row r="11" spans="1:2">
      <c r="A11" s="24"/>
      <c r="B11" s="23"/>
    </row>
    <row r="12" spans="1:2">
      <c r="A12" s="24"/>
      <c r="B12" s="23"/>
    </row>
    <row r="13" spans="1:2">
      <c r="A13" s="24"/>
      <c r="B13" s="23"/>
    </row>
    <row r="14" spans="1:2">
      <c r="A14" s="24"/>
      <c r="B14" s="23"/>
    </row>
    <row r="15" spans="1:2">
      <c r="A15" s="24"/>
      <c r="B15" s="23"/>
    </row>
    <row r="16" spans="1:1">
      <c r="A16" s="25" t="s">
        <v>269</v>
      </c>
    </row>
  </sheetData>
  <mergeCells count="3">
    <mergeCell ref="A1:B1"/>
    <mergeCell ref="A3:A4"/>
    <mergeCell ref="B3: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25"/>
  <sheetViews>
    <sheetView tabSelected="1" view="pageBreakPreview" zoomScale="130" zoomScaleNormal="100" workbookViewId="0">
      <selection activeCell="D6" sqref="D6:P6"/>
    </sheetView>
  </sheetViews>
  <sheetFormatPr defaultColWidth="9" defaultRowHeight="13.5"/>
  <cols>
    <col min="4" max="16" width="5.75" customWidth="1"/>
  </cols>
  <sheetData>
    <row r="1" ht="18.75" spans="1:16">
      <c r="A1" s="1" t="s">
        <v>270</v>
      </c>
      <c r="B1" s="1"/>
      <c r="C1" s="1"/>
      <c r="D1" s="1"/>
      <c r="E1" s="1"/>
      <c r="F1" s="1"/>
      <c r="G1" s="1"/>
      <c r="H1" s="1"/>
      <c r="I1" s="1"/>
      <c r="J1" s="1"/>
      <c r="K1" s="1"/>
      <c r="L1" s="1"/>
      <c r="M1" s="1"/>
      <c r="N1" s="1"/>
      <c r="O1" s="1"/>
      <c r="P1" s="1"/>
    </row>
    <row r="2" ht="14.25" spans="1:1">
      <c r="A2" s="2" t="s">
        <v>271</v>
      </c>
    </row>
    <row r="3" ht="33" customHeight="1" spans="1:16">
      <c r="A3" s="3" t="s">
        <v>272</v>
      </c>
      <c r="B3" s="11" t="s">
        <v>2</v>
      </c>
      <c r="C3" s="12"/>
      <c r="D3" s="12"/>
      <c r="E3" s="12"/>
      <c r="F3" s="12"/>
      <c r="G3" s="12"/>
      <c r="H3" s="12"/>
      <c r="I3" s="12"/>
      <c r="J3" s="12"/>
      <c r="K3" s="12"/>
      <c r="L3" s="12"/>
      <c r="M3" s="12"/>
      <c r="N3" s="12"/>
      <c r="O3" s="12"/>
      <c r="P3" s="12"/>
    </row>
    <row r="4" ht="36" customHeight="1" spans="1:16">
      <c r="A4" s="3" t="s">
        <v>273</v>
      </c>
      <c r="B4" s="4" t="s">
        <v>274</v>
      </c>
      <c r="C4" s="5"/>
      <c r="D4" s="5"/>
      <c r="E4" s="5"/>
      <c r="F4" s="3" t="s">
        <v>275</v>
      </c>
      <c r="G4" s="3"/>
      <c r="H4" s="3"/>
      <c r="I4" s="3"/>
      <c r="J4" s="5" t="s">
        <v>276</v>
      </c>
      <c r="K4" s="5"/>
      <c r="L4" s="5"/>
      <c r="M4" s="5"/>
      <c r="N4" s="5"/>
      <c r="O4" s="5"/>
      <c r="P4" s="5"/>
    </row>
    <row r="5" ht="36" customHeight="1" spans="1:16">
      <c r="A5" s="3" t="s">
        <v>277</v>
      </c>
      <c r="B5" s="3" t="s">
        <v>278</v>
      </c>
      <c r="C5" s="3"/>
      <c r="D5" s="11" t="s">
        <v>279</v>
      </c>
      <c r="E5" s="12"/>
      <c r="F5" s="12"/>
      <c r="G5" s="12"/>
      <c r="H5" s="12"/>
      <c r="I5" s="12"/>
      <c r="J5" s="12"/>
      <c r="K5" s="12"/>
      <c r="L5" s="12"/>
      <c r="M5" s="12"/>
      <c r="N5" s="12"/>
      <c r="O5" s="12"/>
      <c r="P5" s="12"/>
    </row>
    <row r="6" ht="120" customHeight="1" spans="1:16">
      <c r="A6" s="3"/>
      <c r="B6" s="3" t="s">
        <v>280</v>
      </c>
      <c r="C6" s="3"/>
      <c r="D6" s="13" t="s">
        <v>281</v>
      </c>
      <c r="E6" s="12"/>
      <c r="F6" s="12"/>
      <c r="G6" s="12"/>
      <c r="H6" s="12"/>
      <c r="I6" s="12"/>
      <c r="J6" s="12"/>
      <c r="K6" s="12"/>
      <c r="L6" s="12"/>
      <c r="M6" s="12"/>
      <c r="N6" s="12"/>
      <c r="O6" s="12"/>
      <c r="P6" s="12"/>
    </row>
    <row r="7" ht="36" customHeight="1" spans="1:16">
      <c r="A7" s="3"/>
      <c r="B7" s="3" t="s">
        <v>282</v>
      </c>
      <c r="C7" s="3"/>
      <c r="D7" s="14" t="s">
        <v>283</v>
      </c>
      <c r="E7" s="14"/>
      <c r="F7" s="14"/>
      <c r="G7" s="14"/>
      <c r="H7" s="14"/>
      <c r="I7" s="14"/>
      <c r="J7" s="14"/>
      <c r="K7" s="14"/>
      <c r="L7" s="14"/>
      <c r="M7" s="14"/>
      <c r="N7" s="14"/>
      <c r="O7" s="14"/>
      <c r="P7" s="14"/>
    </row>
    <row r="8" ht="36" customHeight="1" spans="1:16">
      <c r="A8" s="3"/>
      <c r="B8" s="3" t="s">
        <v>284</v>
      </c>
      <c r="C8" s="3"/>
      <c r="D8" s="11" t="s">
        <v>285</v>
      </c>
      <c r="E8" s="12"/>
      <c r="F8" s="12"/>
      <c r="G8" s="12"/>
      <c r="H8" s="12"/>
      <c r="I8" s="12"/>
      <c r="J8" s="12"/>
      <c r="K8" s="12"/>
      <c r="L8" s="12"/>
      <c r="M8" s="12"/>
      <c r="N8" s="12"/>
      <c r="O8" s="12"/>
      <c r="P8" s="12"/>
    </row>
    <row r="9" ht="36" customHeight="1" spans="1:16">
      <c r="A9" s="3" t="s">
        <v>286</v>
      </c>
      <c r="B9" s="3" t="s">
        <v>287</v>
      </c>
      <c r="C9" s="3"/>
      <c r="D9" s="14" t="s">
        <v>285</v>
      </c>
      <c r="E9" s="14"/>
      <c r="F9" s="14"/>
      <c r="G9" s="14"/>
      <c r="H9" s="14"/>
      <c r="I9" s="14"/>
      <c r="J9" s="14"/>
      <c r="K9" s="14"/>
      <c r="L9" s="14"/>
      <c r="M9" s="14"/>
      <c r="N9" s="14"/>
      <c r="O9" s="14"/>
      <c r="P9" s="14"/>
    </row>
    <row r="10" ht="36" customHeight="1" spans="1:16">
      <c r="A10" s="3"/>
      <c r="B10" s="15" t="s">
        <v>288</v>
      </c>
      <c r="C10" s="15"/>
      <c r="D10" s="11" t="s">
        <v>289</v>
      </c>
      <c r="E10" s="12"/>
      <c r="F10" s="12"/>
      <c r="G10" s="12"/>
      <c r="H10" s="12"/>
      <c r="I10" s="12"/>
      <c r="J10" s="12"/>
      <c r="K10" s="12"/>
      <c r="L10" s="12"/>
      <c r="M10" s="12"/>
      <c r="N10" s="12"/>
      <c r="O10" s="12"/>
      <c r="P10" s="12"/>
    </row>
    <row r="11" ht="36" customHeight="1" spans="1:16">
      <c r="A11" s="3"/>
      <c r="B11" s="15" t="s">
        <v>290</v>
      </c>
      <c r="C11" s="15"/>
      <c r="D11" s="3" t="s">
        <v>291</v>
      </c>
      <c r="E11" s="3"/>
      <c r="F11" s="3"/>
      <c r="G11" s="3"/>
      <c r="H11" s="3" t="s">
        <v>292</v>
      </c>
      <c r="I11" s="3"/>
      <c r="J11" s="3"/>
      <c r="K11" s="3"/>
      <c r="L11" s="3" t="s">
        <v>293</v>
      </c>
      <c r="M11" s="3"/>
      <c r="N11" s="3"/>
      <c r="O11" s="3"/>
      <c r="P11" s="3" t="s">
        <v>294</v>
      </c>
    </row>
    <row r="12" ht="36" customHeight="1" spans="1:16">
      <c r="A12" s="3"/>
      <c r="B12" s="16">
        <v>26</v>
      </c>
      <c r="C12" s="16"/>
      <c r="D12" s="9">
        <v>28</v>
      </c>
      <c r="E12" s="9"/>
      <c r="F12" s="9"/>
      <c r="G12" s="9"/>
      <c r="H12" s="9"/>
      <c r="I12" s="9"/>
      <c r="J12" s="9"/>
      <c r="K12" s="9"/>
      <c r="L12" s="9">
        <v>26</v>
      </c>
      <c r="M12" s="9"/>
      <c r="N12" s="9"/>
      <c r="O12" s="9"/>
      <c r="P12" s="9">
        <v>3</v>
      </c>
    </row>
    <row r="13" ht="36" customHeight="1" spans="1:16">
      <c r="A13" s="3" t="s">
        <v>295</v>
      </c>
      <c r="B13" s="12"/>
      <c r="C13" s="12"/>
      <c r="D13" s="12"/>
      <c r="E13" s="12"/>
      <c r="F13" s="12"/>
      <c r="G13" s="12"/>
      <c r="H13" s="12"/>
      <c r="I13" s="12"/>
      <c r="J13" s="12"/>
      <c r="K13" s="12"/>
      <c r="L13" s="12"/>
      <c r="M13" s="12"/>
      <c r="N13" s="12"/>
      <c r="O13" s="12"/>
      <c r="P13" s="12"/>
    </row>
    <row r="14" ht="36" customHeight="1" spans="1:16">
      <c r="A14" s="3" t="s">
        <v>296</v>
      </c>
      <c r="B14" s="3" t="s">
        <v>297</v>
      </c>
      <c r="C14" s="3" t="s">
        <v>298</v>
      </c>
      <c r="D14" s="3"/>
      <c r="E14" s="3"/>
      <c r="F14" s="3"/>
      <c r="G14" s="3" t="s">
        <v>299</v>
      </c>
      <c r="H14" s="3"/>
      <c r="I14" s="3"/>
      <c r="J14" s="3"/>
      <c r="K14" s="3" t="s">
        <v>300</v>
      </c>
      <c r="L14" s="3"/>
      <c r="M14" s="3"/>
      <c r="N14" s="3"/>
      <c r="O14" s="3" t="s">
        <v>301</v>
      </c>
      <c r="P14" s="3"/>
    </row>
    <row r="15" ht="36" customHeight="1" spans="1:16">
      <c r="A15" s="3"/>
      <c r="B15" s="5"/>
      <c r="C15" s="5"/>
      <c r="D15" s="5"/>
      <c r="E15" s="5"/>
      <c r="F15" s="5"/>
      <c r="G15" s="5"/>
      <c r="H15" s="5"/>
      <c r="I15" s="5"/>
      <c r="J15" s="5"/>
      <c r="K15" s="5"/>
      <c r="L15" s="5"/>
      <c r="M15" s="5"/>
      <c r="N15" s="5"/>
      <c r="O15" s="5"/>
      <c r="P15" s="5"/>
    </row>
    <row r="16" ht="36" customHeight="1" spans="1:16">
      <c r="A16" s="3" t="s">
        <v>302</v>
      </c>
      <c r="B16" s="3" t="s">
        <v>303</v>
      </c>
      <c r="C16" s="3"/>
      <c r="D16" s="3"/>
      <c r="E16" s="3"/>
      <c r="F16" s="3"/>
      <c r="G16" s="3"/>
      <c r="H16" s="3"/>
      <c r="I16" s="3" t="s">
        <v>304</v>
      </c>
      <c r="J16" s="3"/>
      <c r="K16" s="3"/>
      <c r="L16" s="3"/>
      <c r="M16" s="3"/>
      <c r="N16" s="3"/>
      <c r="O16" s="3"/>
      <c r="P16" s="3"/>
    </row>
    <row r="17" ht="36" customHeight="1" spans="1:16">
      <c r="A17" s="3"/>
      <c r="B17" s="3" t="s">
        <v>305</v>
      </c>
      <c r="C17" s="3"/>
      <c r="D17" s="3"/>
      <c r="E17" s="5">
        <v>800</v>
      </c>
      <c r="F17" s="5"/>
      <c r="G17" s="5"/>
      <c r="H17" s="5"/>
      <c r="I17" s="3" t="s">
        <v>241</v>
      </c>
      <c r="J17" s="3"/>
      <c r="K17" s="3"/>
      <c r="L17" s="3"/>
      <c r="M17" s="3"/>
      <c r="N17" s="5">
        <v>390.74</v>
      </c>
      <c r="O17" s="5"/>
      <c r="P17" s="5"/>
    </row>
    <row r="18" ht="36" customHeight="1" spans="1:16">
      <c r="A18" s="3"/>
      <c r="B18" s="3" t="s">
        <v>306</v>
      </c>
      <c r="C18" s="3"/>
      <c r="D18" s="3"/>
      <c r="E18" s="5">
        <v>430.12</v>
      </c>
      <c r="F18" s="5"/>
      <c r="G18" s="5"/>
      <c r="H18" s="5"/>
      <c r="I18" s="3" t="s">
        <v>242</v>
      </c>
      <c r="J18" s="3"/>
      <c r="K18" s="3"/>
      <c r="L18" s="3"/>
      <c r="M18" s="3"/>
      <c r="N18" s="5">
        <v>34.38</v>
      </c>
      <c r="O18" s="5"/>
      <c r="P18" s="5"/>
    </row>
    <row r="19" ht="36" customHeight="1" spans="1:16">
      <c r="A19" s="3"/>
      <c r="B19" s="3" t="s">
        <v>307</v>
      </c>
      <c r="C19" s="3"/>
      <c r="D19" s="3"/>
      <c r="E19" s="5"/>
      <c r="F19" s="5"/>
      <c r="G19" s="5"/>
      <c r="H19" s="5"/>
      <c r="I19" s="3" t="s">
        <v>308</v>
      </c>
      <c r="J19" s="3"/>
      <c r="K19" s="3"/>
      <c r="L19" s="3"/>
      <c r="M19" s="3"/>
      <c r="N19" s="5">
        <v>805</v>
      </c>
      <c r="O19" s="5"/>
      <c r="P19" s="5"/>
    </row>
    <row r="20" ht="36" customHeight="1" spans="1:16">
      <c r="A20" s="3"/>
      <c r="B20" s="3" t="s">
        <v>309</v>
      </c>
      <c r="C20" s="3"/>
      <c r="D20" s="3"/>
      <c r="E20" s="5">
        <f>E17+E18</f>
        <v>1230.12</v>
      </c>
      <c r="F20" s="5"/>
      <c r="G20" s="5"/>
      <c r="H20" s="5"/>
      <c r="I20" s="3" t="s">
        <v>310</v>
      </c>
      <c r="J20" s="3"/>
      <c r="K20" s="3"/>
      <c r="L20" s="3"/>
      <c r="M20" s="3"/>
      <c r="N20" s="5">
        <f>N17+N18+N19</f>
        <v>1230.12</v>
      </c>
      <c r="O20" s="5"/>
      <c r="P20" s="5"/>
    </row>
    <row r="21" ht="36" customHeight="1" spans="1:16">
      <c r="A21" s="3" t="s">
        <v>311</v>
      </c>
      <c r="B21" s="12"/>
      <c r="C21" s="12"/>
      <c r="D21" s="12"/>
      <c r="E21" s="12"/>
      <c r="F21" s="12"/>
      <c r="G21" s="12"/>
      <c r="H21" s="12"/>
      <c r="I21" s="12"/>
      <c r="J21" s="12"/>
      <c r="K21" s="12"/>
      <c r="L21" s="12"/>
      <c r="M21" s="12"/>
      <c r="N21" s="12"/>
      <c r="O21" s="12"/>
      <c r="P21" s="12"/>
    </row>
    <row r="22" ht="36" customHeight="1" spans="1:16">
      <c r="A22" s="3" t="s">
        <v>312</v>
      </c>
      <c r="B22" s="3" t="s">
        <v>313</v>
      </c>
      <c r="C22" s="3"/>
      <c r="D22" s="3" t="s">
        <v>314</v>
      </c>
      <c r="E22" s="3"/>
      <c r="F22" s="3"/>
      <c r="G22" s="3"/>
      <c r="H22" s="3"/>
      <c r="I22" s="3"/>
      <c r="J22" s="3"/>
      <c r="K22" s="3"/>
      <c r="L22" s="3"/>
      <c r="M22" s="3" t="s">
        <v>315</v>
      </c>
      <c r="N22" s="3"/>
      <c r="O22" s="3"/>
      <c r="P22" s="3"/>
    </row>
    <row r="23" ht="25" customHeight="1" spans="1:16">
      <c r="A23" s="9" t="s">
        <v>316</v>
      </c>
      <c r="B23" s="9" t="s">
        <v>317</v>
      </c>
      <c r="C23" s="9"/>
      <c r="D23" s="9" t="s">
        <v>318</v>
      </c>
      <c r="E23" s="9"/>
      <c r="F23" s="9"/>
      <c r="G23" s="9"/>
      <c r="H23" s="9"/>
      <c r="I23" s="9"/>
      <c r="J23" s="9"/>
      <c r="K23" s="9"/>
      <c r="L23" s="9"/>
      <c r="M23" s="9">
        <v>0.02</v>
      </c>
      <c r="N23" s="9"/>
      <c r="O23" s="9"/>
      <c r="P23" s="9"/>
    </row>
    <row r="24" ht="25" customHeight="1" spans="1:16">
      <c r="A24" s="9" t="s">
        <v>319</v>
      </c>
      <c r="B24" s="9" t="s">
        <v>320</v>
      </c>
      <c r="C24" s="9"/>
      <c r="D24" s="17" t="s">
        <v>321</v>
      </c>
      <c r="E24" s="9"/>
      <c r="F24" s="9"/>
      <c r="G24" s="9"/>
      <c r="H24" s="9"/>
      <c r="I24" s="9"/>
      <c r="J24" s="9"/>
      <c r="K24" s="9"/>
      <c r="L24" s="9"/>
      <c r="M24" s="17" t="s">
        <v>321</v>
      </c>
      <c r="N24" s="9"/>
      <c r="O24" s="9"/>
      <c r="P24" s="9"/>
    </row>
    <row r="25" ht="25" customHeight="1" spans="1:16">
      <c r="A25" s="9" t="s">
        <v>322</v>
      </c>
      <c r="B25" s="9" t="s">
        <v>323</v>
      </c>
      <c r="C25" s="9"/>
      <c r="D25" s="17" t="s">
        <v>324</v>
      </c>
      <c r="E25" s="9"/>
      <c r="F25" s="9"/>
      <c r="G25" s="9"/>
      <c r="H25" s="9"/>
      <c r="I25" s="9"/>
      <c r="J25" s="9"/>
      <c r="K25" s="9"/>
      <c r="L25" s="9"/>
      <c r="M25" s="10" t="s">
        <v>325</v>
      </c>
      <c r="N25" s="10"/>
      <c r="O25" s="10"/>
      <c r="P25" s="10"/>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pageSetup paperSize="9" scale="8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4"/>
  <sheetViews>
    <sheetView workbookViewId="0">
      <selection activeCell="M8" sqref="M8"/>
    </sheetView>
  </sheetViews>
  <sheetFormatPr defaultColWidth="9" defaultRowHeight="13.5"/>
  <sheetData>
    <row r="1" ht="18.75" spans="1:11">
      <c r="A1" s="1" t="s">
        <v>326</v>
      </c>
      <c r="B1" s="1"/>
      <c r="C1" s="1"/>
      <c r="D1" s="1"/>
      <c r="E1" s="1"/>
      <c r="F1" s="1"/>
      <c r="G1" s="1"/>
      <c r="H1" s="1"/>
      <c r="I1" s="1"/>
      <c r="J1" s="1"/>
      <c r="K1" s="1"/>
    </row>
    <row r="2" ht="14.25" spans="1:1">
      <c r="A2" s="2" t="s">
        <v>271</v>
      </c>
    </row>
    <row r="3" ht="46" customHeight="1" spans="1:11">
      <c r="A3" s="3" t="s">
        <v>327</v>
      </c>
      <c r="B3" s="4" t="s">
        <v>2</v>
      </c>
      <c r="C3" s="5"/>
      <c r="D3" s="5"/>
      <c r="E3" s="5"/>
      <c r="F3" s="3" t="s">
        <v>328</v>
      </c>
      <c r="G3" s="3"/>
      <c r="H3" s="4" t="s">
        <v>329</v>
      </c>
      <c r="I3" s="5"/>
      <c r="J3" s="5"/>
      <c r="K3" s="5"/>
    </row>
    <row r="4" ht="46" customHeight="1" spans="1:11">
      <c r="A4" s="3" t="s">
        <v>330</v>
      </c>
      <c r="B4" s="5" t="s">
        <v>331</v>
      </c>
      <c r="C4" s="5"/>
      <c r="D4" s="5"/>
      <c r="E4" s="5"/>
      <c r="F4" s="3" t="s">
        <v>332</v>
      </c>
      <c r="G4" s="3"/>
      <c r="H4" s="5" t="s">
        <v>331</v>
      </c>
      <c r="I4" s="5"/>
      <c r="J4" s="5"/>
      <c r="K4" s="5"/>
    </row>
    <row r="5" ht="46" customHeight="1" spans="1:11">
      <c r="A5" s="3" t="s">
        <v>333</v>
      </c>
      <c r="B5" s="5" t="s">
        <v>334</v>
      </c>
      <c r="C5" s="5"/>
      <c r="D5" s="5"/>
      <c r="E5" s="5"/>
      <c r="F5" s="3" t="s">
        <v>335</v>
      </c>
      <c r="G5" s="3"/>
      <c r="H5" s="5" t="s">
        <v>331</v>
      </c>
      <c r="I5" s="5"/>
      <c r="J5" s="5"/>
      <c r="K5" s="5"/>
    </row>
    <row r="6" ht="46" customHeight="1" spans="1:11">
      <c r="A6" s="3" t="s">
        <v>336</v>
      </c>
      <c r="B6" s="5" t="s">
        <v>337</v>
      </c>
      <c r="C6" s="5"/>
      <c r="D6" s="5"/>
      <c r="E6" s="5"/>
      <c r="F6" s="3" t="s">
        <v>338</v>
      </c>
      <c r="G6" s="3"/>
      <c r="H6" s="5" t="s">
        <v>339</v>
      </c>
      <c r="I6" s="5"/>
      <c r="J6" s="5"/>
      <c r="K6" s="5"/>
    </row>
    <row r="7" ht="46" customHeight="1" spans="1:11">
      <c r="A7" s="3" t="s">
        <v>340</v>
      </c>
      <c r="B7" s="6" t="s">
        <v>341</v>
      </c>
      <c r="C7" s="5">
        <v>5</v>
      </c>
      <c r="D7" s="5"/>
      <c r="E7" s="6" t="s">
        <v>342</v>
      </c>
      <c r="F7" s="6"/>
      <c r="G7" s="5"/>
      <c r="H7" s="5"/>
      <c r="I7" s="6" t="s">
        <v>343</v>
      </c>
      <c r="J7" s="6"/>
      <c r="K7" s="5"/>
    </row>
    <row r="8" ht="46" customHeight="1" spans="1:11">
      <c r="A8" s="3" t="s">
        <v>344</v>
      </c>
      <c r="B8" s="7" t="s">
        <v>345</v>
      </c>
      <c r="C8" s="8"/>
      <c r="D8" s="8"/>
      <c r="E8" s="8"/>
      <c r="F8" s="8"/>
      <c r="G8" s="8"/>
      <c r="H8" s="8"/>
      <c r="I8" s="8"/>
      <c r="J8" s="8"/>
      <c r="K8" s="8"/>
    </row>
    <row r="9" ht="46" customHeight="1" spans="1:11">
      <c r="A9" s="3" t="s">
        <v>312</v>
      </c>
      <c r="B9" s="3" t="s">
        <v>313</v>
      </c>
      <c r="C9" s="3"/>
      <c r="D9" s="3" t="s">
        <v>314</v>
      </c>
      <c r="E9" s="3"/>
      <c r="F9" s="3"/>
      <c r="G9" s="3"/>
      <c r="H9" s="3"/>
      <c r="I9" s="3"/>
      <c r="J9" s="3" t="s">
        <v>346</v>
      </c>
      <c r="K9" s="3"/>
    </row>
    <row r="10" ht="46" customHeight="1" spans="1:11">
      <c r="A10" s="9" t="s">
        <v>316</v>
      </c>
      <c r="B10" s="9" t="s">
        <v>317</v>
      </c>
      <c r="C10" s="9"/>
      <c r="D10" s="9" t="s">
        <v>347</v>
      </c>
      <c r="E10" s="9"/>
      <c r="F10" s="9"/>
      <c r="G10" s="9"/>
      <c r="H10" s="9"/>
      <c r="I10" s="9"/>
      <c r="J10" s="9" t="s">
        <v>348</v>
      </c>
      <c r="K10" s="9"/>
    </row>
    <row r="11" ht="46" customHeight="1" spans="1:11">
      <c r="A11" s="9" t="s">
        <v>319</v>
      </c>
      <c r="B11" s="9" t="s">
        <v>320</v>
      </c>
      <c r="C11" s="9"/>
      <c r="D11" s="9" t="s">
        <v>349</v>
      </c>
      <c r="E11" s="9"/>
      <c r="F11" s="9"/>
      <c r="G11" s="9"/>
      <c r="H11" s="9"/>
      <c r="I11" s="9"/>
      <c r="J11" s="9" t="s">
        <v>350</v>
      </c>
      <c r="K11" s="9"/>
    </row>
    <row r="12" ht="46" customHeight="1" spans="1:11">
      <c r="A12" s="9" t="s">
        <v>322</v>
      </c>
      <c r="B12" s="9" t="s">
        <v>323</v>
      </c>
      <c r="C12" s="9"/>
      <c r="D12" s="9" t="s">
        <v>324</v>
      </c>
      <c r="E12" s="9"/>
      <c r="F12" s="9"/>
      <c r="G12" s="9"/>
      <c r="H12" s="9"/>
      <c r="I12" s="9"/>
      <c r="J12" s="9" t="s">
        <v>325</v>
      </c>
      <c r="K12" s="9"/>
    </row>
    <row r="13" ht="46" customHeight="1" spans="1:11">
      <c r="A13" s="9"/>
      <c r="B13" s="9"/>
      <c r="C13" s="9"/>
      <c r="D13" s="9"/>
      <c r="E13" s="9"/>
      <c r="F13" s="9"/>
      <c r="G13" s="9"/>
      <c r="H13" s="9"/>
      <c r="I13" s="9"/>
      <c r="J13" s="9"/>
      <c r="K13" s="9"/>
    </row>
    <row r="14" ht="46" customHeight="1" spans="1:11">
      <c r="A14" s="9"/>
      <c r="B14" s="9"/>
      <c r="C14" s="9"/>
      <c r="D14" s="9"/>
      <c r="E14" s="9"/>
      <c r="F14" s="9"/>
      <c r="G14" s="9"/>
      <c r="H14" s="9"/>
      <c r="I14" s="9"/>
      <c r="J14" s="10"/>
      <c r="K14" s="10"/>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pageSetup paperSize="9" scale="88"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2023-01-31T08:53:00Z</dcterms:created>
  <dcterms:modified xsi:type="dcterms:W3CDTF">2024-07-05T09:30:07Z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74E9776EEAB0477F987CEA1542219702_13</vt:lpwstr>
  </property>
</Properties>
</file>