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375" activeTab="12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Area" localSheetId="3">表2!$A$1:$B$32</definedName>
    <definedName name="_xlnm.Print_Titles" localSheetId="11">表10!$1:$5</definedName>
    <definedName name="_xlnm.Print_Titles" localSheetId="3">表2!$1:$4</definedName>
  </definedNames>
  <calcPr calcId="125725"/>
</workbook>
</file>

<file path=xl/calcChain.xml><?xml version="1.0" encoding="utf-8"?>
<calcChain xmlns="http://schemas.openxmlformats.org/spreadsheetml/2006/main">
  <c r="B5" i="13"/>
  <c r="E5" i="11"/>
  <c r="F5"/>
  <c r="D5"/>
  <c r="C7" i="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E6"/>
  <c r="D6"/>
  <c r="C6"/>
  <c r="D7"/>
  <c r="F6" i="11"/>
  <c r="E6"/>
  <c r="D17"/>
  <c r="D16"/>
  <c r="D15"/>
  <c r="D14"/>
  <c r="D13"/>
  <c r="D12"/>
  <c r="D11"/>
  <c r="D10"/>
  <c r="D9"/>
  <c r="D8"/>
  <c r="D7"/>
  <c r="D27" i="9"/>
  <c r="E15"/>
  <c r="C9" i="8"/>
  <c r="C10"/>
  <c r="C13"/>
  <c r="C14"/>
  <c r="C16"/>
  <c r="C18"/>
  <c r="C21"/>
  <c r="D20"/>
  <c r="D19"/>
  <c r="D17"/>
  <c r="D15"/>
  <c r="C15" s="1"/>
  <c r="D12"/>
  <c r="C12" s="1"/>
  <c r="E8"/>
  <c r="E7" s="1"/>
  <c r="D8"/>
  <c r="D7" s="1"/>
  <c r="C6" i="7"/>
  <c r="D6"/>
  <c r="E6"/>
  <c r="B6"/>
  <c r="B7"/>
  <c r="C7"/>
  <c r="E7"/>
  <c r="D5" i="5"/>
  <c r="E5"/>
  <c r="C5"/>
  <c r="D28"/>
  <c r="D8"/>
  <c r="C7"/>
  <c r="C8"/>
  <c r="C9"/>
  <c r="C10"/>
  <c r="C11"/>
  <c r="C12"/>
  <c r="C13"/>
  <c r="C15"/>
  <c r="C16"/>
  <c r="C17"/>
  <c r="C18"/>
  <c r="C19"/>
  <c r="C20"/>
  <c r="C21"/>
  <c r="C22"/>
  <c r="C23"/>
  <c r="C24"/>
  <c r="C25"/>
  <c r="C27"/>
  <c r="C28"/>
  <c r="C29"/>
  <c r="C30"/>
  <c r="C6"/>
  <c r="D6"/>
  <c r="E14"/>
  <c r="D14"/>
  <c r="C14" s="1"/>
  <c r="E26"/>
  <c r="D26"/>
  <c r="C26" s="1"/>
  <c r="D6" i="6"/>
  <c r="D37" s="1"/>
  <c r="B6"/>
  <c r="B37" s="1"/>
  <c r="B26" i="15"/>
  <c r="B23"/>
  <c r="B22"/>
  <c r="B14"/>
  <c r="B5"/>
  <c r="D39" i="3"/>
  <c r="D42" s="1"/>
  <c r="B39"/>
  <c r="B42" s="1"/>
  <c r="D6" i="11" l="1"/>
  <c r="C19" i="8"/>
  <c r="C7"/>
  <c r="C20"/>
  <c r="C8"/>
  <c r="D11"/>
  <c r="D6" s="1"/>
  <c r="E6"/>
  <c r="C17"/>
  <c r="B32" i="15"/>
  <c r="C6" i="8" l="1"/>
  <c r="C11"/>
</calcChain>
</file>

<file path=xl/sharedStrings.xml><?xml version="1.0" encoding="utf-8"?>
<sst xmlns="http://schemas.openxmlformats.org/spreadsheetml/2006/main" count="406" uniqueCount="274">
  <si>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</si>
  <si>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</si>
  <si>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</si>
  <si>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</si>
  <si>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</si>
  <si>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</si>
  <si>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</si>
  <si>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</si>
  <si>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</si>
  <si>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</si>
  <si>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</si>
  <si>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</si>
  <si>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</si>
  <si>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</si>
  <si>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</si>
  <si>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</si>
  <si>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</si>
  <si>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</si>
  <si>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</si>
  <si>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</si>
  <si>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</si>
  <si>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</si>
  <si>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</si>
  <si>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</si>
  <si>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</si>
  <si>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</si>
  <si>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</si>
  <si>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</si>
  <si>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</si>
  <si>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</si>
  <si>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</si>
  <si>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</si>
  <si>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</si>
  <si>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</si>
  <si>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</si>
  <si>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</si>
  <si>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</si>
  <si>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</si>
  <si>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</si>
  <si>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</si>
  <si>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</si>
  <si>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</si>
  <si>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</si>
  <si>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</si>
  <si>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</si>
  <si>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</si>
  <si>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</si>
  <si>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</si>
  <si>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</si>
  <si>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</si>
  <si>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</si>
  <si>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</si>
  <si>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</si>
  <si>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</si>
  <si>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</si>
  <si>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</si>
  <si>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</si>
  <si>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</si>
  <si>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</si>
  <si>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</si>
  <si>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</si>
  <si>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</si>
  <si>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</si>
  <si>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</si>
  <si>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</si>
  <si>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</si>
  <si>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</si>
  <si>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</si>
  <si>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</si>
  <si>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</si>
  <si>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</si>
  <si>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</si>
  <si>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</si>
  <si>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</si>
  <si>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</si>
  <si>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</si>
  <si>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</si>
  <si>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</si>
  <si>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</si>
  <si>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</si>
  <si>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</si>
  <si>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</si>
  <si>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</si>
  <si>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</si>
  <si>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family val="3"/>
        <charset val="134"/>
      </rPr>
      <t>一、一般公共预算财政拨款收入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</si>
  <si>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</si>
  <si>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</si>
  <si>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family val="3"/>
        <charset val="134"/>
      </rPr>
      <t>二、政府性基金预算财政拨款收入</t>
    </r>
  </si>
  <si>
    <r>
      <rPr>
        <b/>
        <sz val="9"/>
        <color rgb="FF000000"/>
        <rFont val="宋体"/>
        <family val="3"/>
        <charset val="134"/>
      </rPr>
      <t>三、国有资本经营预算收入</t>
    </r>
  </si>
  <si>
    <t>三、事业收入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</si>
  <si>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</si>
  <si>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</si>
  <si>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</si>
  <si>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</si>
  <si>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</si>
  <si>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</si>
  <si>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</si>
  <si>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</si>
  <si>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</si>
  <si>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</si>
  <si>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</si>
  <si>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非财政性单位结转结余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</si>
  <si>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</si>
  <si>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</si>
  <si>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</si>
  <si>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</si>
  <si>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</si>
  <si>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</si>
  <si>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</si>
  <si>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</si>
  <si>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</si>
  <si>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</si>
  <si>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</si>
  <si>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</si>
  <si>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</si>
  <si>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</si>
  <si>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</si>
  <si>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</si>
  <si>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</si>
  <si>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</si>
  <si>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</si>
  <si>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</si>
  <si>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</si>
  <si>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</si>
  <si>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</si>
  <si>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</si>
  <si>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</si>
  <si>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</si>
  <si>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</si>
  <si>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</si>
  <si>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</si>
  <si>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</si>
  <si>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</si>
  <si>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</si>
  <si>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</si>
  <si>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</si>
  <si>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</si>
  <si>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</si>
  <si>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</si>
  <si>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</si>
  <si>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</si>
  <si>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</si>
  <si>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</si>
  <si>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</si>
  <si>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</si>
  <si>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</si>
  <si>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</si>
  <si>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</si>
  <si>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</si>
  <si>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</si>
  <si>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</si>
  <si>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</si>
  <si>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</si>
  <si>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</si>
  <si>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</si>
  <si>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</si>
  <si>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</si>
  <si>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</si>
  <si>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</si>
  <si>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</si>
  <si>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</si>
  <si>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</si>
  <si>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</si>
  <si>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</si>
  <si>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</si>
  <si>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</si>
  <si>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</si>
  <si>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</si>
  <si>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</si>
  <si>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</si>
  <si>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</si>
  <si>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</si>
  <si>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</si>
  <si>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</si>
  <si>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</si>
  <si>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</si>
  <si>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</si>
  <si>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</si>
  <si>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</si>
  <si>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</si>
  <si>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</si>
  <si>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302</t>
  </si>
  <si>
    <t>30201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</si>
  <si>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</si>
  <si>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</si>
  <si>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</si>
  <si>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</si>
  <si>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</si>
  <si>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</si>
  <si>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</si>
  <si>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</si>
  <si>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国有资本经营预算支出情况表</t>
  </si>
  <si>
    <t>单位：万元</t>
  </si>
  <si>
    <t>**</t>
  </si>
  <si>
    <t>总计</t>
  </si>
  <si>
    <t>……</t>
  </si>
  <si>
    <t>备注：无内容应公开空表并说明情况。</t>
  </si>
  <si>
    <t xml:space="preserve">  基本工资</t>
  </si>
  <si>
    <t>30102</t>
  </si>
  <si>
    <t xml:space="preserve">  津贴补贴</t>
  </si>
  <si>
    <t>30103</t>
  </si>
  <si>
    <t xml:space="preserve">  奖金</t>
  </si>
  <si>
    <t>30107</t>
  </si>
  <si>
    <t xml:space="preserve">  绩效工资</t>
  </si>
  <si>
    <t>30108</t>
  </si>
  <si>
    <t xml:space="preserve">  机关事业单位基本养老保险缴费</t>
  </si>
  <si>
    <t>30110</t>
  </si>
  <si>
    <t xml:space="preserve">  职工基本医疗保险缴费</t>
  </si>
  <si>
    <t>30112</t>
  </si>
  <si>
    <t xml:space="preserve">  其他社会保障缴费</t>
  </si>
  <si>
    <t>商品和服务支出</t>
  </si>
  <si>
    <t xml:space="preserve">  办公费</t>
  </si>
  <si>
    <t>30202</t>
  </si>
  <si>
    <t xml:space="preserve">  印刷费</t>
  </si>
  <si>
    <t>30205</t>
  </si>
  <si>
    <t xml:space="preserve">  水费</t>
  </si>
  <si>
    <t>30207</t>
  </si>
  <si>
    <t xml:space="preserve">  邮电费</t>
  </si>
  <si>
    <t>30211</t>
  </si>
  <si>
    <t xml:space="preserve">  差旅费</t>
  </si>
  <si>
    <t>30213</t>
  </si>
  <si>
    <t xml:space="preserve">  维修（护）费</t>
  </si>
  <si>
    <t>30214</t>
  </si>
  <si>
    <t xml:space="preserve">  租赁费</t>
  </si>
  <si>
    <t>30228</t>
  </si>
  <si>
    <t xml:space="preserve">  工会经费</t>
  </si>
  <si>
    <t>30229</t>
  </si>
  <si>
    <t xml:space="preserve">  福利费</t>
  </si>
  <si>
    <t>30239</t>
  </si>
  <si>
    <r>
      <rPr>
        <sz val="9"/>
        <rFont val="宋体"/>
        <family val="3"/>
        <charset val="134"/>
      </rPr>
      <t xml:space="preserve">  其他交通费用</t>
    </r>
    <r>
      <rPr>
        <sz val="10"/>
        <rFont val="宋体"/>
        <family val="3"/>
        <charset val="134"/>
      </rPr>
      <t>（车补）</t>
    </r>
  </si>
  <si>
    <t>30299</t>
  </si>
  <si>
    <t xml:space="preserve">  其他商品和服务支出</t>
  </si>
  <si>
    <t>303</t>
  </si>
  <si>
    <t>对个人和家庭的补助</t>
  </si>
  <si>
    <t>30301</t>
  </si>
  <si>
    <t xml:space="preserve">  离休费</t>
  </si>
  <si>
    <t>30305</t>
  </si>
  <si>
    <t xml:space="preserve">  生活补助</t>
  </si>
  <si>
    <t>30310</t>
  </si>
  <si>
    <t xml:space="preserve">  个人农业生产补贴</t>
  </si>
  <si>
    <t>30302</t>
    <phoneticPr fontId="34" type="noConversion"/>
  </si>
  <si>
    <t xml:space="preserve">  退休费</t>
    <phoneticPr fontId="34" type="noConversion"/>
  </si>
  <si>
    <t>宁县农业机械化服务中心</t>
    <phoneticPr fontId="34" type="noConversion"/>
  </si>
  <si>
    <t>213</t>
  </si>
  <si>
    <t>农林水支出</t>
  </si>
  <si>
    <t xml:space="preserve"> 21301</t>
  </si>
  <si>
    <t xml:space="preserve">  农业农村</t>
  </si>
  <si>
    <t xml:space="preserve">  2130104</t>
  </si>
  <si>
    <t xml:space="preserve">    事业运行</t>
  </si>
  <si>
    <t xml:space="preserve">  2130122</t>
  </si>
  <si>
    <t xml:space="preserve">    农业生产发展</t>
  </si>
  <si>
    <t>208</t>
  </si>
  <si>
    <t>社会保障和就业支出</t>
  </si>
  <si>
    <t xml:space="preserve"> 20805</t>
  </si>
  <si>
    <t xml:space="preserve">  行政事业单位养老支出</t>
  </si>
  <si>
    <t xml:space="preserve">  2080502</t>
  </si>
  <si>
    <t xml:space="preserve">    事业单位离退休</t>
  </si>
  <si>
    <t xml:space="preserve">  2080505</t>
  </si>
  <si>
    <t xml:space="preserve">    机关事业单位基本养老保险缴费支出</t>
  </si>
  <si>
    <t xml:space="preserve"> 20899</t>
  </si>
  <si>
    <t xml:space="preserve">  其他社会保障和就业支出</t>
  </si>
  <si>
    <t xml:space="preserve">  2089999</t>
  </si>
  <si>
    <t xml:space="preserve">    其他社会保障和就业支出</t>
  </si>
  <si>
    <t>210</t>
  </si>
  <si>
    <t>卫生健康支出</t>
  </si>
  <si>
    <t xml:space="preserve"> 21011</t>
  </si>
  <si>
    <t xml:space="preserve">  行政事业单位医疗</t>
  </si>
  <si>
    <t xml:space="preserve">  2101102</t>
  </si>
  <si>
    <t xml:space="preserve">    事业单位医疗</t>
  </si>
  <si>
    <t xml:space="preserve"> 20808</t>
    <phoneticPr fontId="34" type="noConversion"/>
  </si>
  <si>
    <t xml:space="preserve">  2080899</t>
    <phoneticPr fontId="34" type="noConversion"/>
  </si>
  <si>
    <t xml:space="preserve">  抚恤</t>
    <phoneticPr fontId="34" type="noConversion"/>
  </si>
  <si>
    <t xml:space="preserve">    其他优抚支出</t>
    <phoneticPr fontId="34" type="noConversion"/>
  </si>
  <si>
    <t>宁县农业机械化服务中心</t>
  </si>
</sst>
</file>

<file path=xl/styles.xml><?xml version="1.0" encoding="utf-8"?>
<styleSheet xmlns="http://schemas.openxmlformats.org/spreadsheetml/2006/main">
  <numFmts count="5">
    <numFmt numFmtId="176" formatCode="#,##0.00_ "/>
    <numFmt numFmtId="177" formatCode="#0.00"/>
    <numFmt numFmtId="178" formatCode="#,##0.00_ ;[Red]\-#,##0.00\ "/>
    <numFmt numFmtId="179" formatCode="yyyy\-mm\-dd"/>
    <numFmt numFmtId="180" formatCode="0.00_ "/>
  </numFmts>
  <fonts count="43"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indexed="8"/>
      <name val="仿宋_GB2312"/>
      <family val="3"/>
      <charset val="134"/>
    </font>
    <font>
      <sz val="9"/>
      <name val="SimSun"/>
      <charset val="134"/>
    </font>
    <font>
      <sz val="10"/>
      <name val="SimSun"/>
      <charset val="134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SimSun"/>
      <charset val="134"/>
    </font>
    <font>
      <sz val="10"/>
      <name val="Hiragino Sans GB"/>
      <family val="1"/>
    </font>
    <font>
      <sz val="9"/>
      <name val="宋体"/>
      <family val="3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8"/>
      <color indexed="8"/>
      <name val="宋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70">
    <xf numFmtId="0" fontId="0" fillId="0" borderId="0">
      <alignment vertical="center"/>
    </xf>
    <xf numFmtId="0" fontId="9" fillId="0" borderId="0"/>
    <xf numFmtId="0" fontId="30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/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6" fillId="0" borderId="0"/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36" fillId="0" borderId="0">
      <alignment vertical="center"/>
    </xf>
    <xf numFmtId="0" fontId="39" fillId="18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10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5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7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6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0" fillId="0" borderId="0"/>
    <xf numFmtId="0" fontId="39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133">
    <xf numFmtId="0" fontId="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Fill="1" applyAlignment="1"/>
    <xf numFmtId="0" fontId="10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left" vertical="center"/>
    </xf>
    <xf numFmtId="176" fontId="15" fillId="0" borderId="1" xfId="0" applyNumberFormat="1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/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4" fontId="18" fillId="3" borderId="1" xfId="0" applyNumberFormat="1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177" fontId="8" fillId="0" borderId="2" xfId="0" applyNumberFormat="1" applyFont="1" applyBorder="1" applyAlignment="1">
      <alignment horizontal="right" vertical="center" wrapText="1"/>
    </xf>
    <xf numFmtId="177" fontId="19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177" fontId="18" fillId="0" borderId="2" xfId="0" applyNumberFormat="1" applyFont="1" applyBorder="1" applyAlignment="1">
      <alignment vertical="center" wrapText="1"/>
    </xf>
    <xf numFmtId="177" fontId="18" fillId="0" borderId="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3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178" fontId="13" fillId="0" borderId="1" xfId="0" applyNumberFormat="1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vertical="center"/>
    </xf>
    <xf numFmtId="178" fontId="20" fillId="0" borderId="1" xfId="0" applyNumberFormat="1" applyFont="1" applyFill="1" applyBorder="1" applyAlignment="1">
      <alignment horizontal="right" vertical="center"/>
    </xf>
    <xf numFmtId="0" fontId="17" fillId="0" borderId="1" xfId="1" applyFont="1" applyFill="1" applyBorder="1" applyAlignment="1" applyProtection="1">
      <alignment vertical="center"/>
    </xf>
    <xf numFmtId="0" fontId="13" fillId="0" borderId="1" xfId="1" applyFont="1" applyBorder="1" applyAlignment="1" applyProtection="1">
      <alignment vertical="center"/>
    </xf>
    <xf numFmtId="0" fontId="17" fillId="0" borderId="1" xfId="1" applyFont="1" applyFill="1" applyBorder="1" applyAlignment="1" applyProtection="1">
      <alignment horizontal="center" vertical="center"/>
    </xf>
    <xf numFmtId="178" fontId="17" fillId="0" borderId="1" xfId="0" applyNumberFormat="1" applyFont="1" applyFill="1" applyBorder="1" applyAlignment="1" applyProtection="1">
      <alignment horizontal="right" vertical="center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4" fontId="22" fillId="0" borderId="2" xfId="0" applyNumberFormat="1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179" fontId="8" fillId="0" borderId="0" xfId="0" applyNumberFormat="1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8" fillId="0" borderId="3" xfId="36" applyFont="1" applyBorder="1" applyAlignment="1">
      <alignment horizontal="center" vertical="center" wrapText="1"/>
    </xf>
    <xf numFmtId="180" fontId="18" fillId="0" borderId="5" xfId="36" applyNumberFormat="1" applyFont="1" applyBorder="1" applyAlignment="1">
      <alignment horizontal="right" vertical="center" wrapText="1"/>
    </xf>
    <xf numFmtId="49" fontId="35" fillId="0" borderId="5" xfId="36" applyNumberFormat="1" applyFont="1" applyFill="1" applyBorder="1" applyAlignment="1" applyProtection="1">
      <alignment horizontal="left" vertical="center"/>
    </xf>
    <xf numFmtId="49" fontId="28" fillId="0" borderId="5" xfId="36" applyNumberFormat="1" applyFont="1" applyFill="1" applyBorder="1" applyAlignment="1" applyProtection="1">
      <alignment horizontal="left" vertical="center"/>
    </xf>
    <xf numFmtId="180" fontId="18" fillId="0" borderId="1" xfId="0" applyNumberFormat="1" applyFont="1" applyBorder="1" applyAlignment="1">
      <alignment horizontal="right" vertical="center" wrapText="1"/>
    </xf>
    <xf numFmtId="49" fontId="17" fillId="0" borderId="4" xfId="69" applyNumberFormat="1" applyFont="1" applyFill="1" applyBorder="1" applyAlignment="1" applyProtection="1">
      <alignment horizontal="left" vertical="center"/>
    </xf>
    <xf numFmtId="49" fontId="13" fillId="0" borderId="4" xfId="69" applyNumberFormat="1" applyFont="1" applyFill="1" applyBorder="1" applyAlignment="1" applyProtection="1">
      <alignment horizontal="left" vertical="center"/>
    </xf>
    <xf numFmtId="49" fontId="42" fillId="0" borderId="4" xfId="69" applyNumberFormat="1" applyFont="1" applyFill="1" applyBorder="1" applyAlignment="1" applyProtection="1">
      <alignment horizontal="left" vertical="center"/>
    </xf>
    <xf numFmtId="0" fontId="38" fillId="0" borderId="4" xfId="69" applyFont="1" applyFill="1" applyBorder="1" applyAlignment="1" applyProtection="1">
      <alignment vertical="center"/>
      <protection locked="0"/>
    </xf>
    <xf numFmtId="4" fontId="8" fillId="3" borderId="1" xfId="0" applyNumberFormat="1" applyFont="1" applyFill="1" applyBorder="1" applyAlignment="1">
      <alignment vertical="center" wrapText="1"/>
    </xf>
    <xf numFmtId="49" fontId="35" fillId="22" borderId="5" xfId="36" applyNumberFormat="1" applyFont="1" applyFill="1" applyBorder="1" applyAlignment="1" applyProtection="1">
      <alignment horizontal="left" vertical="center"/>
    </xf>
    <xf numFmtId="180" fontId="18" fillId="22" borderId="5" xfId="36" applyNumberFormat="1" applyFont="1" applyFill="1" applyBorder="1" applyAlignment="1">
      <alignment horizontal="right" vertical="center" wrapText="1"/>
    </xf>
    <xf numFmtId="180" fontId="18" fillId="22" borderId="6" xfId="36" applyNumberFormat="1" applyFont="1" applyFill="1" applyBorder="1" applyAlignment="1">
      <alignment horizontal="right" vertical="center" wrapText="1"/>
    </xf>
    <xf numFmtId="49" fontId="28" fillId="22" borderId="5" xfId="36" applyNumberFormat="1" applyFont="1" applyFill="1" applyBorder="1" applyAlignment="1" applyProtection="1">
      <alignment horizontal="left" vertical="center"/>
    </xf>
    <xf numFmtId="180" fontId="8" fillId="22" borderId="6" xfId="36" applyNumberFormat="1" applyFont="1" applyFill="1" applyBorder="1" applyAlignment="1">
      <alignment horizontal="right" vertical="center" wrapText="1"/>
    </xf>
    <xf numFmtId="49" fontId="20" fillId="22" borderId="5" xfId="36" applyNumberFormat="1" applyFont="1" applyFill="1" applyBorder="1" applyAlignment="1" applyProtection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180" fontId="18" fillId="0" borderId="6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right" vertical="center" wrapText="1"/>
    </xf>
    <xf numFmtId="180" fontId="8" fillId="22" borderId="5" xfId="36" applyNumberFormat="1" applyFont="1" applyFill="1" applyBorder="1" applyAlignment="1">
      <alignment horizontal="right" vertical="center" wrapText="1"/>
    </xf>
    <xf numFmtId="0" fontId="8" fillId="22" borderId="0" xfId="0" applyFont="1" applyFill="1" applyBorder="1" applyAlignment="1">
      <alignment vertical="center" wrapText="1"/>
    </xf>
    <xf numFmtId="0" fontId="18" fillId="22" borderId="0" xfId="0" applyFont="1" applyFill="1" applyBorder="1" applyAlignment="1">
      <alignment horizontal="right" vertical="center" wrapText="1"/>
    </xf>
    <xf numFmtId="0" fontId="18" fillId="22" borderId="1" xfId="0" applyFont="1" applyFill="1" applyBorder="1" applyAlignment="1">
      <alignment horizontal="center" vertical="center" wrapText="1"/>
    </xf>
    <xf numFmtId="0" fontId="18" fillId="22" borderId="1" xfId="0" applyFont="1" applyFill="1" applyBorder="1" applyAlignment="1">
      <alignment horizontal="left" vertical="center" wrapText="1"/>
    </xf>
    <xf numFmtId="4" fontId="18" fillId="22" borderId="1" xfId="0" applyNumberFormat="1" applyFont="1" applyFill="1" applyBorder="1" applyAlignment="1">
      <alignment vertical="center" wrapText="1"/>
    </xf>
    <xf numFmtId="4" fontId="18" fillId="22" borderId="1" xfId="0" applyNumberFormat="1" applyFont="1" applyFill="1" applyBorder="1" applyAlignment="1">
      <alignment horizontal="right" vertical="center" wrapText="1"/>
    </xf>
    <xf numFmtId="49" fontId="13" fillId="22" borderId="1" xfId="0" applyNumberFormat="1" applyFont="1" applyFill="1" applyBorder="1" applyAlignment="1" applyProtection="1">
      <alignment horizontal="left" vertical="center"/>
    </xf>
    <xf numFmtId="4" fontId="8" fillId="22" borderId="1" xfId="0" applyNumberFormat="1" applyFont="1" applyFill="1" applyBorder="1" applyAlignment="1">
      <alignment vertical="center" wrapText="1"/>
    </xf>
    <xf numFmtId="4" fontId="8" fillId="22" borderId="1" xfId="0" applyNumberFormat="1" applyFont="1" applyFill="1" applyBorder="1" applyAlignment="1">
      <alignment horizontal="right" vertical="center" wrapText="1"/>
    </xf>
    <xf numFmtId="49" fontId="13" fillId="22" borderId="4" xfId="0" applyNumberFormat="1" applyFont="1" applyFill="1" applyBorder="1" applyAlignment="1" applyProtection="1">
      <alignment horizontal="left" vertical="center"/>
    </xf>
    <xf numFmtId="4" fontId="8" fillId="22" borderId="4" xfId="0" applyNumberFormat="1" applyFont="1" applyFill="1" applyBorder="1" applyAlignment="1">
      <alignment horizontal="right" vertical="center" wrapText="1"/>
    </xf>
    <xf numFmtId="49" fontId="13" fillId="22" borderId="5" xfId="0" applyNumberFormat="1" applyFont="1" applyFill="1" applyBorder="1" applyAlignment="1" applyProtection="1">
      <alignment horizontal="left" vertical="center"/>
    </xf>
    <xf numFmtId="4" fontId="8" fillId="22" borderId="5" xfId="0" applyNumberFormat="1" applyFont="1" applyFill="1" applyBorder="1" applyAlignment="1">
      <alignment horizontal="right" vertical="center" wrapText="1"/>
    </xf>
    <xf numFmtId="49" fontId="28" fillId="22" borderId="1" xfId="0" applyNumberFormat="1" applyFont="1" applyFill="1" applyBorder="1" applyAlignment="1" applyProtection="1">
      <alignment horizontal="left" vertical="center"/>
    </xf>
    <xf numFmtId="4" fontId="18" fillId="22" borderId="5" xfId="0" applyNumberFormat="1" applyFont="1" applyFill="1" applyBorder="1" applyAlignment="1">
      <alignment vertical="center" wrapText="1"/>
    </xf>
    <xf numFmtId="49" fontId="17" fillId="0" borderId="5" xfId="0" applyNumberFormat="1" applyFont="1" applyFill="1" applyBorder="1" applyAlignment="1" applyProtection="1">
      <alignment horizontal="center" vertical="center"/>
    </xf>
    <xf numFmtId="180" fontId="18" fillId="0" borderId="5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" fillId="22" borderId="0" xfId="0" applyFont="1" applyFill="1" applyBorder="1" applyAlignment="1">
      <alignment horizontal="center" vertical="center" wrapText="1"/>
    </xf>
    <xf numFmtId="0" fontId="18" fillId="22" borderId="0" xfId="0" applyFont="1" applyFill="1" applyBorder="1" applyAlignment="1">
      <alignment vertical="center" wrapText="1"/>
    </xf>
    <xf numFmtId="0" fontId="18" fillId="2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0" fontId="8" fillId="0" borderId="2" xfId="0" applyNumberFormat="1" applyFont="1" applyBorder="1" applyAlignment="1">
      <alignment horizontal="right" vertical="center" wrapText="1"/>
    </xf>
  </cellXfs>
  <cellStyles count="70">
    <cellStyle name="20% - 着色 1" xfId="3"/>
    <cellStyle name="20% - 着色 1 2" xfId="59"/>
    <cellStyle name="20% - 着色 2" xfId="4"/>
    <cellStyle name="20% - 着色 2 2" xfId="48"/>
    <cellStyle name="20% - 着色 3" xfId="5"/>
    <cellStyle name="20% - 着色 3 2" xfId="42"/>
    <cellStyle name="20% - 着色 4" xfId="6"/>
    <cellStyle name="20% - 着色 4 2" xfId="52"/>
    <cellStyle name="20% - 着色 5" xfId="7"/>
    <cellStyle name="20% - 着色 5 2" xfId="49"/>
    <cellStyle name="20% - 着色 6" xfId="8"/>
    <cellStyle name="20% - 着色 6 2" xfId="58"/>
    <cellStyle name="40% - 着色 1" xfId="9"/>
    <cellStyle name="40% - 着色 1 2" xfId="44"/>
    <cellStyle name="40% - 着色 2" xfId="10"/>
    <cellStyle name="40% - 着色 2 2" xfId="50"/>
    <cellStyle name="40% - 着色 3" xfId="11"/>
    <cellStyle name="40% - 着色 3 2" xfId="62"/>
    <cellStyle name="40% - 着色 4" xfId="12"/>
    <cellStyle name="40% - 着色 4 2" xfId="54"/>
    <cellStyle name="40% - 着色 5" xfId="13"/>
    <cellStyle name="40% - 着色 5 2" xfId="51"/>
    <cellStyle name="40% - 着色 6" xfId="14"/>
    <cellStyle name="40% - 着色 6 2" xfId="40"/>
    <cellStyle name="60% - 着色 1" xfId="15"/>
    <cellStyle name="60% - 着色 1 2" xfId="37"/>
    <cellStyle name="60% - 着色 2" xfId="16"/>
    <cellStyle name="60% - 着色 2 2" xfId="41"/>
    <cellStyle name="60% - 着色 3" xfId="17"/>
    <cellStyle name="60% - 着色 3 2" xfId="55"/>
    <cellStyle name="60% - 着色 4" xfId="18"/>
    <cellStyle name="60% - 着色 4 2" xfId="61"/>
    <cellStyle name="60% - 着色 5" xfId="19"/>
    <cellStyle name="60% - 着色 5 2" xfId="57"/>
    <cellStyle name="60% - 着色 6" xfId="20"/>
    <cellStyle name="60% - 着色 6 2" xfId="63"/>
    <cellStyle name="常规" xfId="0" builtinId="0"/>
    <cellStyle name="常规 10" xfId="36"/>
    <cellStyle name="常规 11" xfId="38"/>
    <cellStyle name="常规 12" xfId="69"/>
    <cellStyle name="常规 14" xfId="21"/>
    <cellStyle name="常规 14 2" xfId="47"/>
    <cellStyle name="常规 2" xfId="1"/>
    <cellStyle name="常规 26" xfId="22"/>
    <cellStyle name="常规 26 2" xfId="45"/>
    <cellStyle name="常规 3" xfId="23"/>
    <cellStyle name="常规 4" xfId="24"/>
    <cellStyle name="常规 5" xfId="25"/>
    <cellStyle name="常规 5 2" xfId="26"/>
    <cellStyle name="常规 5 2 2" xfId="53"/>
    <cellStyle name="常规 5 3" xfId="43"/>
    <cellStyle name="常规 6" xfId="27"/>
    <cellStyle name="常规 6 2" xfId="46"/>
    <cellStyle name="常规 7" xfId="28"/>
    <cellStyle name="常规 7 2" xfId="56"/>
    <cellStyle name="常规 8" xfId="29"/>
    <cellStyle name="常规 8 2" xfId="60"/>
    <cellStyle name="常规 9" xfId="2"/>
    <cellStyle name="着色 1" xfId="30"/>
    <cellStyle name="着色 1 2" xfId="39"/>
    <cellStyle name="着色 2" xfId="31"/>
    <cellStyle name="着色 2 2" xfId="64"/>
    <cellStyle name="着色 3" xfId="32"/>
    <cellStyle name="着色 3 2" xfId="65"/>
    <cellStyle name="着色 4" xfId="33"/>
    <cellStyle name="着色 4 2" xfId="66"/>
    <cellStyle name="着色 5" xfId="34"/>
    <cellStyle name="着色 5 2" xfId="67"/>
    <cellStyle name="着色 6" xfId="35"/>
    <cellStyle name="着色 6 2" xfId="68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sqref="A1:K12"/>
    </sheetView>
  </sheetViews>
  <sheetFormatPr defaultColWidth="10" defaultRowHeight="13.5"/>
  <cols>
    <col min="1" max="1" width="2.5" customWidth="1"/>
    <col min="2" max="4" width="9.75" customWidth="1"/>
    <col min="5" max="5" width="11.5" customWidth="1"/>
    <col min="6" max="6" width="9.75" customWidth="1"/>
    <col min="7" max="7" width="11.5" customWidth="1"/>
    <col min="8" max="11" width="9.75" customWidth="1"/>
  </cols>
  <sheetData>
    <row r="1" spans="1:11" ht="14.2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4.2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2.7" customHeight="1">
      <c r="A3" s="9"/>
      <c r="B3" s="9" t="s">
        <v>0</v>
      </c>
      <c r="C3" s="113"/>
      <c r="D3" s="113"/>
      <c r="E3" s="9"/>
      <c r="F3" s="9"/>
      <c r="G3" s="9"/>
      <c r="H3" s="9"/>
      <c r="I3" s="9"/>
      <c r="J3" s="9"/>
      <c r="K3" s="9"/>
    </row>
    <row r="4" spans="1:11" ht="22.7" customHeight="1">
      <c r="A4" s="9"/>
      <c r="B4" s="9" t="s">
        <v>1</v>
      </c>
      <c r="C4" s="114"/>
      <c r="D4" s="114"/>
      <c r="E4" s="114"/>
      <c r="F4" s="9"/>
      <c r="G4" s="9"/>
      <c r="H4" s="9"/>
      <c r="I4" s="9"/>
      <c r="J4" s="9"/>
      <c r="K4" s="9"/>
    </row>
    <row r="5" spans="1:11" ht="14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78.599999999999994" customHeight="1">
      <c r="A6" s="8"/>
      <c r="B6" s="115" t="s">
        <v>2</v>
      </c>
      <c r="C6" s="115"/>
      <c r="D6" s="115"/>
      <c r="E6" s="115"/>
      <c r="F6" s="115"/>
      <c r="G6" s="115"/>
      <c r="H6" s="115"/>
      <c r="I6" s="115"/>
      <c r="J6" s="115"/>
      <c r="K6" s="115"/>
    </row>
    <row r="7" spans="1:11" ht="22.7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ht="22.7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22.7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ht="22.7" customHeight="1">
      <c r="A10" s="9"/>
      <c r="B10" s="9" t="s">
        <v>3</v>
      </c>
      <c r="C10" s="9"/>
      <c r="F10" s="72" t="s">
        <v>4</v>
      </c>
      <c r="G10" s="73"/>
      <c r="H10" s="9"/>
      <c r="I10" s="9"/>
      <c r="J10" s="9"/>
      <c r="K10" s="9"/>
    </row>
    <row r="11" spans="1:11" ht="22.7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ht="22.7" customHeight="1">
      <c r="A12" s="9"/>
      <c r="B12" s="72" t="s">
        <v>5</v>
      </c>
      <c r="C12" s="72"/>
      <c r="D12" s="9"/>
      <c r="E12" s="72" t="s">
        <v>6</v>
      </c>
      <c r="F12" s="8"/>
      <c r="G12" s="9"/>
      <c r="H12" s="72" t="s">
        <v>7</v>
      </c>
      <c r="I12" s="8"/>
      <c r="J12" s="9"/>
      <c r="K12" s="9"/>
    </row>
    <row r="13" spans="1:11" ht="14.25" customHeight="1">
      <c r="A13" s="8"/>
      <c r="B13" s="8"/>
      <c r="C13" s="8" t="s">
        <v>8</v>
      </c>
      <c r="D13" s="8"/>
      <c r="E13" s="8"/>
      <c r="F13" s="8"/>
      <c r="G13" s="8"/>
      <c r="H13" s="8"/>
      <c r="I13" s="8"/>
      <c r="J13" s="8"/>
      <c r="K13" s="8"/>
    </row>
    <row r="14" spans="1:11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</sheetData>
  <mergeCells count="3">
    <mergeCell ref="C3:D3"/>
    <mergeCell ref="C4:E4"/>
    <mergeCell ref="B6:K6"/>
  </mergeCells>
  <phoneticPr fontId="34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sqref="A1:H9"/>
    </sheetView>
  </sheetViews>
  <sheetFormatPr defaultColWidth="10" defaultRowHeight="13.5"/>
  <cols>
    <col min="1" max="1" width="50.75" customWidth="1"/>
    <col min="2" max="2" width="9.75" customWidth="1"/>
    <col min="3" max="3" width="12.875" customWidth="1"/>
    <col min="4" max="7" width="9.75" customWidth="1"/>
    <col min="8" max="8" width="10.25" customWidth="1"/>
  </cols>
  <sheetData>
    <row r="1" spans="1:8" ht="14.25" customHeight="1">
      <c r="A1" s="8"/>
      <c r="B1" s="8"/>
      <c r="C1" s="8"/>
      <c r="D1" s="8"/>
      <c r="E1" s="8"/>
      <c r="F1" s="8"/>
      <c r="G1" s="8"/>
      <c r="H1" s="8"/>
    </row>
    <row r="2" spans="1:8" ht="39.950000000000003" customHeight="1">
      <c r="A2" s="126" t="s">
        <v>168</v>
      </c>
      <c r="B2" s="126"/>
      <c r="C2" s="126"/>
      <c r="D2" s="126"/>
      <c r="E2" s="126"/>
      <c r="F2" s="126"/>
      <c r="G2" s="126"/>
      <c r="H2" s="126"/>
    </row>
    <row r="3" spans="1:8" ht="22.7" customHeight="1">
      <c r="A3" s="8"/>
      <c r="B3" s="8"/>
      <c r="C3" s="8"/>
      <c r="D3" s="8"/>
      <c r="E3" s="8"/>
      <c r="F3" s="8"/>
      <c r="G3" s="8"/>
      <c r="H3" s="32" t="s">
        <v>32</v>
      </c>
    </row>
    <row r="4" spans="1:8" ht="22.7" customHeight="1">
      <c r="A4" s="127" t="s">
        <v>153</v>
      </c>
      <c r="B4" s="127" t="s">
        <v>169</v>
      </c>
      <c r="C4" s="127"/>
      <c r="D4" s="127"/>
      <c r="E4" s="127"/>
      <c r="F4" s="127"/>
      <c r="G4" s="127" t="s">
        <v>170</v>
      </c>
      <c r="H4" s="127" t="s">
        <v>171</v>
      </c>
    </row>
    <row r="5" spans="1:8" ht="22.7" customHeight="1">
      <c r="A5" s="127"/>
      <c r="B5" s="127" t="s">
        <v>113</v>
      </c>
      <c r="C5" s="127" t="s">
        <v>172</v>
      </c>
      <c r="D5" s="127" t="s">
        <v>173</v>
      </c>
      <c r="E5" s="127" t="s">
        <v>174</v>
      </c>
      <c r="F5" s="127"/>
      <c r="G5" s="127"/>
      <c r="H5" s="127"/>
    </row>
    <row r="6" spans="1:8" ht="22.7" customHeight="1">
      <c r="A6" s="127"/>
      <c r="B6" s="127"/>
      <c r="C6" s="127"/>
      <c r="D6" s="127"/>
      <c r="E6" s="10" t="s">
        <v>175</v>
      </c>
      <c r="F6" s="10" t="s">
        <v>176</v>
      </c>
      <c r="G6" s="127"/>
      <c r="H6" s="127"/>
    </row>
    <row r="7" spans="1:8" ht="22.7" customHeight="1">
      <c r="A7" s="30" t="s">
        <v>113</v>
      </c>
      <c r="B7" s="31"/>
      <c r="C7" s="31"/>
      <c r="D7" s="31"/>
      <c r="E7" s="31"/>
      <c r="F7" s="31"/>
      <c r="G7" s="31"/>
      <c r="H7" s="31"/>
    </row>
    <row r="8" spans="1:8" ht="22.7" customHeight="1">
      <c r="A8" s="30"/>
      <c r="B8" s="31"/>
      <c r="C8" s="31"/>
      <c r="D8" s="31"/>
      <c r="E8" s="31"/>
      <c r="F8" s="31"/>
      <c r="G8" s="31"/>
      <c r="H8" s="31"/>
    </row>
    <row r="9" spans="1:8" ht="22.7" customHeight="1">
      <c r="A9" s="11"/>
      <c r="B9" s="12"/>
      <c r="C9" s="12"/>
      <c r="D9" s="12"/>
      <c r="E9" s="12"/>
      <c r="F9" s="12"/>
      <c r="G9" s="12"/>
      <c r="H9" s="12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M10" sqref="M10"/>
    </sheetView>
  </sheetViews>
  <sheetFormatPr defaultColWidth="10" defaultRowHeight="15"/>
  <cols>
    <col min="1" max="1" width="6.875" customWidth="1"/>
    <col min="2" max="2" width="12" style="15" customWidth="1"/>
    <col min="3" max="3" width="17.25" style="15" customWidth="1"/>
    <col min="4" max="4" width="13.875" customWidth="1"/>
    <col min="5" max="5" width="12" customWidth="1"/>
    <col min="6" max="6" width="12.5" customWidth="1"/>
    <col min="7" max="10" width="9.75" customWidth="1"/>
  </cols>
  <sheetData>
    <row r="1" spans="1:10" ht="14.25" customHeight="1">
      <c r="A1" s="8"/>
      <c r="B1" s="22"/>
      <c r="C1" s="23"/>
      <c r="D1" s="8"/>
      <c r="E1" s="8"/>
      <c r="F1" s="8"/>
      <c r="G1" s="8"/>
      <c r="H1" s="8"/>
      <c r="I1" s="8"/>
      <c r="J1" s="8"/>
    </row>
    <row r="2" spans="1:10" ht="39.950000000000003" customHeight="1">
      <c r="A2" s="117" t="s">
        <v>177</v>
      </c>
      <c r="B2" s="120"/>
      <c r="C2" s="120"/>
      <c r="D2" s="117"/>
      <c r="E2" s="117"/>
      <c r="F2" s="117"/>
      <c r="G2" s="8"/>
      <c r="H2" s="8"/>
      <c r="I2" s="8"/>
      <c r="J2" s="8"/>
    </row>
    <row r="3" spans="1:10" ht="22.7" customHeight="1">
      <c r="A3" s="9"/>
      <c r="D3" s="9"/>
      <c r="E3" s="9"/>
      <c r="F3" s="9" t="s">
        <v>32</v>
      </c>
      <c r="G3" s="8"/>
      <c r="H3" s="8"/>
      <c r="I3" s="8"/>
      <c r="J3" s="8"/>
    </row>
    <row r="4" spans="1:10" ht="22.7" customHeight="1">
      <c r="A4" s="24" t="s">
        <v>178</v>
      </c>
      <c r="B4" s="25" t="s">
        <v>179</v>
      </c>
      <c r="C4" s="26" t="s">
        <v>180</v>
      </c>
      <c r="D4" s="24" t="s">
        <v>113</v>
      </c>
      <c r="E4" s="24" t="s">
        <v>110</v>
      </c>
      <c r="F4" s="24" t="s">
        <v>111</v>
      </c>
      <c r="G4" s="8"/>
      <c r="H4" s="8"/>
      <c r="I4" s="8"/>
      <c r="J4" s="8"/>
    </row>
    <row r="5" spans="1:10" ht="27.95" customHeight="1">
      <c r="A5" s="24"/>
      <c r="B5" s="27"/>
      <c r="C5" s="111" t="s">
        <v>113</v>
      </c>
      <c r="D5" s="112">
        <f>D6</f>
        <v>288031</v>
      </c>
      <c r="E5" s="112">
        <f t="shared" ref="E5:F5" si="0">E6</f>
        <v>238031</v>
      </c>
      <c r="F5" s="112">
        <f t="shared" si="0"/>
        <v>50000</v>
      </c>
      <c r="G5" s="9"/>
      <c r="H5" s="9"/>
      <c r="I5" s="9"/>
      <c r="J5" s="9"/>
    </row>
    <row r="6" spans="1:10" ht="27.95" customHeight="1">
      <c r="A6" s="28">
        <v>1</v>
      </c>
      <c r="B6" s="77" t="s">
        <v>181</v>
      </c>
      <c r="C6" s="77" t="s">
        <v>210</v>
      </c>
      <c r="D6" s="76">
        <f>E6+F6</f>
        <v>288031</v>
      </c>
      <c r="E6" s="76">
        <f>SUM(E7:E17)</f>
        <v>238031</v>
      </c>
      <c r="F6" s="76">
        <f>SUM(F7:F17)</f>
        <v>50000</v>
      </c>
    </row>
    <row r="7" spans="1:10" ht="27.95" customHeight="1">
      <c r="A7" s="28">
        <v>2</v>
      </c>
      <c r="B7" s="78" t="s">
        <v>182</v>
      </c>
      <c r="C7" s="88" t="s">
        <v>211</v>
      </c>
      <c r="D7" s="95">
        <f t="shared" ref="D7:D17" si="1">E7+F7</f>
        <v>59000</v>
      </c>
      <c r="E7" s="95">
        <v>44000</v>
      </c>
      <c r="F7" s="95">
        <v>15000</v>
      </c>
    </row>
    <row r="8" spans="1:10" ht="27.95" customHeight="1">
      <c r="A8" s="28">
        <v>3</v>
      </c>
      <c r="B8" s="78" t="s">
        <v>212</v>
      </c>
      <c r="C8" s="88" t="s">
        <v>213</v>
      </c>
      <c r="D8" s="95">
        <f t="shared" si="1"/>
        <v>23000</v>
      </c>
      <c r="E8" s="95">
        <v>12000</v>
      </c>
      <c r="F8" s="95">
        <v>11000</v>
      </c>
    </row>
    <row r="9" spans="1:10" ht="27.95" customHeight="1">
      <c r="A9" s="28">
        <v>4</v>
      </c>
      <c r="B9" s="78" t="s">
        <v>214</v>
      </c>
      <c r="C9" s="88" t="s">
        <v>215</v>
      </c>
      <c r="D9" s="95">
        <f t="shared" si="1"/>
        <v>6000</v>
      </c>
      <c r="E9" s="95">
        <v>6000</v>
      </c>
      <c r="F9" s="95"/>
    </row>
    <row r="10" spans="1:10" ht="27.95" customHeight="1">
      <c r="A10" s="28">
        <v>5</v>
      </c>
      <c r="B10" s="78" t="s">
        <v>216</v>
      </c>
      <c r="C10" s="88" t="s">
        <v>217</v>
      </c>
      <c r="D10" s="95">
        <f t="shared" si="1"/>
        <v>12000</v>
      </c>
      <c r="E10" s="95">
        <v>9000</v>
      </c>
      <c r="F10" s="95">
        <v>3000</v>
      </c>
    </row>
    <row r="11" spans="1:10" ht="27.95" customHeight="1">
      <c r="A11" s="28">
        <v>6</v>
      </c>
      <c r="B11" s="78" t="s">
        <v>218</v>
      </c>
      <c r="C11" s="88" t="s">
        <v>219</v>
      </c>
      <c r="D11" s="95">
        <f t="shared" si="1"/>
        <v>42000</v>
      </c>
      <c r="E11" s="95">
        <v>22000</v>
      </c>
      <c r="F11" s="95">
        <v>20000</v>
      </c>
    </row>
    <row r="12" spans="1:10" ht="27.95" customHeight="1">
      <c r="A12" s="28">
        <v>7</v>
      </c>
      <c r="B12" s="78" t="s">
        <v>220</v>
      </c>
      <c r="C12" s="88" t="s">
        <v>221</v>
      </c>
      <c r="D12" s="95">
        <f t="shared" si="1"/>
        <v>6000</v>
      </c>
      <c r="E12" s="95">
        <v>5000</v>
      </c>
      <c r="F12" s="95">
        <v>1000</v>
      </c>
    </row>
    <row r="13" spans="1:10" ht="27.95" customHeight="1">
      <c r="A13" s="28">
        <v>8</v>
      </c>
      <c r="B13" s="78" t="s">
        <v>222</v>
      </c>
      <c r="C13" s="88" t="s">
        <v>223</v>
      </c>
      <c r="D13" s="95">
        <f t="shared" si="1"/>
        <v>15000</v>
      </c>
      <c r="E13" s="95">
        <v>15000</v>
      </c>
      <c r="F13" s="95"/>
    </row>
    <row r="14" spans="1:10" ht="27.95" customHeight="1">
      <c r="A14" s="28">
        <v>9</v>
      </c>
      <c r="B14" s="78" t="s">
        <v>224</v>
      </c>
      <c r="C14" s="88" t="s">
        <v>225</v>
      </c>
      <c r="D14" s="95">
        <f t="shared" si="1"/>
        <v>18827.8</v>
      </c>
      <c r="E14" s="95">
        <v>18827.8</v>
      </c>
      <c r="F14" s="95"/>
    </row>
    <row r="15" spans="1:10" ht="27.95" customHeight="1">
      <c r="A15" s="28">
        <v>10</v>
      </c>
      <c r="B15" s="78" t="s">
        <v>226</v>
      </c>
      <c r="C15" s="88" t="s">
        <v>227</v>
      </c>
      <c r="D15" s="95">
        <f t="shared" si="1"/>
        <v>25403.200000000001</v>
      </c>
      <c r="E15" s="95">
        <v>25403.200000000001</v>
      </c>
      <c r="F15" s="95"/>
    </row>
    <row r="16" spans="1:10" ht="27.95" customHeight="1">
      <c r="A16" s="28">
        <v>11</v>
      </c>
      <c r="B16" s="78" t="s">
        <v>228</v>
      </c>
      <c r="C16" s="90" t="s">
        <v>229</v>
      </c>
      <c r="D16" s="95">
        <f t="shared" si="1"/>
        <v>73800</v>
      </c>
      <c r="E16" s="95">
        <v>73800</v>
      </c>
      <c r="F16" s="95"/>
    </row>
    <row r="17" spans="1:6" ht="27.95" customHeight="1">
      <c r="A17" s="28">
        <v>12</v>
      </c>
      <c r="B17" s="78" t="s">
        <v>230</v>
      </c>
      <c r="C17" s="88" t="s">
        <v>231</v>
      </c>
      <c r="D17" s="95">
        <f t="shared" si="1"/>
        <v>7000</v>
      </c>
      <c r="E17" s="95">
        <v>7000</v>
      </c>
      <c r="F17" s="95"/>
    </row>
    <row r="23" spans="1:6" ht="13.5">
      <c r="B23" s="14"/>
      <c r="C23" s="14"/>
    </row>
    <row r="24" spans="1:6" ht="13.5">
      <c r="B24" s="14"/>
      <c r="C24" s="14"/>
    </row>
    <row r="25" spans="1:6" ht="13.5">
      <c r="B25" s="14"/>
      <c r="C25" s="14"/>
    </row>
  </sheetData>
  <mergeCells count="1">
    <mergeCell ref="A2:F2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5" defaultRowHeight="12.75" customHeight="1"/>
  <cols>
    <col min="1" max="1" width="17" style="15" customWidth="1"/>
    <col min="2" max="2" width="41.375" style="15" customWidth="1"/>
    <col min="3" max="3" width="29.375" style="15" customWidth="1"/>
    <col min="4" max="4" width="2.5" style="15" customWidth="1"/>
    <col min="5" max="16" width="8" style="15"/>
    <col min="17" max="16384" width="7.875" style="14"/>
  </cols>
  <sheetData>
    <row r="1" spans="1:16" ht="15" customHeight="1">
      <c r="A1" s="16"/>
      <c r="B1" s="16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32.25" customHeight="1">
      <c r="A2" s="120" t="s">
        <v>183</v>
      </c>
      <c r="B2" s="120"/>
      <c r="C2" s="120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5" customHeight="1">
      <c r="A3" s="14"/>
      <c r="B3" s="14"/>
      <c r="C3" s="17" t="s">
        <v>32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25.5" customHeight="1">
      <c r="A4" s="128" t="s">
        <v>184</v>
      </c>
      <c r="B4" s="128"/>
      <c r="C4" s="129" t="s">
        <v>36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25.5" customHeight="1">
      <c r="A5" s="18" t="s">
        <v>185</v>
      </c>
      <c r="B5" s="18" t="s">
        <v>186</v>
      </c>
      <c r="C5" s="129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25.5" customHeight="1">
      <c r="A6" s="18" t="s">
        <v>113</v>
      </c>
      <c r="B6" s="18"/>
      <c r="C6" s="19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6.25" customHeight="1">
      <c r="A7" s="20"/>
      <c r="B7" s="20"/>
      <c r="C7" s="21">
        <v>0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26.25" customHeight="1">
      <c r="A8" s="20"/>
      <c r="B8" s="20"/>
      <c r="C8" s="21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26.25" customHeight="1">
      <c r="A9" s="20"/>
      <c r="B9" s="20"/>
      <c r="C9" s="21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26.25" customHeight="1">
      <c r="A10" s="20"/>
      <c r="B10" s="20"/>
      <c r="C10" s="21"/>
    </row>
    <row r="11" spans="1:16" ht="26.25" customHeight="1">
      <c r="A11" s="20"/>
      <c r="B11" s="20"/>
      <c r="C11" s="21"/>
    </row>
    <row r="12" spans="1:16" ht="26.25" customHeight="1">
      <c r="A12" s="20"/>
      <c r="B12" s="20"/>
      <c r="C12" s="21"/>
    </row>
  </sheetData>
  <sheetProtection formatCells="0" formatColumns="0" formatRows="0"/>
  <mergeCells count="3">
    <mergeCell ref="A2:C2"/>
    <mergeCell ref="A4:B4"/>
    <mergeCell ref="C4:C5"/>
  </mergeCells>
  <phoneticPr fontId="34" type="noConversion"/>
  <printOptions horizontalCentered="1"/>
  <pageMargins left="0.78740157480314998" right="0.39370078740157499" top="1.1811023622047201" bottom="0.78740157480314998" header="0" footer="0.39370078740157499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E5"/>
  <sheetViews>
    <sheetView tabSelected="1" workbookViewId="0">
      <selection activeCell="D11" sqref="D11"/>
    </sheetView>
  </sheetViews>
  <sheetFormatPr defaultColWidth="10" defaultRowHeight="13.5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spans="1:5" ht="14.25" customHeight="1">
      <c r="A1" s="8"/>
      <c r="B1" s="8"/>
      <c r="C1" s="8"/>
      <c r="D1" s="8"/>
      <c r="E1" s="8"/>
    </row>
    <row r="2" spans="1:5" ht="39.950000000000003" customHeight="1">
      <c r="A2" s="117" t="s">
        <v>187</v>
      </c>
      <c r="B2" s="117"/>
      <c r="C2" s="117"/>
      <c r="D2" s="117"/>
      <c r="E2" s="117"/>
    </row>
    <row r="3" spans="1:5" ht="22.7" customHeight="1">
      <c r="A3" s="9"/>
      <c r="B3" s="9"/>
      <c r="C3" s="9"/>
      <c r="D3" s="9"/>
      <c r="E3" s="13" t="s">
        <v>32</v>
      </c>
    </row>
    <row r="4" spans="1:5" ht="22.7" customHeight="1">
      <c r="A4" s="10" t="s">
        <v>153</v>
      </c>
      <c r="B4" s="10" t="s">
        <v>113</v>
      </c>
      <c r="C4" s="10" t="s">
        <v>188</v>
      </c>
      <c r="D4" s="10" t="s">
        <v>189</v>
      </c>
      <c r="E4" s="10" t="s">
        <v>190</v>
      </c>
    </row>
    <row r="5" spans="1:5" ht="22.7" customHeight="1">
      <c r="A5" s="11" t="s">
        <v>273</v>
      </c>
      <c r="B5" s="132">
        <f>C5</f>
        <v>8030000</v>
      </c>
      <c r="C5" s="132">
        <v>8030000</v>
      </c>
      <c r="D5" s="12"/>
      <c r="E5" s="12"/>
    </row>
  </sheetData>
  <mergeCells count="1">
    <mergeCell ref="A2:E2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sqref="A1:B16"/>
    </sheetView>
  </sheetViews>
  <sheetFormatPr defaultColWidth="9" defaultRowHeight="13.5"/>
  <cols>
    <col min="1" max="1" width="34.125" customWidth="1"/>
    <col min="2" max="2" width="46" customWidth="1"/>
  </cols>
  <sheetData>
    <row r="1" spans="1:2" ht="24">
      <c r="A1" s="117" t="s">
        <v>191</v>
      </c>
      <c r="B1" s="117"/>
    </row>
    <row r="2" spans="1:2">
      <c r="A2" s="1" t="s">
        <v>192</v>
      </c>
    </row>
    <row r="3" spans="1:2" ht="15" customHeight="1">
      <c r="A3" s="130" t="s">
        <v>35</v>
      </c>
      <c r="B3" s="131" t="s">
        <v>36</v>
      </c>
    </row>
    <row r="4" spans="1:2">
      <c r="A4" s="130"/>
      <c r="B4" s="131"/>
    </row>
    <row r="5" spans="1:2">
      <c r="A5" s="3" t="s">
        <v>193</v>
      </c>
      <c r="B5" s="2">
        <v>1</v>
      </c>
    </row>
    <row r="6" spans="1:2">
      <c r="A6" s="4" t="s">
        <v>194</v>
      </c>
      <c r="B6" s="5"/>
    </row>
    <row r="7" spans="1:2">
      <c r="A7" s="6" t="s">
        <v>195</v>
      </c>
      <c r="B7" s="5"/>
    </row>
    <row r="8" spans="1:2">
      <c r="A8" s="6"/>
      <c r="B8" s="5"/>
    </row>
    <row r="9" spans="1:2">
      <c r="A9" s="6"/>
      <c r="B9" s="5"/>
    </row>
    <row r="10" spans="1:2">
      <c r="A10" s="6"/>
      <c r="B10" s="5"/>
    </row>
    <row r="11" spans="1:2">
      <c r="A11" s="6"/>
      <c r="B11" s="5"/>
    </row>
    <row r="12" spans="1:2">
      <c r="A12" s="6"/>
      <c r="B12" s="5"/>
    </row>
    <row r="13" spans="1:2">
      <c r="A13" s="6"/>
      <c r="B13" s="5"/>
    </row>
    <row r="14" spans="1:2">
      <c r="A14" s="6"/>
      <c r="B14" s="5"/>
    </row>
    <row r="15" spans="1:2">
      <c r="A15" s="6"/>
      <c r="B15" s="5"/>
    </row>
    <row r="16" spans="1:2">
      <c r="A16" s="7" t="s">
        <v>196</v>
      </c>
    </row>
  </sheetData>
  <mergeCells count="3">
    <mergeCell ref="A1:B1"/>
    <mergeCell ref="A3:A4"/>
    <mergeCell ref="B3:B4"/>
  </mergeCells>
  <phoneticPr fontId="34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sqref="A1:C15"/>
    </sheetView>
  </sheetViews>
  <sheetFormatPr defaultColWidth="10" defaultRowHeight="13.5"/>
  <cols>
    <col min="1" max="1" width="5" customWidth="1"/>
    <col min="2" max="2" width="56.375" customWidth="1"/>
    <col min="3" max="3" width="40.125" customWidth="1"/>
  </cols>
  <sheetData>
    <row r="1" spans="1:3" ht="35.450000000000003" customHeight="1">
      <c r="A1" s="8"/>
      <c r="B1" s="8"/>
    </row>
    <row r="2" spans="1:3" ht="39.200000000000003" customHeight="1">
      <c r="A2" s="8"/>
      <c r="B2" s="116" t="s">
        <v>9</v>
      </c>
      <c r="C2" s="116"/>
    </row>
    <row r="3" spans="1:3" ht="29.45" customHeight="1">
      <c r="A3" s="69"/>
      <c r="B3" s="70" t="s">
        <v>10</v>
      </c>
      <c r="C3" s="70" t="s">
        <v>11</v>
      </c>
    </row>
    <row r="4" spans="1:3" ht="28.5" customHeight="1">
      <c r="A4" s="62"/>
      <c r="B4" s="71" t="s">
        <v>12</v>
      </c>
      <c r="C4" s="52" t="s">
        <v>13</v>
      </c>
    </row>
    <row r="5" spans="1:3" ht="28.5" customHeight="1">
      <c r="A5" s="62"/>
      <c r="B5" s="71" t="s">
        <v>14</v>
      </c>
      <c r="C5" s="52" t="s">
        <v>15</v>
      </c>
    </row>
    <row r="6" spans="1:3" ht="28.5" customHeight="1">
      <c r="A6" s="62"/>
      <c r="B6" s="71" t="s">
        <v>16</v>
      </c>
      <c r="C6" s="52" t="s">
        <v>17</v>
      </c>
    </row>
    <row r="7" spans="1:3" ht="28.5" customHeight="1">
      <c r="A7" s="62"/>
      <c r="B7" s="71" t="s">
        <v>18</v>
      </c>
      <c r="C7" s="52"/>
    </row>
    <row r="8" spans="1:3" ht="28.5" customHeight="1">
      <c r="A8" s="62"/>
      <c r="B8" s="71" t="s">
        <v>19</v>
      </c>
      <c r="C8" s="52" t="s">
        <v>20</v>
      </c>
    </row>
    <row r="9" spans="1:3" ht="28.5" customHeight="1">
      <c r="A9" s="62"/>
      <c r="B9" s="71" t="s">
        <v>21</v>
      </c>
      <c r="C9" s="52" t="s">
        <v>22</v>
      </c>
    </row>
    <row r="10" spans="1:3" ht="28.5" customHeight="1">
      <c r="A10" s="62"/>
      <c r="B10" s="71" t="s">
        <v>23</v>
      </c>
      <c r="C10" s="52" t="s">
        <v>24</v>
      </c>
    </row>
    <row r="11" spans="1:3" ht="28.5" customHeight="1">
      <c r="A11" s="62"/>
      <c r="B11" s="71" t="s">
        <v>25</v>
      </c>
      <c r="C11" s="52" t="s">
        <v>26</v>
      </c>
    </row>
    <row r="12" spans="1:3" ht="28.5" customHeight="1">
      <c r="A12" s="62"/>
      <c r="B12" s="71" t="s">
        <v>27</v>
      </c>
      <c r="C12" s="52"/>
    </row>
    <row r="13" spans="1:3" ht="28.5" customHeight="1">
      <c r="A13" s="8"/>
      <c r="B13" s="71" t="s">
        <v>28</v>
      </c>
      <c r="C13" s="52"/>
    </row>
    <row r="14" spans="1:3" ht="28.5" customHeight="1">
      <c r="A14" s="8"/>
      <c r="B14" s="71" t="s">
        <v>29</v>
      </c>
      <c r="C14" s="52" t="s">
        <v>13</v>
      </c>
    </row>
    <row r="15" spans="1:3" ht="36" customHeight="1">
      <c r="B15" s="71" t="s">
        <v>30</v>
      </c>
      <c r="C15" s="29"/>
    </row>
  </sheetData>
  <mergeCells count="1">
    <mergeCell ref="B2:C2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G17" sqref="G17"/>
    </sheetView>
  </sheetViews>
  <sheetFormatPr defaultColWidth="10" defaultRowHeight="13.5"/>
  <cols>
    <col min="1" max="1" width="41.875" customWidth="1"/>
    <col min="2" max="2" width="16.75" customWidth="1"/>
    <col min="3" max="3" width="36.625" customWidth="1"/>
    <col min="4" max="4" width="14.5" customWidth="1"/>
  </cols>
  <sheetData>
    <row r="1" spans="1:4" ht="14.25" customHeight="1">
      <c r="A1" s="8"/>
      <c r="B1" s="8"/>
      <c r="C1" s="8"/>
      <c r="D1" s="8"/>
    </row>
    <row r="2" spans="1:4" ht="39.950000000000003" customHeight="1">
      <c r="A2" s="117" t="s">
        <v>31</v>
      </c>
      <c r="B2" s="117"/>
      <c r="C2" s="117"/>
      <c r="D2" s="117"/>
    </row>
    <row r="3" spans="1:4" ht="22.7" customHeight="1">
      <c r="A3" s="118"/>
      <c r="B3" s="118"/>
      <c r="C3" s="118"/>
      <c r="D3" s="63" t="s">
        <v>32</v>
      </c>
    </row>
    <row r="4" spans="1:4" ht="22.7" customHeight="1">
      <c r="A4" s="119" t="s">
        <v>33</v>
      </c>
      <c r="B4" s="119"/>
      <c r="C4" s="119" t="s">
        <v>34</v>
      </c>
      <c r="D4" s="119"/>
    </row>
    <row r="5" spans="1:4" ht="22.7" customHeight="1">
      <c r="A5" s="40" t="s">
        <v>35</v>
      </c>
      <c r="B5" s="40" t="s">
        <v>36</v>
      </c>
      <c r="C5" s="40" t="s">
        <v>35</v>
      </c>
      <c r="D5" s="40" t="s">
        <v>36</v>
      </c>
    </row>
    <row r="6" spans="1:4" ht="22.7" customHeight="1">
      <c r="A6" s="64" t="s">
        <v>37</v>
      </c>
      <c r="B6" s="47">
        <v>11790816.789999999</v>
      </c>
      <c r="C6" s="64" t="s">
        <v>38</v>
      </c>
      <c r="D6" s="47"/>
    </row>
    <row r="7" spans="1:4" ht="22.7" customHeight="1">
      <c r="A7" s="64" t="s">
        <v>39</v>
      </c>
      <c r="B7" s="47"/>
      <c r="C7" s="64" t="s">
        <v>40</v>
      </c>
      <c r="D7" s="65"/>
    </row>
    <row r="8" spans="1:4" ht="22.7" customHeight="1">
      <c r="A8" s="64" t="s">
        <v>41</v>
      </c>
      <c r="B8" s="47"/>
      <c r="C8" s="64" t="s">
        <v>42</v>
      </c>
      <c r="D8" s="65"/>
    </row>
    <row r="9" spans="1:4" ht="22.7" customHeight="1">
      <c r="A9" s="64" t="s">
        <v>43</v>
      </c>
      <c r="B9" s="47"/>
      <c r="C9" s="64" t="s">
        <v>44</v>
      </c>
      <c r="D9" s="65"/>
    </row>
    <row r="10" spans="1:4" ht="22.7" customHeight="1">
      <c r="A10" s="64" t="s">
        <v>45</v>
      </c>
      <c r="B10" s="47"/>
      <c r="C10" s="64" t="s">
        <v>46</v>
      </c>
      <c r="D10" s="65"/>
    </row>
    <row r="11" spans="1:4" ht="22.7" customHeight="1">
      <c r="A11" s="64" t="s">
        <v>47</v>
      </c>
      <c r="B11" s="47"/>
      <c r="C11" s="64" t="s">
        <v>48</v>
      </c>
      <c r="D11" s="65"/>
    </row>
    <row r="12" spans="1:4" ht="22.7" customHeight="1">
      <c r="A12" s="64" t="s">
        <v>49</v>
      </c>
      <c r="B12" s="47"/>
      <c r="C12" s="64" t="s">
        <v>50</v>
      </c>
      <c r="D12" s="65"/>
    </row>
    <row r="13" spans="1:4" ht="22.7" customHeight="1">
      <c r="A13" s="64" t="s">
        <v>51</v>
      </c>
      <c r="B13" s="47"/>
      <c r="C13" s="64" t="s">
        <v>52</v>
      </c>
      <c r="D13" s="47">
        <v>742276.97000000009</v>
      </c>
    </row>
    <row r="14" spans="1:4" ht="22.7" customHeight="1">
      <c r="A14" s="64" t="s">
        <v>53</v>
      </c>
      <c r="B14" s="47"/>
      <c r="C14" s="64" t="s">
        <v>54</v>
      </c>
      <c r="D14" s="47"/>
    </row>
    <row r="15" spans="1:4" ht="22.7" customHeight="1">
      <c r="A15" s="64"/>
      <c r="B15" s="66"/>
      <c r="C15" s="64" t="s">
        <v>55</v>
      </c>
      <c r="D15" s="47">
        <v>212794.61</v>
      </c>
    </row>
    <row r="16" spans="1:4" ht="22.7" customHeight="1">
      <c r="A16" s="64"/>
      <c r="B16" s="66"/>
      <c r="C16" s="64" t="s">
        <v>56</v>
      </c>
      <c r="D16" s="47"/>
    </row>
    <row r="17" spans="1:4" ht="22.7" customHeight="1">
      <c r="A17" s="64"/>
      <c r="B17" s="66"/>
      <c r="C17" s="64" t="s">
        <v>57</v>
      </c>
      <c r="D17" s="47"/>
    </row>
    <row r="18" spans="1:4" ht="22.7" customHeight="1">
      <c r="A18" s="64"/>
      <c r="B18" s="66"/>
      <c r="C18" s="64" t="s">
        <v>58</v>
      </c>
      <c r="D18" s="47">
        <v>10835745.210000001</v>
      </c>
    </row>
    <row r="19" spans="1:4" ht="22.7" customHeight="1">
      <c r="A19" s="64"/>
      <c r="B19" s="66"/>
      <c r="C19" s="64" t="s">
        <v>59</v>
      </c>
      <c r="D19" s="65"/>
    </row>
    <row r="20" spans="1:4" ht="22.7" customHeight="1">
      <c r="A20" s="67"/>
      <c r="B20" s="68"/>
      <c r="C20" s="64" t="s">
        <v>60</v>
      </c>
      <c r="D20" s="65"/>
    </row>
    <row r="21" spans="1:4" ht="22.7" customHeight="1">
      <c r="A21" s="67"/>
      <c r="B21" s="68"/>
      <c r="C21" s="64" t="s">
        <v>61</v>
      </c>
      <c r="D21" s="65"/>
    </row>
    <row r="22" spans="1:4" ht="22.7" customHeight="1">
      <c r="A22" s="67"/>
      <c r="B22" s="68"/>
      <c r="C22" s="64" t="s">
        <v>62</v>
      </c>
      <c r="D22" s="65"/>
    </row>
    <row r="23" spans="1:4" ht="22.7" customHeight="1">
      <c r="A23" s="67"/>
      <c r="B23" s="68"/>
      <c r="C23" s="64" t="s">
        <v>63</v>
      </c>
      <c r="D23" s="65"/>
    </row>
    <row r="24" spans="1:4" ht="22.7" customHeight="1">
      <c r="A24" s="67"/>
      <c r="B24" s="68"/>
      <c r="C24" s="64" t="s">
        <v>64</v>
      </c>
      <c r="D24" s="65"/>
    </row>
    <row r="25" spans="1:4" ht="22.7" customHeight="1">
      <c r="A25" s="64"/>
      <c r="B25" s="66"/>
      <c r="C25" s="64" t="s">
        <v>65</v>
      </c>
      <c r="D25" s="65"/>
    </row>
    <row r="26" spans="1:4" ht="22.7" customHeight="1">
      <c r="A26" s="64"/>
      <c r="B26" s="66"/>
      <c r="C26" s="64" t="s">
        <v>66</v>
      </c>
      <c r="D26" s="65"/>
    </row>
    <row r="27" spans="1:4" ht="22.7" customHeight="1">
      <c r="A27" s="64"/>
      <c r="B27" s="66"/>
      <c r="C27" s="64" t="s">
        <v>67</v>
      </c>
      <c r="D27" s="65"/>
    </row>
    <row r="28" spans="1:4" ht="22.7" customHeight="1">
      <c r="A28" s="67"/>
      <c r="B28" s="68"/>
      <c r="C28" s="64" t="s">
        <v>68</v>
      </c>
      <c r="D28" s="65"/>
    </row>
    <row r="29" spans="1:4" ht="22.7" customHeight="1">
      <c r="A29" s="67"/>
      <c r="B29" s="68"/>
      <c r="C29" s="64" t="s">
        <v>69</v>
      </c>
      <c r="D29" s="65"/>
    </row>
    <row r="30" spans="1:4" ht="22.7" customHeight="1">
      <c r="A30" s="67"/>
      <c r="B30" s="68"/>
      <c r="C30" s="64" t="s">
        <v>70</v>
      </c>
      <c r="D30" s="65"/>
    </row>
    <row r="31" spans="1:4" ht="22.7" customHeight="1">
      <c r="A31" s="67"/>
      <c r="B31" s="68"/>
      <c r="C31" s="64" t="s">
        <v>71</v>
      </c>
      <c r="D31" s="65"/>
    </row>
    <row r="32" spans="1:4" ht="22.7" customHeight="1">
      <c r="A32" s="67"/>
      <c r="B32" s="68"/>
      <c r="C32" s="64" t="s">
        <v>72</v>
      </c>
      <c r="D32" s="65"/>
    </row>
    <row r="33" spans="1:4" ht="22.7" customHeight="1">
      <c r="A33" s="64"/>
      <c r="B33" s="64"/>
      <c r="C33" s="64" t="s">
        <v>73</v>
      </c>
      <c r="D33" s="65"/>
    </row>
    <row r="34" spans="1:4" ht="22.7" customHeight="1">
      <c r="A34" s="64"/>
      <c r="B34" s="64"/>
      <c r="C34" s="64" t="s">
        <v>74</v>
      </c>
      <c r="D34" s="65"/>
    </row>
    <row r="35" spans="1:4" ht="22.7" customHeight="1">
      <c r="A35" s="64"/>
      <c r="B35" s="64"/>
      <c r="C35" s="64" t="s">
        <v>75</v>
      </c>
      <c r="D35" s="65"/>
    </row>
    <row r="36" spans="1:4" ht="22.7" customHeight="1">
      <c r="A36" s="64"/>
      <c r="B36" s="64"/>
      <c r="C36" s="64"/>
      <c r="D36" s="64"/>
    </row>
    <row r="37" spans="1:4" ht="22.7" customHeight="1">
      <c r="A37" s="64"/>
      <c r="B37" s="64"/>
      <c r="C37" s="64"/>
      <c r="D37" s="64"/>
    </row>
    <row r="38" spans="1:4" ht="22.7" customHeight="1">
      <c r="A38" s="64"/>
      <c r="B38" s="64"/>
      <c r="C38" s="64"/>
      <c r="D38" s="64"/>
    </row>
    <row r="39" spans="1:4" ht="22.7" customHeight="1">
      <c r="A39" s="67" t="s">
        <v>76</v>
      </c>
      <c r="B39" s="68">
        <f>SUM(B6:B14)</f>
        <v>11790816.789999999</v>
      </c>
      <c r="C39" s="67" t="s">
        <v>77</v>
      </c>
      <c r="D39" s="68">
        <f>SUM(D6:D38)</f>
        <v>11790816.790000001</v>
      </c>
    </row>
    <row r="40" spans="1:4" ht="22.7" customHeight="1">
      <c r="A40" s="67" t="s">
        <v>78</v>
      </c>
      <c r="B40" s="68"/>
      <c r="C40" s="67" t="s">
        <v>79</v>
      </c>
      <c r="D40" s="68"/>
    </row>
    <row r="41" spans="1:4" ht="22.7" customHeight="1">
      <c r="A41" s="67" t="s">
        <v>80</v>
      </c>
      <c r="B41" s="66"/>
      <c r="C41" s="64"/>
      <c r="D41" s="66"/>
    </row>
    <row r="42" spans="1:4" ht="22.7" customHeight="1">
      <c r="A42" s="67" t="s">
        <v>81</v>
      </c>
      <c r="B42" s="68">
        <f>B39+B40</f>
        <v>11790816.789999999</v>
      </c>
      <c r="C42" s="67" t="s">
        <v>82</v>
      </c>
      <c r="D42" s="68">
        <f>D39+D40</f>
        <v>11790816.790000001</v>
      </c>
    </row>
  </sheetData>
  <mergeCells count="4">
    <mergeCell ref="A2:D2"/>
    <mergeCell ref="A3:C3"/>
    <mergeCell ref="A4:B4"/>
    <mergeCell ref="C4:D4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2"/>
  <sheetViews>
    <sheetView showZeros="0" topLeftCell="A16" workbookViewId="0">
      <selection sqref="A1:B32"/>
    </sheetView>
  </sheetViews>
  <sheetFormatPr defaultColWidth="7.875" defaultRowHeight="12.75" customHeight="1"/>
  <cols>
    <col min="1" max="1" width="39.5" style="15" customWidth="1"/>
    <col min="2" max="2" width="35.625" style="15" customWidth="1"/>
    <col min="3" max="3" width="27.375" style="15" customWidth="1"/>
    <col min="4" max="16384" width="7.875" style="14"/>
  </cols>
  <sheetData>
    <row r="1" spans="1:2" ht="24.75" customHeight="1">
      <c r="A1" s="22"/>
    </row>
    <row r="2" spans="1:2" ht="24.75" customHeight="1">
      <c r="A2" s="120" t="s">
        <v>83</v>
      </c>
      <c r="B2" s="120"/>
    </row>
    <row r="3" spans="1:2" ht="24.75" customHeight="1">
      <c r="A3" s="53"/>
      <c r="B3" s="17" t="s">
        <v>32</v>
      </c>
    </row>
    <row r="4" spans="1:2" ht="24" customHeight="1">
      <c r="A4" s="26" t="s">
        <v>35</v>
      </c>
      <c r="B4" s="26" t="s">
        <v>36</v>
      </c>
    </row>
    <row r="5" spans="1:2" ht="24.95" customHeight="1">
      <c r="A5" s="54" t="s">
        <v>84</v>
      </c>
      <c r="B5" s="55">
        <f>B6+B7</f>
        <v>11790816.789999999</v>
      </c>
    </row>
    <row r="6" spans="1:2" ht="24.95" customHeight="1">
      <c r="A6" s="56" t="s">
        <v>85</v>
      </c>
      <c r="B6" s="57">
        <v>3760816.79</v>
      </c>
    </row>
    <row r="7" spans="1:2" ht="24.95" customHeight="1">
      <c r="A7" s="56" t="s">
        <v>86</v>
      </c>
      <c r="B7" s="57">
        <v>8030000</v>
      </c>
    </row>
    <row r="8" spans="1:2" ht="24.95" customHeight="1">
      <c r="A8" s="54" t="s">
        <v>87</v>
      </c>
      <c r="B8" s="57"/>
    </row>
    <row r="9" spans="1:2" ht="24.95" customHeight="1">
      <c r="A9" s="56" t="s">
        <v>85</v>
      </c>
      <c r="B9" s="57"/>
    </row>
    <row r="10" spans="1:2" ht="24.95" customHeight="1">
      <c r="A10" s="56" t="s">
        <v>86</v>
      </c>
      <c r="B10" s="57"/>
    </row>
    <row r="11" spans="1:2" ht="24.95" customHeight="1">
      <c r="A11" s="54" t="s">
        <v>88</v>
      </c>
      <c r="B11" s="57"/>
    </row>
    <row r="12" spans="1:2" ht="24.95" customHeight="1">
      <c r="A12" s="56" t="s">
        <v>85</v>
      </c>
      <c r="B12" s="57"/>
    </row>
    <row r="13" spans="1:2" ht="24.95" customHeight="1">
      <c r="A13" s="56" t="s">
        <v>86</v>
      </c>
      <c r="B13" s="57"/>
    </row>
    <row r="14" spans="1:2" ht="24.95" customHeight="1">
      <c r="A14" s="58" t="s">
        <v>89</v>
      </c>
      <c r="B14" s="57">
        <f>SUM(B15:B17)</f>
        <v>0</v>
      </c>
    </row>
    <row r="15" spans="1:2" ht="24.95" customHeight="1">
      <c r="A15" s="56" t="s">
        <v>90</v>
      </c>
      <c r="B15" s="57"/>
    </row>
    <row r="16" spans="1:2" ht="24.95" customHeight="1">
      <c r="A16" s="56" t="s">
        <v>91</v>
      </c>
      <c r="B16" s="57"/>
    </row>
    <row r="17" spans="1:2" ht="24.95" customHeight="1">
      <c r="A17" s="56" t="s">
        <v>92</v>
      </c>
      <c r="B17" s="57"/>
    </row>
    <row r="18" spans="1:2" ht="24.95" customHeight="1">
      <c r="A18" s="58" t="s">
        <v>93</v>
      </c>
      <c r="B18" s="57"/>
    </row>
    <row r="19" spans="1:2" ht="24.95" customHeight="1">
      <c r="A19" s="58" t="s">
        <v>94</v>
      </c>
      <c r="B19" s="57"/>
    </row>
    <row r="20" spans="1:2" ht="24.95" customHeight="1">
      <c r="A20" s="58" t="s">
        <v>95</v>
      </c>
      <c r="B20" s="57"/>
    </row>
    <row r="21" spans="1:2" ht="24.95" customHeight="1">
      <c r="A21" s="58" t="s">
        <v>96</v>
      </c>
      <c r="B21" s="57"/>
    </row>
    <row r="22" spans="1:2" ht="24.95" customHeight="1">
      <c r="A22" s="58" t="s">
        <v>97</v>
      </c>
      <c r="B22" s="55">
        <f>B23+B26+B29+B30</f>
        <v>0</v>
      </c>
    </row>
    <row r="23" spans="1:2" ht="24.95" customHeight="1">
      <c r="A23" s="56" t="s">
        <v>98</v>
      </c>
      <c r="B23" s="55">
        <f>B24+B25</f>
        <v>0</v>
      </c>
    </row>
    <row r="24" spans="1:2" ht="24.95" customHeight="1">
      <c r="A24" s="56" t="s">
        <v>99</v>
      </c>
      <c r="B24" s="55"/>
    </row>
    <row r="25" spans="1:2" ht="24.95" customHeight="1">
      <c r="A25" s="56" t="s">
        <v>100</v>
      </c>
      <c r="B25" s="55"/>
    </row>
    <row r="26" spans="1:2" ht="24.95" customHeight="1">
      <c r="A26" s="56" t="s">
        <v>101</v>
      </c>
      <c r="B26" s="55">
        <f>B27+B28</f>
        <v>0</v>
      </c>
    </row>
    <row r="27" spans="1:2" ht="24.95" customHeight="1">
      <c r="A27" s="56" t="s">
        <v>102</v>
      </c>
      <c r="B27" s="55"/>
    </row>
    <row r="28" spans="1:2" ht="24.95" customHeight="1">
      <c r="A28" s="56" t="s">
        <v>103</v>
      </c>
      <c r="B28" s="55"/>
    </row>
    <row r="29" spans="1:2" ht="24.95" customHeight="1">
      <c r="A29" s="56" t="s">
        <v>104</v>
      </c>
      <c r="B29" s="55"/>
    </row>
    <row r="30" spans="1:2" ht="24.95" customHeight="1">
      <c r="A30" s="56" t="s">
        <v>105</v>
      </c>
      <c r="B30" s="55"/>
    </row>
    <row r="31" spans="1:2" ht="24.95" customHeight="1">
      <c r="A31" s="59"/>
      <c r="B31" s="55"/>
    </row>
    <row r="32" spans="1:2" ht="24.95" customHeight="1">
      <c r="A32" s="60" t="s">
        <v>106</v>
      </c>
      <c r="B32" s="61">
        <f>B5+B8+B14+B18+B19+B20+B21+B22</f>
        <v>11790816.789999999</v>
      </c>
    </row>
  </sheetData>
  <sheetProtection formatCells="0" formatColumns="0" formatRows="0"/>
  <mergeCells count="1">
    <mergeCell ref="A2:B2"/>
  </mergeCells>
  <phoneticPr fontId="34" type="noConversion"/>
  <printOptions horizontalCentered="1"/>
  <pageMargins left="0.59027777777777801" right="0.39370078740157499" top="0.51180555555555596" bottom="0.78740157480314998" header="0" footer="0.393700787401574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E5" sqref="E5"/>
    </sheetView>
  </sheetViews>
  <sheetFormatPr defaultColWidth="10" defaultRowHeight="13.5"/>
  <cols>
    <col min="1" max="1" width="12.25" customWidth="1"/>
    <col min="2" max="2" width="23.625" customWidth="1"/>
    <col min="3" max="3" width="16" customWidth="1"/>
    <col min="4" max="4" width="13.75" customWidth="1"/>
    <col min="5" max="5" width="13.25" customWidth="1"/>
    <col min="6" max="6" width="8.875" customWidth="1"/>
  </cols>
  <sheetData>
    <row r="1" spans="1:6" ht="14.25" customHeight="1">
      <c r="A1" s="8"/>
      <c r="B1" s="8"/>
      <c r="C1" s="8"/>
      <c r="D1" s="8"/>
      <c r="E1" s="8"/>
      <c r="F1" s="8"/>
    </row>
    <row r="2" spans="1:6" ht="39.950000000000003" customHeight="1">
      <c r="A2" s="117" t="s">
        <v>107</v>
      </c>
      <c r="B2" s="117"/>
      <c r="C2" s="117"/>
      <c r="D2" s="117"/>
      <c r="E2" s="117"/>
      <c r="F2" s="117"/>
    </row>
    <row r="3" spans="1:6" ht="22.7" customHeight="1">
      <c r="A3" s="9"/>
      <c r="B3" s="9"/>
      <c r="C3" s="9"/>
      <c r="D3" s="9"/>
      <c r="E3" s="9"/>
      <c r="F3" s="9" t="s">
        <v>32</v>
      </c>
    </row>
    <row r="4" spans="1:6" ht="22.7" customHeight="1">
      <c r="A4" s="51" t="s">
        <v>108</v>
      </c>
      <c r="B4" s="75" t="s">
        <v>159</v>
      </c>
      <c r="C4" s="51" t="s">
        <v>109</v>
      </c>
      <c r="D4" s="51" t="s">
        <v>110</v>
      </c>
      <c r="E4" s="91" t="s">
        <v>111</v>
      </c>
      <c r="F4" s="93" t="s">
        <v>112</v>
      </c>
    </row>
    <row r="5" spans="1:6" ht="22.7" customHeight="1">
      <c r="A5" s="52" t="s">
        <v>113</v>
      </c>
      <c r="B5" s="74"/>
      <c r="C5" s="79">
        <f>C6+C14+C26</f>
        <v>11790816.789999999</v>
      </c>
      <c r="D5" s="79">
        <f t="shared" ref="D5:E5" si="0">D6+D14+D26</f>
        <v>3710816.79</v>
      </c>
      <c r="E5" s="92">
        <f t="shared" si="0"/>
        <v>8080000</v>
      </c>
      <c r="F5" s="94"/>
    </row>
    <row r="6" spans="1:6" ht="24" customHeight="1">
      <c r="A6" s="85" t="s">
        <v>165</v>
      </c>
      <c r="B6" s="85" t="s">
        <v>166</v>
      </c>
      <c r="C6" s="86">
        <f>D6+E6</f>
        <v>3122395.29</v>
      </c>
      <c r="D6" s="86">
        <f>SUM(D7:D13)</f>
        <v>3122395.29</v>
      </c>
      <c r="E6" s="87"/>
      <c r="F6" s="86"/>
    </row>
    <row r="7" spans="1:6" ht="24" customHeight="1">
      <c r="A7" s="88" t="s">
        <v>167</v>
      </c>
      <c r="B7" s="88" t="s">
        <v>197</v>
      </c>
      <c r="C7" s="86">
        <f t="shared" ref="C7:C30" si="1">D7+E7</f>
        <v>1104213.6000000001</v>
      </c>
      <c r="D7" s="89">
        <v>1104213.6000000001</v>
      </c>
      <c r="E7" s="87"/>
      <c r="F7" s="86"/>
    </row>
    <row r="8" spans="1:6" ht="24" customHeight="1">
      <c r="A8" s="88" t="s">
        <v>198</v>
      </c>
      <c r="B8" s="88" t="s">
        <v>199</v>
      </c>
      <c r="C8" s="86">
        <f t="shared" si="1"/>
        <v>483821.21000000008</v>
      </c>
      <c r="D8" s="89">
        <f>593719.56-109898.35</f>
        <v>483821.21000000008</v>
      </c>
      <c r="E8" s="89"/>
      <c r="F8" s="95"/>
    </row>
    <row r="9" spans="1:6" ht="24" customHeight="1">
      <c r="A9" s="88" t="s">
        <v>200</v>
      </c>
      <c r="B9" s="88" t="s">
        <v>201</v>
      </c>
      <c r="C9" s="86">
        <f t="shared" si="1"/>
        <v>493795</v>
      </c>
      <c r="D9" s="89">
        <v>493795</v>
      </c>
      <c r="E9" s="89"/>
      <c r="F9" s="95"/>
    </row>
    <row r="10" spans="1:6" ht="24" customHeight="1">
      <c r="A10" s="88" t="s">
        <v>202</v>
      </c>
      <c r="B10" s="88" t="s">
        <v>203</v>
      </c>
      <c r="C10" s="86">
        <f t="shared" si="1"/>
        <v>435884.4</v>
      </c>
      <c r="D10" s="89">
        <v>435884.4</v>
      </c>
      <c r="E10" s="89"/>
      <c r="F10" s="95"/>
    </row>
    <row r="11" spans="1:6" ht="24" customHeight="1">
      <c r="A11" s="88" t="s">
        <v>204</v>
      </c>
      <c r="B11" s="88" t="s">
        <v>205</v>
      </c>
      <c r="C11" s="86">
        <f t="shared" si="1"/>
        <v>375356.83</v>
      </c>
      <c r="D11" s="89">
        <v>375356.83</v>
      </c>
      <c r="E11" s="89"/>
      <c r="F11" s="95"/>
    </row>
    <row r="12" spans="1:6" ht="24" customHeight="1">
      <c r="A12" s="88" t="s">
        <v>206</v>
      </c>
      <c r="B12" s="88" t="s">
        <v>207</v>
      </c>
      <c r="C12" s="86">
        <f t="shared" si="1"/>
        <v>212794.61</v>
      </c>
      <c r="D12" s="89">
        <v>212794.61</v>
      </c>
      <c r="E12" s="89"/>
      <c r="F12" s="95"/>
    </row>
    <row r="13" spans="1:6" ht="24" customHeight="1">
      <c r="A13" s="88" t="s">
        <v>208</v>
      </c>
      <c r="B13" s="88" t="s">
        <v>209</v>
      </c>
      <c r="C13" s="86">
        <f t="shared" si="1"/>
        <v>16529.64</v>
      </c>
      <c r="D13" s="89">
        <v>16529.64</v>
      </c>
      <c r="E13" s="89"/>
      <c r="F13" s="95"/>
    </row>
    <row r="14" spans="1:6" ht="24" customHeight="1">
      <c r="A14" s="85" t="s">
        <v>181</v>
      </c>
      <c r="B14" s="85" t="s">
        <v>210</v>
      </c>
      <c r="C14" s="86">
        <f t="shared" si="1"/>
        <v>288031</v>
      </c>
      <c r="D14" s="86">
        <f>SUM(D15:D25)</f>
        <v>238031</v>
      </c>
      <c r="E14" s="87">
        <f>SUM(E15:E25)</f>
        <v>50000</v>
      </c>
      <c r="F14" s="86"/>
    </row>
    <row r="15" spans="1:6" ht="24" customHeight="1">
      <c r="A15" s="88" t="s">
        <v>182</v>
      </c>
      <c r="B15" s="88" t="s">
        <v>211</v>
      </c>
      <c r="C15" s="86">
        <f t="shared" si="1"/>
        <v>59000</v>
      </c>
      <c r="D15" s="89">
        <v>44000</v>
      </c>
      <c r="E15" s="89">
        <v>15000</v>
      </c>
      <c r="F15" s="95"/>
    </row>
    <row r="16" spans="1:6" ht="24" customHeight="1">
      <c r="A16" s="88" t="s">
        <v>212</v>
      </c>
      <c r="B16" s="88" t="s">
        <v>213</v>
      </c>
      <c r="C16" s="86">
        <f t="shared" si="1"/>
        <v>23000</v>
      </c>
      <c r="D16" s="89">
        <v>12000</v>
      </c>
      <c r="E16" s="89">
        <v>11000</v>
      </c>
      <c r="F16" s="95"/>
    </row>
    <row r="17" spans="1:6" ht="24" customHeight="1">
      <c r="A17" s="88" t="s">
        <v>214</v>
      </c>
      <c r="B17" s="88" t="s">
        <v>215</v>
      </c>
      <c r="C17" s="86">
        <f t="shared" si="1"/>
        <v>6000</v>
      </c>
      <c r="D17" s="89">
        <v>6000</v>
      </c>
      <c r="E17" s="89"/>
      <c r="F17" s="95"/>
    </row>
    <row r="18" spans="1:6" ht="24" customHeight="1">
      <c r="A18" s="88" t="s">
        <v>216</v>
      </c>
      <c r="B18" s="88" t="s">
        <v>217</v>
      </c>
      <c r="C18" s="86">
        <f t="shared" si="1"/>
        <v>12000</v>
      </c>
      <c r="D18" s="89">
        <v>9000</v>
      </c>
      <c r="E18" s="89">
        <v>3000</v>
      </c>
      <c r="F18" s="95"/>
    </row>
    <row r="19" spans="1:6" ht="24" customHeight="1">
      <c r="A19" s="88" t="s">
        <v>218</v>
      </c>
      <c r="B19" s="88" t="s">
        <v>219</v>
      </c>
      <c r="C19" s="86">
        <f t="shared" si="1"/>
        <v>42000</v>
      </c>
      <c r="D19" s="89">
        <v>22000</v>
      </c>
      <c r="E19" s="89">
        <v>20000</v>
      </c>
      <c r="F19" s="95"/>
    </row>
    <row r="20" spans="1:6" ht="24" customHeight="1">
      <c r="A20" s="88" t="s">
        <v>220</v>
      </c>
      <c r="B20" s="88" t="s">
        <v>221</v>
      </c>
      <c r="C20" s="86">
        <f t="shared" si="1"/>
        <v>6000</v>
      </c>
      <c r="D20" s="89">
        <v>5000</v>
      </c>
      <c r="E20" s="89">
        <v>1000</v>
      </c>
      <c r="F20" s="95"/>
    </row>
    <row r="21" spans="1:6" ht="24" customHeight="1">
      <c r="A21" s="88" t="s">
        <v>222</v>
      </c>
      <c r="B21" s="88" t="s">
        <v>223</v>
      </c>
      <c r="C21" s="86">
        <f t="shared" si="1"/>
        <v>15000</v>
      </c>
      <c r="D21" s="89">
        <v>15000</v>
      </c>
      <c r="E21" s="89"/>
      <c r="F21" s="95"/>
    </row>
    <row r="22" spans="1:6" ht="24" customHeight="1">
      <c r="A22" s="88" t="s">
        <v>224</v>
      </c>
      <c r="B22" s="88" t="s">
        <v>225</v>
      </c>
      <c r="C22" s="86">
        <f t="shared" si="1"/>
        <v>18827.8</v>
      </c>
      <c r="D22" s="89">
        <v>18827.8</v>
      </c>
      <c r="E22" s="89"/>
      <c r="F22" s="95"/>
    </row>
    <row r="23" spans="1:6" ht="24" customHeight="1">
      <c r="A23" s="88" t="s">
        <v>226</v>
      </c>
      <c r="B23" s="88" t="s">
        <v>227</v>
      </c>
      <c r="C23" s="86">
        <f t="shared" si="1"/>
        <v>25403.200000000001</v>
      </c>
      <c r="D23" s="89">
        <v>25403.200000000001</v>
      </c>
      <c r="E23" s="89"/>
      <c r="F23" s="95"/>
    </row>
    <row r="24" spans="1:6" ht="24" customHeight="1">
      <c r="A24" s="88" t="s">
        <v>228</v>
      </c>
      <c r="B24" s="90" t="s">
        <v>229</v>
      </c>
      <c r="C24" s="86">
        <f t="shared" si="1"/>
        <v>73800</v>
      </c>
      <c r="D24" s="89">
        <v>73800</v>
      </c>
      <c r="E24" s="89"/>
      <c r="F24" s="95"/>
    </row>
    <row r="25" spans="1:6" ht="24" customHeight="1">
      <c r="A25" s="88" t="s">
        <v>230</v>
      </c>
      <c r="B25" s="88" t="s">
        <v>231</v>
      </c>
      <c r="C25" s="86">
        <f t="shared" si="1"/>
        <v>7000</v>
      </c>
      <c r="D25" s="89">
        <v>7000</v>
      </c>
      <c r="E25" s="89"/>
      <c r="F25" s="95"/>
    </row>
    <row r="26" spans="1:6" ht="24" customHeight="1">
      <c r="A26" s="85" t="s">
        <v>232</v>
      </c>
      <c r="B26" s="85" t="s">
        <v>233</v>
      </c>
      <c r="C26" s="86">
        <f t="shared" si="1"/>
        <v>8380390.5</v>
      </c>
      <c r="D26" s="86">
        <f>D27+D28+D29+D30</f>
        <v>350390.5</v>
      </c>
      <c r="E26" s="87">
        <f>E27+E28+E29+E30</f>
        <v>8030000</v>
      </c>
      <c r="F26" s="86"/>
    </row>
    <row r="27" spans="1:6" ht="24" customHeight="1">
      <c r="A27" s="88" t="s">
        <v>234</v>
      </c>
      <c r="B27" s="88" t="s">
        <v>235</v>
      </c>
      <c r="C27" s="86">
        <f t="shared" si="1"/>
        <v>160140.5</v>
      </c>
      <c r="D27" s="89">
        <v>160140.5</v>
      </c>
      <c r="E27" s="89"/>
      <c r="F27" s="95"/>
    </row>
    <row r="28" spans="1:6" ht="24" customHeight="1">
      <c r="A28" s="88" t="s">
        <v>240</v>
      </c>
      <c r="B28" s="88" t="s">
        <v>241</v>
      </c>
      <c r="C28" s="86">
        <f t="shared" si="1"/>
        <v>76250</v>
      </c>
      <c r="D28" s="89">
        <f>199459.18-123209.18</f>
        <v>76250</v>
      </c>
      <c r="E28" s="89"/>
      <c r="F28" s="95"/>
    </row>
    <row r="29" spans="1:6" ht="24" customHeight="1">
      <c r="A29" s="88" t="s">
        <v>236</v>
      </c>
      <c r="B29" s="88" t="s">
        <v>237</v>
      </c>
      <c r="C29" s="86">
        <f t="shared" si="1"/>
        <v>114000</v>
      </c>
      <c r="D29" s="89">
        <v>114000</v>
      </c>
      <c r="E29" s="89"/>
      <c r="F29" s="95"/>
    </row>
    <row r="30" spans="1:6" ht="24" customHeight="1">
      <c r="A30" s="88" t="s">
        <v>238</v>
      </c>
      <c r="B30" s="88" t="s">
        <v>239</v>
      </c>
      <c r="C30" s="86">
        <f t="shared" si="1"/>
        <v>8030000</v>
      </c>
      <c r="D30" s="89"/>
      <c r="E30" s="89">
        <v>8030000</v>
      </c>
      <c r="F30" s="95"/>
    </row>
  </sheetData>
  <mergeCells count="1">
    <mergeCell ref="A2:F2"/>
  </mergeCells>
  <phoneticPr fontId="34" type="noConversion"/>
  <pageMargins left="0.75" right="0.75" top="0.270000010728836" bottom="0.270000010728836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7"/>
  <sheetViews>
    <sheetView topLeftCell="A13" workbookViewId="0">
      <selection activeCell="D19" sqref="D19"/>
    </sheetView>
  </sheetViews>
  <sheetFormatPr defaultColWidth="10" defaultRowHeight="13.5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8" width="9.75" customWidth="1"/>
  </cols>
  <sheetData>
    <row r="1" spans="1:7" ht="14.25" customHeight="1">
      <c r="A1" s="8"/>
      <c r="B1" s="8"/>
      <c r="C1" s="8"/>
      <c r="D1" s="8"/>
      <c r="E1" s="8"/>
      <c r="F1" s="8"/>
      <c r="G1" s="8"/>
    </row>
    <row r="2" spans="1:7" ht="39.950000000000003" customHeight="1">
      <c r="A2" s="117" t="s">
        <v>114</v>
      </c>
      <c r="B2" s="117"/>
      <c r="C2" s="117"/>
      <c r="D2" s="117"/>
      <c r="E2" s="8"/>
      <c r="F2" s="8"/>
      <c r="G2" s="8"/>
    </row>
    <row r="3" spans="1:7" ht="22.7" customHeight="1">
      <c r="A3" s="9"/>
      <c r="B3" s="9"/>
      <c r="C3" s="121" t="s">
        <v>32</v>
      </c>
      <c r="D3" s="121"/>
      <c r="E3" s="9"/>
      <c r="F3" s="9"/>
      <c r="G3" s="9"/>
    </row>
    <row r="4" spans="1:7" ht="22.7" customHeight="1">
      <c r="A4" s="119" t="s">
        <v>33</v>
      </c>
      <c r="B4" s="119"/>
      <c r="C4" s="119" t="s">
        <v>34</v>
      </c>
      <c r="D4" s="119"/>
      <c r="E4" s="9"/>
      <c r="F4" s="9"/>
      <c r="G4" s="9"/>
    </row>
    <row r="5" spans="1:7" ht="22.7" customHeight="1">
      <c r="A5" s="40" t="s">
        <v>35</v>
      </c>
      <c r="B5" s="40" t="s">
        <v>36</v>
      </c>
      <c r="C5" s="40" t="s">
        <v>35</v>
      </c>
      <c r="D5" s="40" t="s">
        <v>113</v>
      </c>
      <c r="E5" s="9"/>
      <c r="F5" s="9"/>
      <c r="G5" s="9"/>
    </row>
    <row r="6" spans="1:7" ht="22.7" customHeight="1">
      <c r="A6" s="11" t="s">
        <v>115</v>
      </c>
      <c r="B6" s="46">
        <f>SUM(B7:B9)</f>
        <v>11790816.789999999</v>
      </c>
      <c r="C6" s="11" t="s">
        <v>116</v>
      </c>
      <c r="D6" s="46">
        <f>SUM(D7:D36)</f>
        <v>11790816.790000001</v>
      </c>
      <c r="E6" s="9"/>
      <c r="F6" s="9"/>
      <c r="G6" s="9"/>
    </row>
    <row r="7" spans="1:7" ht="22.7" customHeight="1">
      <c r="A7" s="11" t="s">
        <v>117</v>
      </c>
      <c r="B7" s="47">
        <v>11790816.789999999</v>
      </c>
      <c r="C7" s="11" t="s">
        <v>118</v>
      </c>
      <c r="D7" s="47"/>
      <c r="E7" s="9"/>
      <c r="F7" s="9"/>
      <c r="G7" s="9"/>
    </row>
    <row r="8" spans="1:7" ht="22.7" customHeight="1">
      <c r="A8" s="11" t="s">
        <v>119</v>
      </c>
      <c r="B8" s="47"/>
      <c r="C8" s="11" t="s">
        <v>120</v>
      </c>
      <c r="D8" s="47"/>
      <c r="E8" s="9"/>
      <c r="F8" s="9"/>
      <c r="G8" s="9"/>
    </row>
    <row r="9" spans="1:7" ht="22.7" customHeight="1">
      <c r="A9" s="11" t="s">
        <v>121</v>
      </c>
      <c r="B9" s="47"/>
      <c r="C9" s="11" t="s">
        <v>122</v>
      </c>
      <c r="D9" s="47"/>
      <c r="E9" s="9"/>
      <c r="F9" s="9"/>
      <c r="G9" s="9"/>
    </row>
    <row r="10" spans="1:7" ht="22.7" customHeight="1">
      <c r="A10" s="11"/>
      <c r="B10" s="48"/>
      <c r="C10" s="11" t="s">
        <v>123</v>
      </c>
      <c r="D10" s="47"/>
      <c r="E10" s="9"/>
      <c r="F10" s="9"/>
      <c r="G10" s="9"/>
    </row>
    <row r="11" spans="1:7" ht="22.7" customHeight="1">
      <c r="A11" s="11"/>
      <c r="B11" s="48"/>
      <c r="C11" s="11" t="s">
        <v>124</v>
      </c>
      <c r="D11" s="47"/>
      <c r="E11" s="9"/>
      <c r="F11" s="9"/>
      <c r="G11" s="9"/>
    </row>
    <row r="12" spans="1:7" ht="22.7" customHeight="1">
      <c r="A12" s="11"/>
      <c r="B12" s="48"/>
      <c r="C12" s="11" t="s">
        <v>125</v>
      </c>
      <c r="D12" s="47"/>
      <c r="E12" s="9"/>
      <c r="F12" s="9"/>
      <c r="G12" s="9"/>
    </row>
    <row r="13" spans="1:7" ht="22.7" customHeight="1">
      <c r="A13" s="30"/>
      <c r="B13" s="43"/>
      <c r="C13" s="11" t="s">
        <v>126</v>
      </c>
      <c r="D13" s="47"/>
      <c r="E13" s="9"/>
      <c r="F13" s="9"/>
      <c r="G13" s="9"/>
    </row>
    <row r="14" spans="1:7" ht="22.7" customHeight="1">
      <c r="A14" s="11"/>
      <c r="B14" s="48"/>
      <c r="C14" s="11" t="s">
        <v>127</v>
      </c>
      <c r="D14" s="47">
        <v>742276.97000000009</v>
      </c>
      <c r="E14" s="9"/>
      <c r="F14" s="9"/>
      <c r="G14" s="33"/>
    </row>
    <row r="15" spans="1:7" ht="22.7" customHeight="1">
      <c r="A15" s="11"/>
      <c r="B15" s="48"/>
      <c r="C15" s="11" t="s">
        <v>128</v>
      </c>
      <c r="D15" s="47"/>
      <c r="E15" s="9"/>
      <c r="F15" s="9"/>
      <c r="G15" s="9"/>
    </row>
    <row r="16" spans="1:7" ht="22.7" customHeight="1">
      <c r="A16" s="11"/>
      <c r="B16" s="48"/>
      <c r="C16" s="11" t="s">
        <v>129</v>
      </c>
      <c r="D16" s="47">
        <v>212794.61</v>
      </c>
      <c r="E16" s="9"/>
      <c r="F16" s="9"/>
      <c r="G16" s="9"/>
    </row>
    <row r="17" spans="1:7" ht="22.7" customHeight="1">
      <c r="A17" s="11"/>
      <c r="B17" s="48"/>
      <c r="C17" s="11" t="s">
        <v>130</v>
      </c>
      <c r="D17" s="47"/>
      <c r="E17" s="9"/>
      <c r="F17" s="9"/>
      <c r="G17" s="9"/>
    </row>
    <row r="18" spans="1:7" ht="22.7" customHeight="1">
      <c r="A18" s="11"/>
      <c r="B18" s="48"/>
      <c r="C18" s="11" t="s">
        <v>131</v>
      </c>
      <c r="D18" s="47"/>
      <c r="E18" s="9"/>
      <c r="F18" s="9"/>
      <c r="G18" s="9"/>
    </row>
    <row r="19" spans="1:7" ht="22.7" customHeight="1">
      <c r="A19" s="11"/>
      <c r="B19" s="11"/>
      <c r="C19" s="11" t="s">
        <v>132</v>
      </c>
      <c r="D19" s="47">
        <v>10835745.210000001</v>
      </c>
      <c r="E19" s="9"/>
      <c r="F19" s="9"/>
      <c r="G19" s="9"/>
    </row>
    <row r="20" spans="1:7" ht="22.7" customHeight="1">
      <c r="A20" s="11"/>
      <c r="B20" s="11"/>
      <c r="C20" s="11" t="s">
        <v>133</v>
      </c>
      <c r="D20" s="47"/>
      <c r="E20" s="9"/>
      <c r="F20" s="9"/>
      <c r="G20" s="9"/>
    </row>
    <row r="21" spans="1:7" ht="22.7" customHeight="1">
      <c r="A21" s="11"/>
      <c r="B21" s="11"/>
      <c r="C21" s="11" t="s">
        <v>134</v>
      </c>
      <c r="D21" s="47"/>
      <c r="E21" s="9"/>
      <c r="F21" s="9"/>
      <c r="G21" s="9"/>
    </row>
    <row r="22" spans="1:7" ht="22.7" customHeight="1">
      <c r="A22" s="11"/>
      <c r="B22" s="11"/>
      <c r="C22" s="11" t="s">
        <v>135</v>
      </c>
      <c r="D22" s="47"/>
      <c r="E22" s="9"/>
      <c r="F22" s="9"/>
      <c r="G22" s="9"/>
    </row>
    <row r="23" spans="1:7" ht="22.7" customHeight="1">
      <c r="A23" s="11"/>
      <c r="B23" s="11"/>
      <c r="C23" s="11" t="s">
        <v>136</v>
      </c>
      <c r="D23" s="47"/>
      <c r="E23" s="9"/>
      <c r="F23" s="9"/>
      <c r="G23" s="9"/>
    </row>
    <row r="24" spans="1:7" ht="22.7" customHeight="1">
      <c r="A24" s="11"/>
      <c r="B24" s="11"/>
      <c r="C24" s="11" t="s">
        <v>137</v>
      </c>
      <c r="D24" s="47"/>
      <c r="E24" s="9"/>
      <c r="F24" s="9"/>
      <c r="G24" s="9"/>
    </row>
    <row r="25" spans="1:7" ht="22.7" customHeight="1">
      <c r="A25" s="11"/>
      <c r="B25" s="11"/>
      <c r="C25" s="11" t="s">
        <v>138</v>
      </c>
      <c r="D25" s="47"/>
      <c r="E25" s="9"/>
      <c r="F25" s="9"/>
      <c r="G25" s="9"/>
    </row>
    <row r="26" spans="1:7" ht="22.7" customHeight="1">
      <c r="A26" s="11"/>
      <c r="B26" s="11"/>
      <c r="C26" s="11" t="s">
        <v>139</v>
      </c>
      <c r="D26" s="47"/>
      <c r="E26" s="9"/>
      <c r="F26" s="9"/>
      <c r="G26" s="9"/>
    </row>
    <row r="27" spans="1:7" ht="22.7" customHeight="1">
      <c r="A27" s="11"/>
      <c r="B27" s="11"/>
      <c r="C27" s="11" t="s">
        <v>140</v>
      </c>
      <c r="D27" s="47"/>
      <c r="E27" s="9"/>
      <c r="F27" s="9"/>
      <c r="G27" s="9"/>
    </row>
    <row r="28" spans="1:7" ht="22.7" customHeight="1">
      <c r="A28" s="11"/>
      <c r="B28" s="11"/>
      <c r="C28" s="11" t="s">
        <v>141</v>
      </c>
      <c r="D28" s="47"/>
      <c r="E28" s="9"/>
      <c r="F28" s="9"/>
      <c r="G28" s="9"/>
    </row>
    <row r="29" spans="1:7" ht="22.7" customHeight="1">
      <c r="A29" s="11"/>
      <c r="B29" s="11"/>
      <c r="C29" s="11" t="s">
        <v>142</v>
      </c>
      <c r="D29" s="47"/>
      <c r="E29" s="9"/>
      <c r="F29" s="9"/>
      <c r="G29" s="9"/>
    </row>
    <row r="30" spans="1:7" ht="22.7" customHeight="1">
      <c r="A30" s="11"/>
      <c r="B30" s="11"/>
      <c r="C30" s="11" t="s">
        <v>143</v>
      </c>
      <c r="D30" s="47"/>
      <c r="E30" s="9"/>
      <c r="F30" s="9"/>
      <c r="G30" s="9"/>
    </row>
    <row r="31" spans="1:7" ht="22.7" customHeight="1">
      <c r="A31" s="11"/>
      <c r="B31" s="11"/>
      <c r="C31" s="11" t="s">
        <v>144</v>
      </c>
      <c r="D31" s="47"/>
      <c r="E31" s="9"/>
      <c r="F31" s="9"/>
      <c r="G31" s="9"/>
    </row>
    <row r="32" spans="1:7" ht="22.7" customHeight="1">
      <c r="A32" s="11"/>
      <c r="B32" s="11"/>
      <c r="C32" s="11" t="s">
        <v>145</v>
      </c>
      <c r="D32" s="47"/>
      <c r="E32" s="9"/>
      <c r="F32" s="9"/>
      <c r="G32" s="9"/>
    </row>
    <row r="33" spans="1:7" ht="22.7" customHeight="1">
      <c r="A33" s="11"/>
      <c r="B33" s="11"/>
      <c r="C33" s="11" t="s">
        <v>146</v>
      </c>
      <c r="D33" s="47"/>
      <c r="E33" s="9"/>
      <c r="F33" s="9"/>
      <c r="G33" s="9"/>
    </row>
    <row r="34" spans="1:7" ht="22.7" customHeight="1">
      <c r="A34" s="11"/>
      <c r="B34" s="11"/>
      <c r="C34" s="11" t="s">
        <v>147</v>
      </c>
      <c r="D34" s="47"/>
      <c r="E34" s="9"/>
      <c r="F34" s="9"/>
      <c r="G34" s="9"/>
    </row>
    <row r="35" spans="1:7" ht="22.7" customHeight="1">
      <c r="A35" s="11"/>
      <c r="B35" s="11"/>
      <c r="C35" s="11" t="s">
        <v>148</v>
      </c>
      <c r="D35" s="47"/>
      <c r="E35" s="9"/>
      <c r="F35" s="9"/>
      <c r="G35" s="9"/>
    </row>
    <row r="36" spans="1:7" ht="22.7" customHeight="1">
      <c r="A36" s="11"/>
      <c r="B36" s="11"/>
      <c r="C36" s="11" t="s">
        <v>149</v>
      </c>
      <c r="D36" s="46"/>
      <c r="E36" s="9"/>
      <c r="F36" s="9"/>
      <c r="G36" s="9"/>
    </row>
    <row r="37" spans="1:7" ht="22.7" customHeight="1">
      <c r="A37" s="40" t="s">
        <v>150</v>
      </c>
      <c r="B37" s="49">
        <f>B6</f>
        <v>11790816.789999999</v>
      </c>
      <c r="C37" s="40" t="s">
        <v>151</v>
      </c>
      <c r="D37" s="50">
        <f>D6</f>
        <v>11790816.790000001</v>
      </c>
      <c r="E37" s="33"/>
      <c r="F37" s="9"/>
      <c r="G37" s="9"/>
    </row>
  </sheetData>
  <mergeCells count="4">
    <mergeCell ref="A2:D2"/>
    <mergeCell ref="C3:D3"/>
    <mergeCell ref="A4:B4"/>
    <mergeCell ref="C4:D4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activeCell="A7" sqref="A7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3.62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spans="1:11" ht="14.2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39.950000000000003" customHeight="1">
      <c r="A2" s="117" t="s">
        <v>152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ht="22.7" customHeight="1">
      <c r="A3" s="9"/>
      <c r="B3" s="9"/>
      <c r="C3" s="9"/>
      <c r="D3" s="9"/>
      <c r="E3" s="9"/>
      <c r="F3" s="9"/>
      <c r="G3" s="9"/>
      <c r="H3" s="9"/>
      <c r="I3" s="9"/>
      <c r="J3" s="121" t="s">
        <v>32</v>
      </c>
      <c r="K3" s="121"/>
    </row>
    <row r="4" spans="1:11" ht="22.7" customHeight="1">
      <c r="A4" s="119" t="s">
        <v>153</v>
      </c>
      <c r="B4" s="119" t="s">
        <v>113</v>
      </c>
      <c r="C4" s="119" t="s">
        <v>154</v>
      </c>
      <c r="D4" s="119"/>
      <c r="E4" s="119"/>
      <c r="F4" s="119" t="s">
        <v>155</v>
      </c>
      <c r="G4" s="119"/>
      <c r="H4" s="119"/>
      <c r="I4" s="119" t="s">
        <v>156</v>
      </c>
      <c r="J4" s="119"/>
      <c r="K4" s="119"/>
    </row>
    <row r="5" spans="1:11" ht="22.7" customHeight="1">
      <c r="A5" s="119"/>
      <c r="B5" s="119"/>
      <c r="C5" s="10" t="s">
        <v>113</v>
      </c>
      <c r="D5" s="10" t="s">
        <v>110</v>
      </c>
      <c r="E5" s="10" t="s">
        <v>111</v>
      </c>
      <c r="F5" s="10" t="s">
        <v>113</v>
      </c>
      <c r="G5" s="10" t="s">
        <v>110</v>
      </c>
      <c r="H5" s="10" t="s">
        <v>111</v>
      </c>
      <c r="I5" s="10" t="s">
        <v>113</v>
      </c>
      <c r="J5" s="10" t="s">
        <v>110</v>
      </c>
      <c r="K5" s="10" t="s">
        <v>111</v>
      </c>
    </row>
    <row r="6" spans="1:11" ht="22.7" customHeight="1">
      <c r="A6" s="30" t="s">
        <v>113</v>
      </c>
      <c r="B6" s="41">
        <f>B7</f>
        <v>11790816.789999999</v>
      </c>
      <c r="C6" s="41">
        <f t="shared" ref="C6:E6" si="0">C7</f>
        <v>11790816.789999999</v>
      </c>
      <c r="D6" s="41">
        <f t="shared" si="0"/>
        <v>3710816.79</v>
      </c>
      <c r="E6" s="41">
        <f t="shared" si="0"/>
        <v>8080000</v>
      </c>
      <c r="F6" s="41"/>
      <c r="G6" s="41"/>
      <c r="H6" s="41"/>
      <c r="I6" s="41"/>
      <c r="J6" s="41"/>
      <c r="K6" s="41"/>
    </row>
    <row r="7" spans="1:11" ht="22.7" customHeight="1">
      <c r="A7" s="42" t="s">
        <v>242</v>
      </c>
      <c r="B7" s="41">
        <f>C7</f>
        <v>11790816.789999999</v>
      </c>
      <c r="C7" s="41">
        <f>D7+E7</f>
        <v>11790816.789999999</v>
      </c>
      <c r="D7" s="43">
        <v>3710816.79</v>
      </c>
      <c r="E7" s="43">
        <f>8030000+50000</f>
        <v>8080000</v>
      </c>
      <c r="F7" s="43"/>
      <c r="G7" s="43"/>
      <c r="H7" s="43"/>
      <c r="I7" s="43"/>
      <c r="J7" s="43"/>
      <c r="K7" s="43"/>
    </row>
    <row r="8" spans="1:11" ht="22.7" customHeight="1">
      <c r="A8" s="44"/>
      <c r="B8" s="45"/>
      <c r="C8" s="45"/>
      <c r="D8" s="43"/>
      <c r="E8" s="43"/>
      <c r="F8" s="43"/>
      <c r="G8" s="43"/>
      <c r="H8" s="43"/>
      <c r="I8" s="43"/>
      <c r="J8" s="43"/>
      <c r="K8" s="43"/>
    </row>
  </sheetData>
  <mergeCells count="7">
    <mergeCell ref="A2:K2"/>
    <mergeCell ref="J3:K3"/>
    <mergeCell ref="C4:E4"/>
    <mergeCell ref="F4:H4"/>
    <mergeCell ref="I4:K4"/>
    <mergeCell ref="A4:A5"/>
    <mergeCell ref="B4:B5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C7" sqref="C7"/>
    </sheetView>
  </sheetViews>
  <sheetFormatPr defaultColWidth="10" defaultRowHeight="13.5"/>
  <cols>
    <col min="1" max="1" width="17.5" customWidth="1"/>
    <col min="2" max="2" width="25.75" customWidth="1"/>
    <col min="3" max="5" width="25.625" customWidth="1"/>
  </cols>
  <sheetData>
    <row r="1" spans="1:5" ht="14.25" customHeight="1">
      <c r="A1" s="34"/>
    </row>
    <row r="2" spans="1:5" ht="30" customHeight="1">
      <c r="A2" s="117" t="s">
        <v>157</v>
      </c>
      <c r="B2" s="117"/>
      <c r="C2" s="117"/>
      <c r="D2" s="117"/>
      <c r="E2" s="117"/>
    </row>
    <row r="3" spans="1:5" ht="21.95" customHeight="1">
      <c r="A3" s="9"/>
      <c r="B3" s="9"/>
      <c r="C3" s="121" t="s">
        <v>32</v>
      </c>
      <c r="D3" s="121"/>
      <c r="E3" s="121"/>
    </row>
    <row r="4" spans="1:5" ht="22.7" customHeight="1">
      <c r="A4" s="122" t="s">
        <v>108</v>
      </c>
      <c r="B4" s="122"/>
      <c r="C4" s="122" t="s">
        <v>154</v>
      </c>
      <c r="D4" s="122"/>
      <c r="E4" s="122"/>
    </row>
    <row r="5" spans="1:5" ht="22.7" customHeight="1">
      <c r="A5" s="35" t="s">
        <v>158</v>
      </c>
      <c r="B5" s="35" t="s">
        <v>159</v>
      </c>
      <c r="C5" s="36" t="s">
        <v>113</v>
      </c>
      <c r="D5" s="35" t="s">
        <v>110</v>
      </c>
      <c r="E5" s="35" t="s">
        <v>111</v>
      </c>
    </row>
    <row r="6" spans="1:5" ht="22.7" customHeight="1">
      <c r="A6" s="37"/>
      <c r="B6" s="38" t="s">
        <v>113</v>
      </c>
      <c r="C6" s="39">
        <f>C7+C11+C19</f>
        <v>11790816.790000001</v>
      </c>
      <c r="D6" s="39">
        <f t="shared" ref="D6:E6" si="0">D7+D11+D19</f>
        <v>3710816.79</v>
      </c>
      <c r="E6" s="39">
        <f t="shared" si="0"/>
        <v>8080000</v>
      </c>
    </row>
    <row r="7" spans="1:5" ht="27" customHeight="1">
      <c r="A7" s="80" t="s">
        <v>243</v>
      </c>
      <c r="B7" s="80" t="s">
        <v>244</v>
      </c>
      <c r="C7" s="39">
        <f>D7+E7</f>
        <v>10835745.210000001</v>
      </c>
      <c r="D7" s="39">
        <f>D8</f>
        <v>2755745.21</v>
      </c>
      <c r="E7" s="39">
        <f>E8</f>
        <v>8080000</v>
      </c>
    </row>
    <row r="8" spans="1:5" ht="27" customHeight="1">
      <c r="A8" s="80" t="s">
        <v>245</v>
      </c>
      <c r="B8" s="80" t="s">
        <v>246</v>
      </c>
      <c r="C8" s="39">
        <f t="shared" ref="C8:C21" si="1">D8+E8</f>
        <v>10835745.210000001</v>
      </c>
      <c r="D8" s="39">
        <f>D9+D10</f>
        <v>2755745.21</v>
      </c>
      <c r="E8" s="39">
        <f>E9+E10</f>
        <v>8080000</v>
      </c>
    </row>
    <row r="9" spans="1:5" ht="27" customHeight="1">
      <c r="A9" s="81" t="s">
        <v>247</v>
      </c>
      <c r="B9" s="81" t="s">
        <v>248</v>
      </c>
      <c r="C9" s="84">
        <f t="shared" si="1"/>
        <v>2805745.21</v>
      </c>
      <c r="D9" s="84">
        <v>2755745.21</v>
      </c>
      <c r="E9" s="84">
        <v>50000</v>
      </c>
    </row>
    <row r="10" spans="1:5" ht="27" customHeight="1">
      <c r="A10" s="81" t="s">
        <v>249</v>
      </c>
      <c r="B10" s="81" t="s">
        <v>250</v>
      </c>
      <c r="C10" s="84">
        <f t="shared" si="1"/>
        <v>8030000</v>
      </c>
      <c r="D10" s="84"/>
      <c r="E10" s="84">
        <v>8030000</v>
      </c>
    </row>
    <row r="11" spans="1:5" ht="27" customHeight="1">
      <c r="A11" s="80" t="s">
        <v>251</v>
      </c>
      <c r="B11" s="80" t="s">
        <v>252</v>
      </c>
      <c r="C11" s="39">
        <f t="shared" si="1"/>
        <v>742276.97000000009</v>
      </c>
      <c r="D11" s="39">
        <f>D12+D15+D17</f>
        <v>742276.97000000009</v>
      </c>
      <c r="E11" s="39"/>
    </row>
    <row r="12" spans="1:5" ht="27" customHeight="1">
      <c r="A12" s="80" t="s">
        <v>253</v>
      </c>
      <c r="B12" s="80" t="s">
        <v>254</v>
      </c>
      <c r="C12" s="39">
        <f t="shared" si="1"/>
        <v>611747.33000000007</v>
      </c>
      <c r="D12" s="39">
        <f>D13+D14</f>
        <v>611747.33000000007</v>
      </c>
      <c r="E12" s="39"/>
    </row>
    <row r="13" spans="1:5" ht="27" customHeight="1">
      <c r="A13" s="81" t="s">
        <v>255</v>
      </c>
      <c r="B13" s="81" t="s">
        <v>256</v>
      </c>
      <c r="C13" s="84">
        <f t="shared" si="1"/>
        <v>236390.5</v>
      </c>
      <c r="D13" s="84">
        <v>236390.5</v>
      </c>
      <c r="E13" s="84"/>
    </row>
    <row r="14" spans="1:5" ht="27" customHeight="1">
      <c r="A14" s="81" t="s">
        <v>257</v>
      </c>
      <c r="B14" s="82" t="s">
        <v>258</v>
      </c>
      <c r="C14" s="84">
        <f t="shared" si="1"/>
        <v>375356.83</v>
      </c>
      <c r="D14" s="84">
        <v>375356.83</v>
      </c>
      <c r="E14" s="84"/>
    </row>
    <row r="15" spans="1:5" ht="27" customHeight="1">
      <c r="A15" s="80" t="s">
        <v>269</v>
      </c>
      <c r="B15" s="80" t="s">
        <v>271</v>
      </c>
      <c r="C15" s="39">
        <f t="shared" si="1"/>
        <v>114000</v>
      </c>
      <c r="D15" s="39">
        <f>D16</f>
        <v>114000</v>
      </c>
      <c r="E15" s="39"/>
    </row>
    <row r="16" spans="1:5" ht="27" customHeight="1">
      <c r="A16" s="81" t="s">
        <v>270</v>
      </c>
      <c r="B16" s="83" t="s">
        <v>272</v>
      </c>
      <c r="C16" s="84">
        <f t="shared" si="1"/>
        <v>114000</v>
      </c>
      <c r="D16" s="84">
        <v>114000</v>
      </c>
      <c r="E16" s="84"/>
    </row>
    <row r="17" spans="1:5" ht="27" customHeight="1">
      <c r="A17" s="80" t="s">
        <v>259</v>
      </c>
      <c r="B17" s="80" t="s">
        <v>260</v>
      </c>
      <c r="C17" s="39">
        <f t="shared" si="1"/>
        <v>16529.64</v>
      </c>
      <c r="D17" s="39">
        <f>D18</f>
        <v>16529.64</v>
      </c>
      <c r="E17" s="39"/>
    </row>
    <row r="18" spans="1:5" ht="27" customHeight="1">
      <c r="A18" s="81" t="s">
        <v>261</v>
      </c>
      <c r="B18" s="83" t="s">
        <v>262</v>
      </c>
      <c r="C18" s="84">
        <f t="shared" si="1"/>
        <v>16529.64</v>
      </c>
      <c r="D18" s="84">
        <v>16529.64</v>
      </c>
      <c r="E18" s="84"/>
    </row>
    <row r="19" spans="1:5" ht="27" customHeight="1">
      <c r="A19" s="80" t="s">
        <v>263</v>
      </c>
      <c r="B19" s="80" t="s">
        <v>264</v>
      </c>
      <c r="C19" s="39">
        <f t="shared" si="1"/>
        <v>212794.61</v>
      </c>
      <c r="D19" s="39">
        <f>D20</f>
        <v>212794.61</v>
      </c>
      <c r="E19" s="39"/>
    </row>
    <row r="20" spans="1:5" ht="27" customHeight="1">
      <c r="A20" s="80" t="s">
        <v>265</v>
      </c>
      <c r="B20" s="80" t="s">
        <v>266</v>
      </c>
      <c r="C20" s="39">
        <f t="shared" si="1"/>
        <v>212794.61</v>
      </c>
      <c r="D20" s="39">
        <f>D21</f>
        <v>212794.61</v>
      </c>
      <c r="E20" s="39"/>
    </row>
    <row r="21" spans="1:5" ht="27" customHeight="1">
      <c r="A21" s="81" t="s">
        <v>267</v>
      </c>
      <c r="B21" s="83" t="s">
        <v>268</v>
      </c>
      <c r="C21" s="84">
        <f t="shared" si="1"/>
        <v>212794.61</v>
      </c>
      <c r="D21" s="84">
        <v>212794.61</v>
      </c>
      <c r="E21" s="84"/>
    </row>
  </sheetData>
  <mergeCells count="4">
    <mergeCell ref="A2:E2"/>
    <mergeCell ref="C3:E3"/>
    <mergeCell ref="A4:B4"/>
    <mergeCell ref="C4:E4"/>
  </mergeCells>
  <phoneticPr fontId="34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30"/>
  <sheetViews>
    <sheetView topLeftCell="A4" workbookViewId="0">
      <selection activeCell="E6" sqref="E6"/>
    </sheetView>
  </sheetViews>
  <sheetFormatPr defaultColWidth="10" defaultRowHeight="13.5"/>
  <cols>
    <col min="1" max="1" width="9.125" customWidth="1"/>
    <col min="2" max="2" width="23.5" customWidth="1"/>
    <col min="3" max="3" width="15.5" customWidth="1"/>
    <col min="4" max="4" width="18.5" customWidth="1"/>
    <col min="5" max="5" width="17.125" customWidth="1"/>
  </cols>
  <sheetData>
    <row r="1" spans="1:5" ht="18" customHeight="1">
      <c r="A1" s="8"/>
      <c r="B1" s="8"/>
      <c r="C1" s="8"/>
      <c r="D1" s="8"/>
      <c r="E1" s="8"/>
    </row>
    <row r="2" spans="1:5" ht="34.5" customHeight="1">
      <c r="A2" s="123" t="s">
        <v>160</v>
      </c>
      <c r="B2" s="123"/>
      <c r="C2" s="123"/>
      <c r="D2" s="123"/>
      <c r="E2" s="123"/>
    </row>
    <row r="3" spans="1:5" ht="22.7" customHeight="1">
      <c r="A3" s="124"/>
      <c r="B3" s="124"/>
      <c r="C3" s="96"/>
      <c r="D3" s="96"/>
      <c r="E3" s="97" t="s">
        <v>32</v>
      </c>
    </row>
    <row r="4" spans="1:5" ht="22.7" customHeight="1">
      <c r="A4" s="125" t="s">
        <v>161</v>
      </c>
      <c r="B4" s="125"/>
      <c r="C4" s="125" t="s">
        <v>162</v>
      </c>
      <c r="D4" s="125"/>
      <c r="E4" s="125"/>
    </row>
    <row r="5" spans="1:5" ht="22.7" customHeight="1">
      <c r="A5" s="98" t="s">
        <v>158</v>
      </c>
      <c r="B5" s="98" t="s">
        <v>159</v>
      </c>
      <c r="C5" s="98" t="s">
        <v>113</v>
      </c>
      <c r="D5" s="98" t="s">
        <v>163</v>
      </c>
      <c r="E5" s="98" t="s">
        <v>164</v>
      </c>
    </row>
    <row r="6" spans="1:5" ht="22.7" customHeight="1">
      <c r="A6" s="98"/>
      <c r="B6" s="99" t="s">
        <v>113</v>
      </c>
      <c r="C6" s="100">
        <f>D6+E6</f>
        <v>3710816.79</v>
      </c>
      <c r="D6" s="100">
        <f>D7+D15+D27</f>
        <v>3472785.79</v>
      </c>
      <c r="E6" s="100">
        <f>E7+E15+E27</f>
        <v>238031</v>
      </c>
    </row>
    <row r="7" spans="1:5" ht="22.7" customHeight="1">
      <c r="A7" s="85" t="s">
        <v>165</v>
      </c>
      <c r="B7" s="85" t="s">
        <v>166</v>
      </c>
      <c r="C7" s="100">
        <f t="shared" ref="C7:C30" si="0">D7+E7</f>
        <v>3122395.29</v>
      </c>
      <c r="D7" s="110">
        <f>SUM(D8:D14)</f>
        <v>3122395.29</v>
      </c>
      <c r="E7" s="110"/>
    </row>
    <row r="8" spans="1:5" ht="27" customHeight="1">
      <c r="A8" s="109" t="s">
        <v>167</v>
      </c>
      <c r="B8" s="109" t="s">
        <v>197</v>
      </c>
      <c r="C8" s="103">
        <f t="shared" si="0"/>
        <v>1104213.6000000001</v>
      </c>
      <c r="D8" s="104">
        <v>1104213.6000000001</v>
      </c>
      <c r="E8" s="101"/>
    </row>
    <row r="9" spans="1:5" ht="27" customHeight="1">
      <c r="A9" s="102" t="s">
        <v>198</v>
      </c>
      <c r="B9" s="102" t="s">
        <v>199</v>
      </c>
      <c r="C9" s="103">
        <f t="shared" si="0"/>
        <v>483821.21000000008</v>
      </c>
      <c r="D9" s="104">
        <v>483821.21000000008</v>
      </c>
      <c r="E9" s="104"/>
    </row>
    <row r="10" spans="1:5" ht="27" customHeight="1">
      <c r="A10" s="105" t="s">
        <v>200</v>
      </c>
      <c r="B10" s="105" t="s">
        <v>201</v>
      </c>
      <c r="C10" s="103">
        <f t="shared" si="0"/>
        <v>493795</v>
      </c>
      <c r="D10" s="106">
        <v>493795</v>
      </c>
      <c r="E10" s="106"/>
    </row>
    <row r="11" spans="1:5" ht="27" customHeight="1">
      <c r="A11" s="105" t="s">
        <v>202</v>
      </c>
      <c r="B11" s="105" t="s">
        <v>203</v>
      </c>
      <c r="C11" s="103">
        <f t="shared" si="0"/>
        <v>435884.4</v>
      </c>
      <c r="D11" s="106">
        <v>435884.4</v>
      </c>
      <c r="E11" s="106"/>
    </row>
    <row r="12" spans="1:5" ht="27" customHeight="1">
      <c r="A12" s="105" t="s">
        <v>204</v>
      </c>
      <c r="B12" s="105" t="s">
        <v>205</v>
      </c>
      <c r="C12" s="103">
        <f t="shared" si="0"/>
        <v>375356.83</v>
      </c>
      <c r="D12" s="106">
        <v>375356.83</v>
      </c>
      <c r="E12" s="106"/>
    </row>
    <row r="13" spans="1:5" ht="27" customHeight="1">
      <c r="A13" s="107" t="s">
        <v>206</v>
      </c>
      <c r="B13" s="107" t="s">
        <v>207</v>
      </c>
      <c r="C13" s="103">
        <f t="shared" si="0"/>
        <v>212794.61</v>
      </c>
      <c r="D13" s="108">
        <v>212794.61</v>
      </c>
      <c r="E13" s="108"/>
    </row>
    <row r="14" spans="1:5" ht="27" customHeight="1">
      <c r="A14" s="107" t="s">
        <v>208</v>
      </c>
      <c r="B14" s="107" t="s">
        <v>209</v>
      </c>
      <c r="C14" s="103">
        <f t="shared" si="0"/>
        <v>16529.64</v>
      </c>
      <c r="D14" s="108">
        <v>16529.64</v>
      </c>
      <c r="E14" s="108"/>
    </row>
    <row r="15" spans="1:5" ht="27" customHeight="1">
      <c r="A15" s="85" t="s">
        <v>181</v>
      </c>
      <c r="B15" s="85" t="s">
        <v>210</v>
      </c>
      <c r="C15" s="100">
        <f t="shared" si="0"/>
        <v>238031</v>
      </c>
      <c r="D15" s="101"/>
      <c r="E15" s="101">
        <f>SUM(E16:E26)</f>
        <v>238031</v>
      </c>
    </row>
    <row r="16" spans="1:5" ht="27" customHeight="1">
      <c r="A16" s="88" t="s">
        <v>182</v>
      </c>
      <c r="B16" s="88" t="s">
        <v>211</v>
      </c>
      <c r="C16" s="103">
        <f t="shared" si="0"/>
        <v>44000</v>
      </c>
      <c r="D16" s="108"/>
      <c r="E16" s="108">
        <v>44000</v>
      </c>
    </row>
    <row r="17" spans="1:5" ht="27" customHeight="1">
      <c r="A17" s="88" t="s">
        <v>212</v>
      </c>
      <c r="B17" s="88" t="s">
        <v>213</v>
      </c>
      <c r="C17" s="103">
        <f t="shared" si="0"/>
        <v>12000</v>
      </c>
      <c r="D17" s="108"/>
      <c r="E17" s="108">
        <v>12000</v>
      </c>
    </row>
    <row r="18" spans="1:5" ht="27" customHeight="1">
      <c r="A18" s="88" t="s">
        <v>214</v>
      </c>
      <c r="B18" s="88" t="s">
        <v>215</v>
      </c>
      <c r="C18" s="103">
        <f t="shared" si="0"/>
        <v>6000</v>
      </c>
      <c r="D18" s="108"/>
      <c r="E18" s="108">
        <v>6000</v>
      </c>
    </row>
    <row r="19" spans="1:5" ht="27" customHeight="1">
      <c r="A19" s="88" t="s">
        <v>216</v>
      </c>
      <c r="B19" s="88" t="s">
        <v>217</v>
      </c>
      <c r="C19" s="103">
        <f t="shared" si="0"/>
        <v>9000</v>
      </c>
      <c r="D19" s="108"/>
      <c r="E19" s="108">
        <v>9000</v>
      </c>
    </row>
    <row r="20" spans="1:5" ht="27" customHeight="1">
      <c r="A20" s="88" t="s">
        <v>218</v>
      </c>
      <c r="B20" s="88" t="s">
        <v>219</v>
      </c>
      <c r="C20" s="103">
        <f t="shared" si="0"/>
        <v>22000</v>
      </c>
      <c r="D20" s="108"/>
      <c r="E20" s="108">
        <v>22000</v>
      </c>
    </row>
    <row r="21" spans="1:5" ht="27" customHeight="1">
      <c r="A21" s="88" t="s">
        <v>220</v>
      </c>
      <c r="B21" s="88" t="s">
        <v>221</v>
      </c>
      <c r="C21" s="103">
        <f t="shared" si="0"/>
        <v>5000</v>
      </c>
      <c r="D21" s="108"/>
      <c r="E21" s="108">
        <v>5000</v>
      </c>
    </row>
    <row r="22" spans="1:5" ht="27" customHeight="1">
      <c r="A22" s="88" t="s">
        <v>222</v>
      </c>
      <c r="B22" s="88" t="s">
        <v>223</v>
      </c>
      <c r="C22" s="103">
        <f t="shared" si="0"/>
        <v>15000</v>
      </c>
      <c r="D22" s="108"/>
      <c r="E22" s="108">
        <v>15000</v>
      </c>
    </row>
    <row r="23" spans="1:5" ht="27" customHeight="1">
      <c r="A23" s="88" t="s">
        <v>224</v>
      </c>
      <c r="B23" s="88" t="s">
        <v>225</v>
      </c>
      <c r="C23" s="103">
        <f t="shared" si="0"/>
        <v>18827.8</v>
      </c>
      <c r="D23" s="108"/>
      <c r="E23" s="108">
        <v>18827.8</v>
      </c>
    </row>
    <row r="24" spans="1:5" ht="27" customHeight="1">
      <c r="A24" s="88" t="s">
        <v>226</v>
      </c>
      <c r="B24" s="88" t="s">
        <v>227</v>
      </c>
      <c r="C24" s="103">
        <f t="shared" si="0"/>
        <v>25403.200000000001</v>
      </c>
      <c r="D24" s="108"/>
      <c r="E24" s="108">
        <v>25403.200000000001</v>
      </c>
    </row>
    <row r="25" spans="1:5" ht="27" customHeight="1">
      <c r="A25" s="88" t="s">
        <v>228</v>
      </c>
      <c r="B25" s="90" t="s">
        <v>229</v>
      </c>
      <c r="C25" s="103">
        <f t="shared" si="0"/>
        <v>73800</v>
      </c>
      <c r="D25" s="108"/>
      <c r="E25" s="108">
        <v>73800</v>
      </c>
    </row>
    <row r="26" spans="1:5" ht="27" customHeight="1">
      <c r="A26" s="88" t="s">
        <v>230</v>
      </c>
      <c r="B26" s="88" t="s">
        <v>231</v>
      </c>
      <c r="C26" s="103">
        <f t="shared" si="0"/>
        <v>7000</v>
      </c>
      <c r="D26" s="108"/>
      <c r="E26" s="108">
        <v>7000</v>
      </c>
    </row>
    <row r="27" spans="1:5" ht="27" customHeight="1">
      <c r="A27" s="85" t="s">
        <v>232</v>
      </c>
      <c r="B27" s="85" t="s">
        <v>233</v>
      </c>
      <c r="C27" s="100">
        <f t="shared" si="0"/>
        <v>350390.5</v>
      </c>
      <c r="D27" s="101">
        <f>SUM(D28:D30)</f>
        <v>350390.5</v>
      </c>
      <c r="E27" s="101"/>
    </row>
    <row r="28" spans="1:5" ht="27" customHeight="1">
      <c r="A28" s="88" t="s">
        <v>234</v>
      </c>
      <c r="B28" s="88" t="s">
        <v>235</v>
      </c>
      <c r="C28" s="103">
        <f t="shared" si="0"/>
        <v>160140.5</v>
      </c>
      <c r="D28" s="108">
        <v>160140.5</v>
      </c>
      <c r="E28" s="108"/>
    </row>
    <row r="29" spans="1:5" ht="27" customHeight="1">
      <c r="A29" s="88" t="s">
        <v>240</v>
      </c>
      <c r="B29" s="88" t="s">
        <v>241</v>
      </c>
      <c r="C29" s="103">
        <f t="shared" si="0"/>
        <v>76250</v>
      </c>
      <c r="D29" s="108">
        <v>76250</v>
      </c>
      <c r="E29" s="108"/>
    </row>
    <row r="30" spans="1:5" ht="27" customHeight="1">
      <c r="A30" s="88" t="s">
        <v>236</v>
      </c>
      <c r="B30" s="88" t="s">
        <v>237</v>
      </c>
      <c r="C30" s="103">
        <f t="shared" si="0"/>
        <v>114000</v>
      </c>
      <c r="D30" s="108">
        <v>114000</v>
      </c>
      <c r="E30" s="108"/>
    </row>
  </sheetData>
  <mergeCells count="4">
    <mergeCell ref="A2:E2"/>
    <mergeCell ref="A3:B3"/>
    <mergeCell ref="A4:B4"/>
    <mergeCell ref="C4:E4"/>
  </mergeCells>
  <phoneticPr fontId="34" type="noConversion"/>
  <pageMargins left="0.75" right="0.75" top="0.270000010728836" bottom="0.2700000107288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4</vt:i4>
      </vt:variant>
    </vt:vector>
  </HeadingPairs>
  <TitlesOfParts>
    <vt:vector size="18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表10!Print_Area</vt:lpstr>
      <vt:lpstr>表2!Print_Area</vt:lpstr>
      <vt:lpstr>表10!Print_Titles</vt:lpstr>
      <vt:lpstr>表2!Print_Titles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2025-02-25T01:12:29Z</cp:lastPrinted>
  <dcterms:created xsi:type="dcterms:W3CDTF">2023-01-31T16:53:00Z</dcterms:created>
  <dcterms:modified xsi:type="dcterms:W3CDTF">2025-02-25T14:02:40Z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54C80BC5E32D4B2596A6365A6DA0E22A</vt:lpwstr>
  </property>
</Properties>
</file>