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890" tabRatio="619" activeTab="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  <sheet name="15" sheetId="34" r:id="rId17"/>
    <sheet name="16" sheetId="35" r:id="rId18"/>
    <sheet name="17" sheetId="36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'3'!$A$1:$E$22</definedName>
    <definedName name="_xlnm.Print_Area" localSheetId="5">'4'!$A$1:$D$37</definedName>
    <definedName name="_xlnm.Print_Area" localSheetId="6">'5'!$A$1:$L$12</definedName>
    <definedName name="_xlnm.Print_Area" localSheetId="7">'6'!$A$1:$E$22</definedName>
    <definedName name="_xlnm.Print_Area" localSheetId="9">'8'!$A$1:$I$8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13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3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5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5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6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6" authorId="0">
      <text>
        <r>
          <rPr>
            <sz val="9"/>
            <rFont val="宋体"/>
            <charset val="134"/>
          </rPr>
          <t xml:space="preserve">非统发工资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13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3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5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5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D16" authorId="0">
      <text>
        <r>
          <rPr>
            <sz val="9"/>
            <rFont val="宋体"/>
            <charset val="134"/>
          </rPr>
          <t xml:space="preserve">非统发工资
</t>
        </r>
      </text>
    </comment>
    <comment ref="E16" authorId="0">
      <text>
        <r>
          <rPr>
            <sz val="9"/>
            <rFont val="宋体"/>
            <charset val="134"/>
          </rPr>
          <t xml:space="preserve">非统发工资
</t>
        </r>
      </text>
    </comment>
  </commentList>
</comments>
</file>

<file path=xl/sharedStrings.xml><?xml version="1.0" encoding="utf-8"?>
<sst xmlns="http://schemas.openxmlformats.org/spreadsheetml/2006/main" count="692" uniqueCount="378">
  <si>
    <t>单位代码：606001</t>
  </si>
  <si>
    <t>单位名称：宁县人力资源和社会保障局（一级预算单位）</t>
  </si>
  <si>
    <t>部门预算公开表</t>
  </si>
  <si>
    <t>编制日期：</t>
  </si>
  <si>
    <t>部门领导：张丽萍</t>
  </si>
  <si>
    <t>财务负责人：米聪红</t>
  </si>
  <si>
    <t>制表人：张建新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</si>
  <si>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</si>
  <si>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</si>
  <si>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</si>
  <si>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</si>
  <si>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</si>
  <si>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</si>
  <si>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</si>
  <si>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</si>
  <si>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</si>
  <si>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</si>
  <si>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</si>
  <si>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</si>
  <si>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</si>
  <si>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</si>
  <si>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</si>
  <si>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</si>
  <si>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</si>
  <si>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</si>
  <si>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</si>
  <si>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</si>
  <si>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</si>
  <si>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</si>
  <si>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</si>
  <si>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</si>
  <si>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</si>
  <si>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</si>
  <si>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</si>
  <si>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</si>
  <si>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</si>
  <si>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</si>
  <si>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</si>
  <si>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</si>
  <si>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</si>
  <si>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</si>
  <si>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</si>
  <si>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</si>
  <si>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</si>
  <si>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</si>
  <si>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</si>
  <si>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</si>
  <si>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</si>
  <si>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</si>
  <si>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</si>
  <si>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</si>
  <si>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</si>
  <si>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</si>
  <si>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</si>
  <si>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</si>
  <si>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</si>
  <si>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</si>
  <si>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</si>
  <si>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</si>
  <si>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</si>
  <si>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</si>
  <si>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</si>
  <si>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</si>
  <si>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</si>
  <si>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</si>
  <si>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</si>
  <si>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</si>
  <si>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</si>
  <si>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</si>
  <si>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</si>
  <si>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</si>
  <si>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</si>
  <si>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</si>
  <si>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</si>
  <si>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</si>
  <si>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</si>
  <si>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</si>
  <si>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</si>
  <si>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</si>
  <si>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</si>
  <si>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</si>
  <si>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</si>
  <si>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</si>
  <si>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</si>
  <si>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</si>
  <si>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</si>
  <si>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</si>
  <si>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</si>
  <si>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</si>
  <si>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</si>
  <si>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</si>
  <si>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</si>
  <si>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</si>
  <si>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</si>
  <si>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</si>
  <si>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</si>
  <si>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</si>
  <si>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</si>
  <si>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</si>
  <si>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</si>
  <si>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</si>
  <si>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</si>
  <si>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</si>
  <si>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</si>
  <si>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</si>
  <si>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</si>
  <si>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2080106</t>
  </si>
  <si>
    <t>就业管理事务</t>
  </si>
  <si>
    <t>2080109</t>
  </si>
  <si>
    <t>社会保险经办机构</t>
  </si>
  <si>
    <t>2080199</t>
  </si>
  <si>
    <t>其他人力资源和社会保障管理事务支出</t>
  </si>
  <si>
    <t>20807</t>
  </si>
  <si>
    <t>就业补助</t>
  </si>
  <si>
    <t>2080705</t>
  </si>
  <si>
    <t>公益岗位补贴</t>
  </si>
  <si>
    <t>2080713</t>
  </si>
  <si>
    <t>促进创业补贴</t>
  </si>
  <si>
    <t>20826</t>
  </si>
  <si>
    <t>财政对基本养老保险基金的补助</t>
  </si>
  <si>
    <t>2082601</t>
  </si>
  <si>
    <t>财政对企业职工基本养老保险基金的补助</t>
  </si>
  <si>
    <t>2082602</t>
  </si>
  <si>
    <t>财政对城乡居民基本养老保险基金的补助</t>
  </si>
  <si>
    <t>213</t>
  </si>
  <si>
    <t>农林水支出</t>
  </si>
  <si>
    <t>21308</t>
  </si>
  <si>
    <t>普惠金融发展支出</t>
  </si>
  <si>
    <t>2130804</t>
  </si>
  <si>
    <t>创业担保贷款贴息及奖补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</si>
  <si>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</si>
  <si>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</si>
  <si>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</si>
  <si>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</si>
  <si>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</si>
  <si>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</si>
  <si>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</si>
  <si>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</si>
  <si>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</si>
  <si>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</si>
  <si>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</si>
  <si>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</si>
  <si>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</si>
  <si>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</si>
  <si>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</si>
  <si>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</si>
  <si>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606001</t>
  </si>
  <si>
    <t>宁县人力资源和社会保障局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</si>
  <si>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</si>
  <si>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</si>
  <si>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</si>
  <si>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</si>
  <si>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</si>
  <si>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</si>
  <si>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</si>
  <si>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</si>
  <si>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</si>
  <si>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</si>
  <si>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</si>
  <si>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</si>
  <si>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</si>
  <si>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</si>
  <si>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</si>
  <si>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</si>
  <si>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</si>
  <si>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</si>
  <si>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</si>
  <si>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</si>
  <si>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</si>
  <si>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</si>
  <si>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</si>
  <si>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</si>
  <si>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</si>
  <si>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</si>
  <si>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</si>
  <si>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</si>
  <si>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</si>
  <si>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</si>
  <si>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</si>
  <si>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</si>
  <si>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</si>
  <si>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</si>
  <si>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</si>
  <si>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</si>
  <si>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</si>
  <si>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</si>
  <si>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</si>
  <si>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</si>
  <si>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</si>
  <si>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</si>
  <si>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</si>
  <si>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</si>
  <si>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</si>
  <si>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</si>
  <si>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</si>
  <si>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</si>
  <si>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</si>
  <si>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</si>
  <si>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</si>
  <si>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</si>
  <si>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</si>
  <si>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</si>
  <si>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</si>
  <si>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</si>
  <si>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</si>
  <si>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</si>
  <si>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</si>
  <si>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</si>
  <si>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</si>
  <si>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</si>
  <si>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</si>
  <si>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</si>
  <si>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</si>
  <si>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</si>
  <si>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</si>
  <si>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</si>
  <si>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</si>
  <si>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</si>
  <si>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</si>
  <si>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</si>
  <si>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</si>
  <si>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</si>
  <si>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</si>
  <si>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</si>
  <si>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</si>
  <si>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</si>
  <si>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</si>
  <si>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</si>
  <si>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</si>
  <si>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</si>
  <si>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</si>
  <si>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</si>
  <si>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</si>
  <si>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</si>
  <si>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</si>
  <si>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</si>
  <si>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</si>
  <si>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</si>
  <si>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</si>
  <si>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</si>
  <si>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</si>
  <si>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</si>
  <si>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</si>
  <si>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</si>
  <si>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</si>
  <si>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</si>
  <si>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</si>
  <si>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</si>
  <si>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</si>
  <si>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</si>
  <si>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</si>
  <si>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</si>
  <si>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</si>
  <si>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</si>
  <si>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</si>
  <si>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</si>
  <si>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</si>
  <si>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</si>
  <si>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</si>
  <si>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</si>
  <si>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</si>
  <si>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</si>
  <si>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</si>
  <si>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</si>
  <si>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</si>
  <si>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</si>
  <si>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</si>
  <si>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</si>
  <si>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</si>
  <si>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</si>
  <si>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</si>
  <si>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</si>
  <si>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</si>
  <si>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</si>
  <si>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</si>
  <si>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</si>
  <si>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</si>
  <si>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</si>
  <si>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</si>
  <si>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</si>
  <si>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</si>
  <si>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</si>
  <si>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</si>
  <si>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张建新</t>
  </si>
  <si>
    <t>联系电话</t>
  </si>
  <si>
    <t>09346622297</t>
  </si>
  <si>
    <t>部门（单位）职能</t>
  </si>
  <si>
    <t>依据</t>
  </si>
  <si>
    <t>关于印发《宁县人力资源和社会保障局职能配置、内设机构和人员编制规定》的通知（宁办字〔2019〕47号）</t>
  </si>
  <si>
    <t>职能概述</t>
  </si>
  <si>
    <t>贯彻执行国家、省、市关于人力资源和社会保障事业发展规划、政策、法规；拟订全县人力资源和社会保障事业发展规划、政策，组织起草全县人力资源和社会保障方面规范性文件，并组织实施和监督检查。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</si>
  <si>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</si>
  <si>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</si>
  <si>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</si>
  <si>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</si>
  <si>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</si>
  <si>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宁县就业劳务工作局、宁县社会保险局、宁县城乡居民社会养老保险局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</si>
  <si>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</si>
  <si>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</si>
  <si>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</si>
  <si>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</si>
  <si>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</si>
  <si>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</si>
  <si>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</si>
  <si>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</si>
  <si>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</si>
  <si>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</si>
  <si>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</si>
  <si>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</si>
  <si>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</si>
  <si>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</si>
  <si>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</si>
  <si>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</si>
  <si>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</si>
  <si>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</si>
  <si>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</si>
  <si>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</si>
  <si>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</si>
  <si>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</si>
  <si>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</si>
  <si>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</si>
  <si>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</si>
  <si>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</si>
  <si>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</si>
  <si>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</si>
  <si>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</si>
  <si>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资金准确率</t>
  </si>
  <si>
    <t>效益指标</t>
  </si>
  <si>
    <t>经济效益指标</t>
  </si>
  <si>
    <t>单位正常运行</t>
  </si>
  <si>
    <t>推动全县人社工作良好发展</t>
  </si>
  <si>
    <t>满意度指标</t>
  </si>
  <si>
    <t>服务对象满意度指标</t>
  </si>
  <si>
    <t>服务对象满意度</t>
  </si>
  <si>
    <t>≥98%</t>
  </si>
  <si>
    <t>无</t>
  </si>
  <si>
    <r>
      <rPr>
        <sz val="9"/>
        <color rgb="FF000000"/>
        <rFont val="宋体"/>
        <charset val="1"/>
      </rPr>
      <t>机关财务管理制度</t>
    </r>
    <r>
      <rPr>
        <sz val="9"/>
        <color rgb="FF000000"/>
        <rFont val="Calibri"/>
        <charset val="1"/>
      </rPr>
      <t xml:space="preserve">    </t>
    </r>
    <r>
      <rPr>
        <sz val="9"/>
        <color rgb="FF000000"/>
        <rFont val="宋体"/>
        <charset val="1"/>
      </rPr>
      <t>出差派差制度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内部控制制度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请销假制度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政府采购制度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重大事项集体决策制度</t>
    </r>
  </si>
  <si>
    <t>项目支出绩效目标表</t>
  </si>
  <si>
    <t>预算单位</t>
  </si>
  <si>
    <t>宁县就业劳务工作局</t>
  </si>
  <si>
    <t>项目名称</t>
  </si>
  <si>
    <t>一级项目名称</t>
  </si>
  <si>
    <t>二级项目名称</t>
  </si>
  <si>
    <t>项目类型</t>
  </si>
  <si>
    <t>专项资金</t>
  </si>
  <si>
    <t>资金用途</t>
  </si>
  <si>
    <t>资金性质</t>
  </si>
  <si>
    <t>一般公共预算</t>
  </si>
  <si>
    <t>项目分类</t>
  </si>
  <si>
    <t>专项经费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</si>
  <si>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</si>
  <si>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</si>
  <si>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</si>
  <si>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</si>
  <si>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</si>
  <si>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年计划发放个人创业担保贷款</t>
    </r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笔以上，带动就业</t>
    </r>
    <r>
      <rPr>
        <sz val="9"/>
        <color rgb="FF000000"/>
        <rFont val="Calibri"/>
        <charset val="1"/>
      </rPr>
      <t>300</t>
    </r>
    <r>
      <rPr>
        <sz val="9"/>
        <color rgb="FF000000"/>
        <rFont val="宋体"/>
        <charset val="1"/>
      </rPr>
      <t>人以上。</t>
    </r>
  </si>
  <si>
    <t>指标目标值</t>
  </si>
  <si>
    <t>扶持创业人数</t>
  </si>
  <si>
    <t>≥100</t>
  </si>
  <si>
    <t>带动就业人数</t>
  </si>
  <si>
    <t>≥300</t>
  </si>
  <si>
    <t>≥95%</t>
  </si>
  <si>
    <t>宁县社会保险局</t>
  </si>
  <si>
    <t>其他专项类</t>
  </si>
  <si>
    <t>用于发放企业职工基本养老保险金</t>
  </si>
  <si>
    <t>确保企业职工基本养老保险金按时足额发放</t>
  </si>
  <si>
    <t>参加企业职工基本养老保险待遇发放人数</t>
  </si>
  <si>
    <r>
      <rPr>
        <sz val="9"/>
        <color rgb="FF000000"/>
        <rFont val="宋体"/>
        <charset val="1"/>
      </rPr>
      <t>＞＝</t>
    </r>
    <r>
      <rPr>
        <sz val="9"/>
        <color rgb="FF000000"/>
        <rFont val="Calibri"/>
        <charset val="1"/>
      </rPr>
      <t>2575</t>
    </r>
    <r>
      <rPr>
        <sz val="9"/>
        <color rgb="FF000000"/>
        <rFont val="宋体"/>
        <charset val="1"/>
      </rPr>
      <t>人</t>
    </r>
  </si>
  <si>
    <t>社会效益指标</t>
  </si>
  <si>
    <t>政策知晓率</t>
  </si>
  <si>
    <t>参加企业职工基本养老保险人员政策知晓率</t>
  </si>
  <si>
    <r>
      <rPr>
        <sz val="9"/>
        <color rgb="FF000000"/>
        <rFont val="宋体"/>
        <charset val="1"/>
      </rPr>
      <t>＞＝</t>
    </r>
    <r>
      <rPr>
        <sz val="9"/>
        <color rgb="FF000000"/>
        <rFont val="Calibri"/>
        <charset val="1"/>
      </rPr>
      <t>100%</t>
    </r>
  </si>
  <si>
    <t>参加企业职工基本养老保险人员满意度</t>
  </si>
  <si>
    <t>宁县城乡居民社会养老保险局</t>
  </si>
  <si>
    <t>社会保险基金补助</t>
  </si>
  <si>
    <t>养老保险代缴及待遇发放</t>
  </si>
  <si>
    <t>县列资金</t>
  </si>
  <si>
    <t>保证补贴资金按时足额发放到人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</si>
</sst>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&quot;$&quot;\ #,##0_-;[Red]&quot;$&quot;\ #,##0\-"/>
    <numFmt numFmtId="178" formatCode="yy\.mm\.dd"/>
    <numFmt numFmtId="179" formatCode="#,##0_);[Blue]\(#,##0\)"/>
    <numFmt numFmtId="180" formatCode="_-#,###.00,_-;\(#,###.00,\);_-\ \ &quot;-&quot;_-;_-@_-"/>
    <numFmt numFmtId="181" formatCode="_-* #,##0.00_-;\-* #,##0.00_-;_-* &quot;-&quot;??_-;_-@_-"/>
    <numFmt numFmtId="182" formatCode="_-* #,##0_-;\-* #,##0_-;_-* &quot;-&quot;??_-;_-@_-"/>
    <numFmt numFmtId="183" formatCode="&quot;\&quot;#,##0;[Red]&quot;\&quot;&quot;\&quot;&quot;\&quot;&quot;\&quot;&quot;\&quot;&quot;\&quot;&quot;\&quot;\-#,##0"/>
    <numFmt numFmtId="184" formatCode="#,##0.000000"/>
    <numFmt numFmtId="185" formatCode="mmm/yyyy;_-\ &quot;N/A&quot;_-;_-\ &quot;-&quot;_-"/>
    <numFmt numFmtId="186" formatCode="#,##0.0_);\(#,##0.0\)"/>
    <numFmt numFmtId="187" formatCode="_(&quot;$&quot;* #,##0.00_);_(&quot;$&quot;* \(#,##0.00\);_(&quot;$&quot;* &quot;-&quot;??_);_(@_)"/>
    <numFmt numFmtId="188" formatCode="\(#,##0\)\ "/>
    <numFmt numFmtId="189" formatCode="_-* #,##0&quot;$&quot;_-;\-* #,##0&quot;$&quot;_-;_-* &quot;-&quot;&quot;$&quot;_-;_-@_-"/>
    <numFmt numFmtId="190" formatCode="_-* #,##0_-;\-* #,##0_-;_-* &quot;-&quot;_-;_-@_-"/>
    <numFmt numFmtId="191" formatCode="_-#,##0_-;\(#,##0\);_-\ \ &quot;-&quot;_-;_-@_-"/>
    <numFmt numFmtId="192" formatCode="#,##0.00\¥;\-#,##0.00\¥"/>
    <numFmt numFmtId="193" formatCode="0.0%;\(0.0%\)"/>
    <numFmt numFmtId="194" formatCode="_(&quot;$&quot;* #,##0_);_(&quot;$&quot;* \(#,##0\);_(&quot;$&quot;* &quot;-&quot;_);_(@_)"/>
    <numFmt numFmtId="195" formatCode="&quot;$&quot;#,##0.00_);\(&quot;$&quot;#,##0.00\)"/>
    <numFmt numFmtId="196" formatCode="[Blue]0.0%;[Blue]\(0.0%\)"/>
    <numFmt numFmtId="197" formatCode="_-* #,##0.0000000000_-;\-* #,##0.0000000000_-;_-* &quot;-&quot;??_-;_-@_-"/>
    <numFmt numFmtId="198" formatCode="[Blue]#,##0_);[Blue]\(#,##0\)"/>
    <numFmt numFmtId="199" formatCode="\$#,##0;\(\$#,##0\)"/>
    <numFmt numFmtId="200" formatCode="_-#,##0.00_-;\(#,##0.00\);_-\ \ &quot;-&quot;_-;_-@_-"/>
    <numFmt numFmtId="201" formatCode="&quot;$&quot;#,##0;\-&quot;$&quot;#,##0"/>
    <numFmt numFmtId="202" formatCode="_-* #,##0\¥_-;\-* #,##0\¥_-;_-* &quot;-&quot;\¥_-;_-@_-"/>
    <numFmt numFmtId="203" formatCode="_-#,###,_-;\(#,###,\);_-\ \ &quot;-&quot;_-;_-@_-"/>
    <numFmt numFmtId="204" formatCode="#,##0;\-#,##0;&quot;-&quot;"/>
    <numFmt numFmtId="205" formatCode="\$#,##0.00;\(\$#,##0.00\)"/>
    <numFmt numFmtId="206" formatCode="_-&quot;$&quot;* #,##0.00_-;\-&quot;$&quot;* #,##0.00_-;_-&quot;$&quot;* &quot;-&quot;??_-;_-@_-"/>
    <numFmt numFmtId="207" formatCode="&quot;\&quot;#,##0.00;[Red]&quot;\&quot;\-#,##0.00"/>
    <numFmt numFmtId="208" formatCode="_-&quot;$&quot;\ * #,##0_-;_-&quot;$&quot;\ * #,##0\-;_-&quot;$&quot;\ * &quot;-&quot;_-;_-@_-"/>
    <numFmt numFmtId="209" formatCode="0.0%"/>
    <numFmt numFmtId="210" formatCode="_-#0&quot;.&quot;0000_-;\(#0&quot;.&quot;0000\);_-\ \ &quot;-&quot;_-;_-@_-"/>
    <numFmt numFmtId="211" formatCode="_-* #,##0.00&quot;$&quot;_-;\-* #,##0.00&quot;$&quot;_-;_-* &quot;-&quot;??&quot;$&quot;_-;_-@_-"/>
    <numFmt numFmtId="212" formatCode="&quot;$&quot;\ #,##0.00_-;[Red]&quot;$&quot;\ #,##0.00\-"/>
    <numFmt numFmtId="213" formatCode="#\ ??/??"/>
    <numFmt numFmtId="214" formatCode="[Red]0.0%;[Red]\(0.0%\)"/>
    <numFmt numFmtId="215" formatCode="&quot;\&quot;#,##0;&quot;\&quot;\-#,##0"/>
    <numFmt numFmtId="216" formatCode="_-#0&quot;.&quot;0,_-;\(#0&quot;.&quot;0,\);_-\ \ &quot;-&quot;_-;_-@_-"/>
    <numFmt numFmtId="217" formatCode="&quot;$&quot;#,##0_);[Red]\(&quot;$&quot;#,##0\)"/>
    <numFmt numFmtId="218" formatCode="mmm/dd/yyyy;_-\ &quot;N/A&quot;_-;_-\ &quot;-&quot;_-"/>
    <numFmt numFmtId="219" formatCode="_-#,##0%_-;\(#,##0%\);_-\ &quot;-&quot;_-"/>
    <numFmt numFmtId="220" formatCode="_(* #,##0.0,_);_(* \(#,##0.0,\);_(* &quot;-&quot;_);_(@_)"/>
    <numFmt numFmtId="221" formatCode="\ \ @"/>
    <numFmt numFmtId="222" formatCode="&quot;$&quot;#,##0.00_);[Red]\(&quot;$&quot;#,##0.00\)"/>
    <numFmt numFmtId="223" formatCode="#,##0;\(#,##0\)"/>
    <numFmt numFmtId="224" formatCode="_-* #,##0_$_-;\-* #,##0_$_-;_-* &quot;-&quot;_$_-;_-@_-"/>
    <numFmt numFmtId="225" formatCode="#,##0.0"/>
    <numFmt numFmtId="226" formatCode="&quot;$&quot;#,##0_);\(&quot;$&quot;#,##0\)"/>
    <numFmt numFmtId="227" formatCode="_([$€-2]* #,##0.00_);_([$€-2]* \(#,##0.00\);_([$€-2]* &quot;-&quot;??_)"/>
    <numFmt numFmtId="228" formatCode="#,##0\ &quot; &quot;;\(#,##0\)\ ;&quot;—&quot;&quot; &quot;&quot; &quot;&quot; &quot;&quot; &quot;"/>
    <numFmt numFmtId="229" formatCode="0%;\(0%\)"/>
    <numFmt numFmtId="230" formatCode="#,##0.00\¥;[Red]\-#,##0.00\¥"/>
    <numFmt numFmtId="231" formatCode="#,##0_);\(#,##0_)"/>
    <numFmt numFmtId="232" formatCode="_-* #,##0.00_$_-;\-* #,##0.00_$_-;_-* &quot;-&quot;??_$_-;_-@_-"/>
    <numFmt numFmtId="233" formatCode="0.0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  <numFmt numFmtId="240" formatCode="0.00_ "/>
  </numFmts>
  <fonts count="170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b/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Arial"/>
      <charset val="134"/>
    </font>
    <font>
      <b/>
      <sz val="11"/>
      <color indexed="8"/>
      <name val="Calibri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sz val="9"/>
      <name val="宋体"/>
      <charset val="134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7">
    <xf numFmtId="0" fontId="0" fillId="0" borderId="0"/>
    <xf numFmtId="42" fontId="42" fillId="0" borderId="0" applyFont="0" applyFill="0" applyBorder="0" applyAlignment="0" applyProtection="0">
      <alignment vertical="center"/>
    </xf>
    <xf numFmtId="0" fontId="31" fillId="0" borderId="0" applyNumberFormat="0" applyFill="0"/>
    <xf numFmtId="0" fontId="43" fillId="5" borderId="0" applyNumberFormat="0" applyBorder="0" applyAlignment="0" applyProtection="0">
      <alignment vertical="center"/>
    </xf>
    <xf numFmtId="0" fontId="44" fillId="6" borderId="13" applyNumberFormat="0" applyAlignment="0" applyProtection="0">
      <alignment vertical="center"/>
    </xf>
    <xf numFmtId="181" fontId="0" fillId="0" borderId="0" applyFont="0" applyFill="0" applyBorder="0" applyAlignment="0" applyProtection="0"/>
    <xf numFmtId="44" fontId="42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7" fillId="0" borderId="0"/>
    <xf numFmtId="41" fontId="42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/>
    <xf numFmtId="0" fontId="49" fillId="0" borderId="0">
      <protection locked="0"/>
    </xf>
    <xf numFmtId="0" fontId="43" fillId="9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193" fontId="0" fillId="0" borderId="0" applyFill="0" applyBorder="0" applyAlignment="0"/>
    <xf numFmtId="0" fontId="50" fillId="10" borderId="14" applyNumberFormat="0" applyAlignment="0" applyProtection="0">
      <alignment vertical="center"/>
    </xf>
    <xf numFmtId="0" fontId="51" fillId="0" borderId="0"/>
    <xf numFmtId="0" fontId="52" fillId="11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/>
    <xf numFmtId="178" fontId="0" fillId="0" borderId="15" applyFill="0" applyProtection="0">
      <alignment horizontal="right"/>
    </xf>
    <xf numFmtId="0" fontId="54" fillId="13" borderId="0" applyNumberFormat="0" applyBorder="0" applyAlignment="0" applyProtection="0">
      <alignment vertical="center"/>
    </xf>
    <xf numFmtId="9" fontId="55" fillId="0" borderId="0" applyNumberFormat="0" applyFill="0" applyBorder="0" applyAlignment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1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8" fillId="0" borderId="0"/>
    <xf numFmtId="9" fontId="42" fillId="0" borderId="0" applyFont="0" applyFill="0" applyBorder="0" applyAlignment="0" applyProtection="0">
      <alignment vertical="center"/>
    </xf>
    <xf numFmtId="0" fontId="58" fillId="0" borderId="0"/>
    <xf numFmtId="0" fontId="59" fillId="0" borderId="0" applyNumberFormat="0" applyFill="0" applyBorder="0" applyAlignment="0" applyProtection="0">
      <alignment vertical="center"/>
    </xf>
    <xf numFmtId="190" fontId="51" fillId="0" borderId="0" applyFont="0" applyFill="0" applyBorder="0" applyAlignment="0" applyProtection="0"/>
    <xf numFmtId="0" fontId="49" fillId="0" borderId="0"/>
    <xf numFmtId="0" fontId="60" fillId="15" borderId="0" applyNumberFormat="0" applyBorder="0" applyAlignment="0" applyProtection="0">
      <alignment vertical="center"/>
    </xf>
    <xf numFmtId="0" fontId="61" fillId="0" borderId="0">
      <alignment horizontal="left"/>
    </xf>
    <xf numFmtId="0" fontId="42" fillId="16" borderId="16" applyNumberFormat="0" applyFont="0" applyAlignment="0" applyProtection="0">
      <alignment vertical="center"/>
    </xf>
    <xf numFmtId="0" fontId="62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63" fillId="0" borderId="0" applyNumberFormat="0" applyAlignment="0">
      <alignment horizontal="left"/>
    </xf>
    <xf numFmtId="179" fontId="0" fillId="0" borderId="0" applyFill="0" applyBorder="0" applyAlignment="0"/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48" fillId="0" borderId="0">
      <alignment vertical="center"/>
    </xf>
    <xf numFmtId="198" fontId="0" fillId="0" borderId="0" applyFill="0" applyBorder="0" applyAlignment="0"/>
    <xf numFmtId="0" fontId="54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24" fontId="69" fillId="0" borderId="0" applyFont="0" applyFill="0" applyBorder="0" applyAlignment="0" applyProtection="0"/>
    <xf numFmtId="0" fontId="51" fillId="19" borderId="17">
      <protection locked="0"/>
    </xf>
    <xf numFmtId="0" fontId="70" fillId="0" borderId="0" applyNumberFormat="0" applyFill="0" applyBorder="0" applyAlignment="0" applyProtection="0">
      <alignment vertical="center"/>
    </xf>
    <xf numFmtId="0" fontId="71" fillId="0" borderId="0"/>
    <xf numFmtId="0" fontId="72" fillId="0" borderId="18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1" fillId="0" borderId="0"/>
    <xf numFmtId="0" fontId="49" fillId="0" borderId="0"/>
    <xf numFmtId="197" fontId="51" fillId="0" borderId="0" applyFont="0" applyFill="0" applyBorder="0" applyAlignment="0" applyProtection="0"/>
    <xf numFmtId="0" fontId="73" fillId="0" borderId="18" applyNumberFormat="0" applyFill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65" fillId="0" borderId="1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49" fillId="0" borderId="0"/>
    <xf numFmtId="0" fontId="74" fillId="23" borderId="20" applyNumberFormat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51" fillId="0" borderId="0"/>
    <xf numFmtId="0" fontId="75" fillId="23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6" fillId="24" borderId="14" applyNumberFormat="0" applyAlignment="0" applyProtection="0">
      <alignment vertical="center"/>
    </xf>
    <xf numFmtId="0" fontId="49" fillId="0" borderId="0"/>
    <xf numFmtId="0" fontId="39" fillId="25" borderId="0" applyNumberFormat="0" applyBorder="0" applyAlignment="0" applyProtection="0">
      <alignment vertical="center"/>
    </xf>
    <xf numFmtId="0" fontId="77" fillId="26" borderId="21" applyNumberFormat="0" applyAlignment="0" applyProtection="0">
      <alignment vertical="center"/>
    </xf>
    <xf numFmtId="179" fontId="0" fillId="0" borderId="0" applyFill="0" applyBorder="0" applyAlignment="0"/>
    <xf numFmtId="0" fontId="54" fillId="1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0" fillId="0" borderId="0">
      <protection locked="0"/>
    </xf>
    <xf numFmtId="0" fontId="51" fillId="29" borderId="0" applyNumberFormat="0" applyBorder="0" applyAlignment="0" applyProtection="0"/>
    <xf numFmtId="0" fontId="0" fillId="0" borderId="0">
      <protection locked="0"/>
    </xf>
    <xf numFmtId="0" fontId="67" fillId="1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9" fillId="0" borderId="0"/>
    <xf numFmtId="0" fontId="54" fillId="13" borderId="0" applyNumberFormat="0" applyBorder="0" applyAlignment="0" applyProtection="0">
      <alignment vertical="center"/>
    </xf>
    <xf numFmtId="0" fontId="78" fillId="0" borderId="22" applyNumberFormat="0" applyFill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80" fillId="0" borderId="23" applyNumberFormat="0" applyFill="0" applyAlignment="0" applyProtection="0">
      <alignment vertical="center"/>
    </xf>
    <xf numFmtId="198" fontId="0" fillId="0" borderId="0" applyFill="0" applyBorder="0" applyAlignment="0"/>
    <xf numFmtId="0" fontId="81" fillId="30" borderId="0" applyNumberFormat="0" applyBorder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7" fillId="33" borderId="0" applyNumberFormat="0" applyBorder="0" applyAlignment="0" applyProtection="0">
      <alignment vertical="center"/>
    </xf>
    <xf numFmtId="198" fontId="0" fillId="0" borderId="0" applyFill="0" applyBorder="0" applyAlignment="0"/>
    <xf numFmtId="0" fontId="43" fillId="34" borderId="0" applyNumberFormat="0" applyBorder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85" fillId="0" borderId="0">
      <alignment vertical="top"/>
    </xf>
    <xf numFmtId="0" fontId="43" fillId="35" borderId="0" applyNumberFormat="0" applyBorder="0" applyAlignment="0" applyProtection="0">
      <alignment vertical="center"/>
    </xf>
    <xf numFmtId="209" fontId="86" fillId="0" borderId="0" applyFont="0" applyFill="0" applyBorder="0" applyAlignment="0" applyProtection="0"/>
    <xf numFmtId="0" fontId="87" fillId="10" borderId="26" applyNumberFormat="0" applyAlignment="0" applyProtection="0">
      <alignment vertical="center"/>
    </xf>
    <xf numFmtId="0" fontId="88" fillId="4" borderId="27"/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89" fillId="0" borderId="0" applyNumberFormat="0" applyFont="0" applyFill="0" applyBorder="0" applyAlignment="0" applyProtection="0">
      <alignment horizontal="left"/>
    </xf>
    <xf numFmtId="0" fontId="57" fillId="39" borderId="0" applyNumberFormat="0" applyBorder="0" applyAlignment="0" applyProtection="0">
      <alignment vertical="center"/>
    </xf>
    <xf numFmtId="0" fontId="0" fillId="0" borderId="0"/>
    <xf numFmtId="0" fontId="43" fillId="40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51" fillId="0" borderId="0"/>
    <xf numFmtId="0" fontId="90" fillId="10" borderId="14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84" fontId="0" fillId="0" borderId="0">
      <protection locked="0"/>
    </xf>
    <xf numFmtId="0" fontId="43" fillId="4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91" fillId="25" borderId="0" applyNumberFormat="0" applyBorder="0" applyAlignment="0" applyProtection="0">
      <alignment vertical="center"/>
    </xf>
    <xf numFmtId="184" fontId="0" fillId="0" borderId="0">
      <protection locked="0"/>
    </xf>
    <xf numFmtId="0" fontId="43" fillId="46" borderId="0" applyNumberFormat="0" applyBorder="0" applyAlignment="0" applyProtection="0">
      <alignment vertical="center"/>
    </xf>
    <xf numFmtId="0" fontId="71" fillId="0" borderId="0"/>
    <xf numFmtId="190" fontId="49" fillId="0" borderId="0" applyFont="0" applyFill="0" applyBorder="0" applyAlignment="0" applyProtection="0"/>
    <xf numFmtId="0" fontId="92" fillId="47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0" fontId="67" fillId="1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196" fontId="0" fillId="0" borderId="0" applyFill="0" applyBorder="0" applyAlignment="0"/>
    <xf numFmtId="0" fontId="0" fillId="0" borderId="0"/>
    <xf numFmtId="0" fontId="0" fillId="0" borderId="0"/>
    <xf numFmtId="207" fontId="93" fillId="0" borderId="0" applyFont="0" applyFill="0" applyBorder="0" applyAlignment="0" applyProtection="0"/>
    <xf numFmtId="183" fontId="0" fillId="0" borderId="0"/>
    <xf numFmtId="0" fontId="51" fillId="0" borderId="0"/>
    <xf numFmtId="0" fontId="51" fillId="19" borderId="17">
      <protection locked="0"/>
    </xf>
    <xf numFmtId="0" fontId="51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51" fillId="0" borderId="0"/>
    <xf numFmtId="0" fontId="95" fillId="47" borderId="0" applyNumberFormat="0" applyBorder="0" applyAlignment="0" applyProtection="0">
      <alignment vertical="center"/>
    </xf>
    <xf numFmtId="0" fontId="49" fillId="0" borderId="0"/>
    <xf numFmtId="0" fontId="51" fillId="0" borderId="0"/>
    <xf numFmtId="0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 applyFont="0" applyFill="0" applyBorder="0" applyAlignment="0" applyProtection="0"/>
    <xf numFmtId="0" fontId="53" fillId="8" borderId="0" applyNumberFormat="0" applyBorder="0" applyAlignment="0" applyProtection="0"/>
    <xf numFmtId="187" fontId="0" fillId="0" borderId="0" applyFont="0" applyFill="0" applyBorder="0" applyAlignment="0" applyProtection="0"/>
    <xf numFmtId="0" fontId="62" fillId="0" borderId="0">
      <alignment vertical="center"/>
    </xf>
    <xf numFmtId="211" fontId="49" fillId="0" borderId="0" applyFont="0" applyFill="0" applyBorder="0" applyAlignment="0" applyProtection="0"/>
    <xf numFmtId="10" fontId="69" fillId="0" borderId="0" applyFont="0" applyFill="0" applyBorder="0" applyAlignment="0" applyProtection="0"/>
    <xf numFmtId="40" fontId="93" fillId="0" borderId="0" applyFont="0" applyFill="0" applyBorder="0" applyAlignment="0" applyProtection="0"/>
    <xf numFmtId="0" fontId="96" fillId="0" borderId="0" applyNumberFormat="0" applyFill="0">
      <alignment horizontal="left" vertical="center"/>
    </xf>
    <xf numFmtId="0" fontId="60" fillId="49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5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>
      <alignment vertical="center"/>
    </xf>
    <xf numFmtId="0" fontId="97" fillId="0" borderId="0" applyNumberFormat="0" applyFill="0" applyBorder="0" applyAlignment="0" applyProtection="0"/>
    <xf numFmtId="0" fontId="51" fillId="0" borderId="0" applyFill="0" applyBorder="0" applyAlignment="0"/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49" fontId="98" fillId="0" borderId="0" applyProtection="0">
      <alignment horizontal="left"/>
    </xf>
    <xf numFmtId="0" fontId="99" fillId="0" borderId="0" applyNumberFormat="0" applyFill="0" applyBorder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00" fillId="0" borderId="3">
      <alignment horizontal="left" vertical="center"/>
    </xf>
    <xf numFmtId="0" fontId="62" fillId="15" borderId="0" applyNumberFormat="0" applyBorder="0" applyAlignment="0" applyProtection="0">
      <alignment vertical="center"/>
    </xf>
    <xf numFmtId="0" fontId="58" fillId="0" borderId="0"/>
    <xf numFmtId="0" fontId="53" fillId="8" borderId="0" applyNumberFormat="0" applyBorder="0" applyAlignment="0" applyProtection="0"/>
    <xf numFmtId="0" fontId="67" fillId="18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0" fillId="0" borderId="0">
      <protection locked="0"/>
    </xf>
    <xf numFmtId="181" fontId="51" fillId="0" borderId="0" applyFont="0" applyFill="0" applyBorder="0" applyAlignment="0" applyProtection="0"/>
    <xf numFmtId="0" fontId="0" fillId="0" borderId="0"/>
    <xf numFmtId="0" fontId="51" fillId="0" borderId="0">
      <alignment vertical="center"/>
    </xf>
    <xf numFmtId="0" fontId="71" fillId="0" borderId="0"/>
    <xf numFmtId="0" fontId="58" fillId="0" borderId="0"/>
    <xf numFmtId="38" fontId="102" fillId="0" borderId="0"/>
    <xf numFmtId="0" fontId="58" fillId="0" borderId="0"/>
    <xf numFmtId="0" fontId="58" fillId="0" borderId="0"/>
    <xf numFmtId="198" fontId="0" fillId="0" borderId="0" applyFill="0" applyBorder="0" applyAlignment="0"/>
    <xf numFmtId="0" fontId="71" fillId="0" borderId="0"/>
    <xf numFmtId="9" fontId="51" fillId="0" borderId="0" applyFont="0" applyFill="0" applyBorder="0" applyAlignment="0" applyProtection="0">
      <alignment vertical="center"/>
    </xf>
    <xf numFmtId="0" fontId="0" fillId="0" borderId="0"/>
    <xf numFmtId="188" fontId="0" fillId="0" borderId="0" applyFill="0" applyBorder="0" applyAlignment="0"/>
    <xf numFmtId="0" fontId="0" fillId="0" borderId="0"/>
    <xf numFmtId="0" fontId="54" fillId="13" borderId="0" applyNumberFormat="0" applyBorder="0" applyAlignment="0" applyProtection="0">
      <alignment vertical="center"/>
    </xf>
    <xf numFmtId="40" fontId="89" fillId="0" borderId="0" applyFont="0" applyFill="0" applyBorder="0" applyAlignment="0" applyProtection="0"/>
    <xf numFmtId="0" fontId="58" fillId="0" borderId="0"/>
    <xf numFmtId="0" fontId="71" fillId="0" borderId="0"/>
    <xf numFmtId="0" fontId="103" fillId="7" borderId="0" applyNumberFormat="0" applyBorder="0" applyAlignment="0" applyProtection="0">
      <alignment vertical="center"/>
    </xf>
    <xf numFmtId="0" fontId="58" fillId="0" borderId="0"/>
    <xf numFmtId="0" fontId="51" fillId="0" borderId="0">
      <alignment vertical="center"/>
    </xf>
    <xf numFmtId="0" fontId="51" fillId="0" borderId="0">
      <alignment vertical="center"/>
    </xf>
    <xf numFmtId="0" fontId="104" fillId="0" borderId="1">
      <alignment horizontal="center"/>
    </xf>
    <xf numFmtId="0" fontId="58" fillId="0" borderId="0"/>
    <xf numFmtId="0" fontId="0" fillId="0" borderId="0"/>
    <xf numFmtId="183" fontId="0" fillId="0" borderId="0"/>
    <xf numFmtId="0" fontId="58" fillId="0" borderId="0"/>
    <xf numFmtId="0" fontId="58" fillId="0" borderId="0"/>
    <xf numFmtId="0" fontId="51" fillId="0" borderId="0"/>
    <xf numFmtId="0" fontId="0" fillId="0" borderId="0"/>
    <xf numFmtId="0" fontId="64" fillId="13" borderId="0" applyNumberFormat="0" applyBorder="0" applyAlignment="0" applyProtection="0">
      <alignment vertical="center"/>
    </xf>
    <xf numFmtId="0" fontId="58" fillId="0" borderId="0"/>
    <xf numFmtId="0" fontId="49" fillId="0" borderId="0"/>
    <xf numFmtId="0" fontId="67" fillId="18" borderId="0" applyNumberFormat="0" applyBorder="0" applyAlignment="0" applyProtection="0">
      <alignment vertical="center"/>
    </xf>
    <xf numFmtId="0" fontId="0" fillId="0" borderId="0"/>
    <xf numFmtId="0" fontId="105" fillId="0" borderId="0"/>
    <xf numFmtId="0" fontId="49" fillId="0" borderId="0"/>
    <xf numFmtId="183" fontId="0" fillId="0" borderId="0"/>
    <xf numFmtId="0" fontId="0" fillId="0" borderId="0">
      <protection locked="0"/>
    </xf>
    <xf numFmtId="0" fontId="0" fillId="0" borderId="0"/>
    <xf numFmtId="0" fontId="71" fillId="0" borderId="0"/>
    <xf numFmtId="0" fontId="0" fillId="0" borderId="0"/>
    <xf numFmtId="0" fontId="62" fillId="13" borderId="0" applyNumberFormat="0" applyBorder="0" applyAlignment="0" applyProtection="0">
      <alignment vertical="center"/>
    </xf>
    <xf numFmtId="0" fontId="58" fillId="0" borderId="0"/>
    <xf numFmtId="0" fontId="51" fillId="0" borderId="0">
      <alignment vertical="center"/>
    </xf>
    <xf numFmtId="206" fontId="49" fillId="0" borderId="0" applyFont="0" applyFill="0" applyBorder="0" applyAlignment="0" applyProtection="0"/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0" fontId="58" fillId="0" borderId="0"/>
    <xf numFmtId="10" fontId="86" fillId="0" borderId="0" applyFont="0" applyFill="0" applyBorder="0" applyAlignment="0" applyProtection="0"/>
    <xf numFmtId="0" fontId="58" fillId="0" borderId="0"/>
    <xf numFmtId="9" fontId="51" fillId="0" borderId="0" applyFont="0" applyFill="0" applyBorder="0" applyAlignment="0" applyProtection="0">
      <alignment vertical="center"/>
    </xf>
    <xf numFmtId="0" fontId="106" fillId="0" borderId="28">
      <alignment horizontal="center"/>
    </xf>
    <xf numFmtId="0" fontId="107" fillId="0" borderId="29" applyNumberFormat="0" applyFill="0" applyAlignment="0" applyProtection="0">
      <alignment vertical="center"/>
    </xf>
    <xf numFmtId="0" fontId="49" fillId="0" borderId="0">
      <protection locked="0"/>
    </xf>
    <xf numFmtId="38" fontId="108" fillId="10" borderId="0" applyNumberFormat="0" applyBorder="0" applyAlignment="0" applyProtection="0"/>
    <xf numFmtId="0" fontId="58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/>
    <xf numFmtId="0" fontId="109" fillId="50" borderId="0" applyNumberFormat="0" applyBorder="0" applyAlignment="0" applyProtection="0"/>
    <xf numFmtId="0" fontId="58" fillId="0" borderId="0"/>
    <xf numFmtId="0" fontId="49" fillId="0" borderId="0"/>
    <xf numFmtId="0" fontId="110" fillId="18" borderId="0" applyNumberFormat="0" applyBorder="0" applyAlignment="0" applyProtection="0">
      <alignment vertical="center"/>
    </xf>
    <xf numFmtId="0" fontId="85" fillId="0" borderId="0">
      <alignment vertical="top"/>
    </xf>
    <xf numFmtId="0" fontId="0" fillId="0" borderId="0">
      <protection locked="0"/>
    </xf>
    <xf numFmtId="0" fontId="0" fillId="0" borderId="0"/>
    <xf numFmtId="0" fontId="91" fillId="13" borderId="0" applyNumberFormat="0" applyBorder="0" applyAlignment="0" applyProtection="0">
      <alignment vertical="center"/>
    </xf>
    <xf numFmtId="0" fontId="0" fillId="0" borderId="0">
      <protection locked="0"/>
    </xf>
    <xf numFmtId="0" fontId="111" fillId="51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9" fillId="0" borderId="0"/>
    <xf numFmtId="0" fontId="51" fillId="19" borderId="17">
      <protection locked="0"/>
    </xf>
    <xf numFmtId="0" fontId="49" fillId="0" borderId="0"/>
    <xf numFmtId="40" fontId="112" fillId="0" borderId="0" applyBorder="0">
      <alignment horizontal="right"/>
    </xf>
    <xf numFmtId="0" fontId="0" fillId="0" borderId="0"/>
    <xf numFmtId="0" fontId="0" fillId="0" borderId="0"/>
    <xf numFmtId="0" fontId="113" fillId="13" borderId="0" applyNumberFormat="0" applyBorder="0" applyAlignment="0" applyProtection="0">
      <alignment vertical="center"/>
    </xf>
    <xf numFmtId="0" fontId="62" fillId="0" borderId="0">
      <alignment vertical="center"/>
    </xf>
    <xf numFmtId="0" fontId="0" fillId="0" borderId="0">
      <protection locked="0"/>
    </xf>
    <xf numFmtId="0" fontId="45" fillId="52" borderId="0" applyNumberFormat="0" applyBorder="0" applyAlignment="0" applyProtection="0"/>
    <xf numFmtId="0" fontId="71" fillId="0" borderId="0"/>
    <xf numFmtId="184" fontId="0" fillId="0" borderId="0">
      <protection locked="0"/>
    </xf>
    <xf numFmtId="214" fontId="0" fillId="0" borderId="0" applyFill="0" applyBorder="0" applyAlignment="0"/>
    <xf numFmtId="0" fontId="0" fillId="0" borderId="0">
      <protection locked="0"/>
    </xf>
    <xf numFmtId="0" fontId="85" fillId="0" borderId="0">
      <alignment vertical="top"/>
    </xf>
    <xf numFmtId="0" fontId="51" fillId="0" borderId="0"/>
    <xf numFmtId="0" fontId="71" fillId="0" borderId="0"/>
    <xf numFmtId="0" fontId="114" fillId="0" borderId="0" applyNumberFormat="0" applyFont="0" applyFill="0" applyBorder="0" applyProtection="0">
      <alignment horizontal="center" vertical="center" wrapText="1"/>
    </xf>
    <xf numFmtId="0" fontId="51" fillId="0" borderId="0"/>
    <xf numFmtId="0" fontId="0" fillId="0" borderId="0"/>
    <xf numFmtId="43" fontId="0" fillId="0" borderId="0" applyFont="0" applyFill="0" applyBorder="0" applyAlignment="0" applyProtection="0"/>
    <xf numFmtId="0" fontId="51" fillId="0" borderId="0"/>
    <xf numFmtId="0" fontId="110" fillId="18" borderId="0" applyNumberFormat="0" applyBorder="0" applyAlignment="0" applyProtection="0">
      <alignment vertical="center"/>
    </xf>
    <xf numFmtId="0" fontId="115" fillId="0" borderId="30" applyNumberFormat="0" applyFill="0" applyAlignment="0" applyProtection="0">
      <alignment vertical="center"/>
    </xf>
    <xf numFmtId="183" fontId="0" fillId="0" borderId="0"/>
    <xf numFmtId="184" fontId="0" fillId="0" borderId="0">
      <protection locked="0"/>
    </xf>
    <xf numFmtId="0" fontId="71" fillId="0" borderId="0"/>
    <xf numFmtId="49" fontId="51" fillId="0" borderId="0" applyFont="0" applyFill="0" applyBorder="0" applyAlignment="0" applyProtection="0"/>
    <xf numFmtId="0" fontId="48" fillId="53" borderId="0" applyNumberFormat="0" applyBorder="0" applyAlignment="0" applyProtection="0"/>
    <xf numFmtId="0" fontId="62" fillId="0" borderId="0">
      <alignment vertical="center"/>
    </xf>
    <xf numFmtId="0" fontId="0" fillId="0" borderId="0"/>
    <xf numFmtId="200" fontId="98" fillId="0" borderId="0" applyFill="0" applyBorder="0" applyProtection="0">
      <alignment horizontal="right"/>
    </xf>
    <xf numFmtId="0" fontId="71" fillId="0" borderId="0"/>
    <xf numFmtId="0" fontId="51" fillId="7" borderId="0" applyNumberFormat="0" applyBorder="0" applyAlignment="0" applyProtection="0">
      <alignment vertical="center"/>
    </xf>
    <xf numFmtId="0" fontId="116" fillId="54" borderId="31" applyNumberFormat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215" fontId="69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49" fillId="0" borderId="0">
      <protection locked="0"/>
    </xf>
    <xf numFmtId="0" fontId="51" fillId="0" borderId="0">
      <alignment vertical="center"/>
    </xf>
    <xf numFmtId="0" fontId="0" fillId="0" borderId="0"/>
    <xf numFmtId="39" fontId="69" fillId="0" borderId="0" applyFont="0" applyFill="0" applyBorder="0" applyAlignment="0" applyProtection="0"/>
    <xf numFmtId="0" fontId="49" fillId="0" borderId="0">
      <protection locked="0"/>
    </xf>
    <xf numFmtId="0" fontId="49" fillId="0" borderId="0">
      <protection locked="0"/>
    </xf>
    <xf numFmtId="0" fontId="51" fillId="0" borderId="0"/>
    <xf numFmtId="0" fontId="62" fillId="18" borderId="0" applyNumberFormat="0" applyBorder="0" applyAlignment="0" applyProtection="0">
      <alignment vertical="center"/>
    </xf>
    <xf numFmtId="0" fontId="71" fillId="0" borderId="0"/>
    <xf numFmtId="0" fontId="45" fillId="18" borderId="0" applyNumberFormat="0" applyBorder="0" applyAlignment="0" applyProtection="0">
      <alignment vertical="center"/>
    </xf>
    <xf numFmtId="0" fontId="118" fillId="19" borderId="17">
      <protection locked="0"/>
    </xf>
    <xf numFmtId="0" fontId="119" fillId="0" borderId="0"/>
    <xf numFmtId="184" fontId="0" fillId="0" borderId="0">
      <protection locked="0"/>
    </xf>
    <xf numFmtId="0" fontId="114" fillId="0" borderId="0"/>
    <xf numFmtId="0" fontId="62" fillId="0" borderId="0">
      <alignment vertical="center"/>
    </xf>
    <xf numFmtId="0" fontId="120" fillId="0" borderId="32" applyNumberFormat="0" applyFill="0" applyAlignment="0" applyProtection="0">
      <alignment vertical="center"/>
    </xf>
    <xf numFmtId="49" fontId="51" fillId="0" borderId="0" applyFont="0" applyFill="0" applyBorder="0" applyAlignment="0" applyProtection="0"/>
    <xf numFmtId="0" fontId="0" fillId="0" borderId="0"/>
    <xf numFmtId="0" fontId="0" fillId="0" borderId="0"/>
    <xf numFmtId="0" fontId="48" fillId="55" borderId="0" applyNumberFormat="0" applyBorder="0" applyAlignment="0" applyProtection="0"/>
    <xf numFmtId="0" fontId="62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4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0" fontId="121" fillId="0" borderId="29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184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9" fillId="0" borderId="0"/>
    <xf numFmtId="0" fontId="71" fillId="0" borderId="0"/>
    <xf numFmtId="0" fontId="71" fillId="0" borderId="0"/>
    <xf numFmtId="0" fontId="51" fillId="19" borderId="17">
      <protection locked="0"/>
    </xf>
    <xf numFmtId="0" fontId="0" fillId="0" borderId="0"/>
    <xf numFmtId="0" fontId="49" fillId="0" borderId="0"/>
    <xf numFmtId="0" fontId="0" fillId="0" borderId="0"/>
    <xf numFmtId="0" fontId="104" fillId="0" borderId="0">
      <alignment horizontal="center" vertical="center"/>
    </xf>
    <xf numFmtId="0" fontId="49" fillId="0" borderId="0" applyNumberFormat="0" applyFill="0" applyBorder="0" applyAlignment="0" applyProtection="0"/>
    <xf numFmtId="0" fontId="62" fillId="0" borderId="0"/>
    <xf numFmtId="0" fontId="49" fillId="0" borderId="0"/>
    <xf numFmtId="0" fontId="0" fillId="0" borderId="0"/>
    <xf numFmtId="0" fontId="45" fillId="52" borderId="0" applyNumberFormat="0" applyBorder="0" applyAlignment="0" applyProtection="0"/>
    <xf numFmtId="0" fontId="49" fillId="0" borderId="0"/>
    <xf numFmtId="0" fontId="51" fillId="0" borderId="0"/>
    <xf numFmtId="188" fontId="0" fillId="0" borderId="0" applyFill="0" applyBorder="0" applyAlignment="0"/>
    <xf numFmtId="0" fontId="49" fillId="0" borderId="0"/>
    <xf numFmtId="0" fontId="51" fillId="0" borderId="0"/>
    <xf numFmtId="0" fontId="91" fillId="13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79" fillId="25" borderId="0" applyNumberFormat="0" applyBorder="0" applyAlignment="0" applyProtection="0">
      <alignment vertical="center"/>
    </xf>
    <xf numFmtId="0" fontId="48" fillId="57" borderId="0" applyNumberFormat="0" applyBorder="0" applyAlignment="0" applyProtection="0"/>
    <xf numFmtId="0" fontId="114" fillId="0" borderId="0"/>
    <xf numFmtId="0" fontId="51" fillId="0" borderId="0" applyFont="0" applyFill="0" applyBorder="0" applyAlignment="0" applyProtection="0"/>
    <xf numFmtId="0" fontId="67" fillId="7" borderId="0" applyNumberFormat="0" applyBorder="0" applyAlignment="0" applyProtection="0">
      <alignment vertical="center"/>
    </xf>
    <xf numFmtId="0" fontId="85" fillId="0" borderId="0">
      <alignment vertical="top"/>
    </xf>
    <xf numFmtId="0" fontId="39" fillId="49" borderId="0" applyNumberFormat="0" applyBorder="0" applyAlignment="0" applyProtection="0">
      <alignment vertical="center"/>
    </xf>
    <xf numFmtId="0" fontId="114" fillId="0" borderId="0"/>
    <xf numFmtId="0" fontId="0" fillId="0" borderId="0"/>
    <xf numFmtId="0" fontId="71" fillId="0" borderId="0"/>
    <xf numFmtId="0" fontId="49" fillId="0" borderId="0"/>
    <xf numFmtId="0" fontId="49" fillId="0" borderId="0"/>
    <xf numFmtId="0" fontId="39" fillId="24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111" fillId="58" borderId="0" applyNumberFormat="0" applyBorder="0" applyAlignment="0" applyProtection="0">
      <alignment vertical="center"/>
    </xf>
    <xf numFmtId="0" fontId="49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9" fontId="98" fillId="0" borderId="0" applyFont="0" applyFill="0" applyBorder="0" applyAlignment="0" applyProtection="0"/>
    <xf numFmtId="0" fontId="49" fillId="0" borderId="0"/>
    <xf numFmtId="0" fontId="0" fillId="0" borderId="0"/>
    <xf numFmtId="208" fontId="0" fillId="0" borderId="0" applyFont="0" applyFill="0" applyBorder="0" applyAlignment="0" applyProtection="0"/>
    <xf numFmtId="0" fontId="39" fillId="25" borderId="0" applyNumberFormat="0" applyBorder="0" applyAlignment="0" applyProtection="0">
      <alignment vertical="center"/>
    </xf>
    <xf numFmtId="0" fontId="49" fillId="0" borderId="0"/>
    <xf numFmtId="187" fontId="0" fillId="0" borderId="0" applyFont="0" applyFill="0" applyBorder="0" applyAlignment="0" applyProtection="0"/>
    <xf numFmtId="4" fontId="122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1" fillId="0" borderId="0">
      <alignment vertical="center"/>
    </xf>
    <xf numFmtId="0" fontId="0" fillId="0" borderId="0">
      <protection locked="0"/>
    </xf>
    <xf numFmtId="205" fontId="98" fillId="0" borderId="0"/>
    <xf numFmtId="184" fontId="0" fillId="0" borderId="0">
      <protection locked="0"/>
    </xf>
    <xf numFmtId="0" fontId="0" fillId="0" borderId="0">
      <protection locked="0"/>
    </xf>
    <xf numFmtId="180" fontId="98" fillId="0" borderId="0" applyFill="0" applyBorder="0" applyProtection="0">
      <alignment horizontal="right"/>
    </xf>
    <xf numFmtId="0" fontId="95" fillId="4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111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189" fontId="49" fillId="0" borderId="0" applyFont="0" applyFill="0" applyBorder="0" applyAlignment="0" applyProtection="0"/>
    <xf numFmtId="0" fontId="64" fillId="13" borderId="0" applyNumberFormat="0" applyBorder="0" applyAlignment="0" applyProtection="0">
      <alignment vertical="center"/>
    </xf>
    <xf numFmtId="217" fontId="89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51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15" borderId="0" applyNumberFormat="0" applyBorder="0" applyAlignment="0" applyProtection="0">
      <alignment vertical="center"/>
    </xf>
    <xf numFmtId="0" fontId="0" fillId="0" borderId="0"/>
    <xf numFmtId="0" fontId="108" fillId="62" borderId="1"/>
    <xf numFmtId="0" fontId="110" fillId="18" borderId="0" applyNumberFormat="0" applyBorder="0" applyAlignment="0" applyProtection="0">
      <alignment vertical="center"/>
    </xf>
    <xf numFmtId="0" fontId="0" fillId="0" borderId="0"/>
    <xf numFmtId="0" fontId="62" fillId="13" borderId="0" applyNumberFormat="0" applyBorder="0" applyAlignment="0" applyProtection="0">
      <alignment vertical="center"/>
    </xf>
    <xf numFmtId="0" fontId="0" fillId="0" borderId="0"/>
    <xf numFmtId="43" fontId="62" fillId="0" borderId="0" applyFont="0" applyFill="0" applyBorder="0" applyAlignment="0" applyProtection="0">
      <alignment vertical="center"/>
    </xf>
    <xf numFmtId="0" fontId="45" fillId="52" borderId="0" applyNumberFormat="0" applyBorder="0" applyAlignment="0" applyProtection="0"/>
    <xf numFmtId="0" fontId="0" fillId="0" borderId="0"/>
    <xf numFmtId="0" fontId="0" fillId="0" borderId="0">
      <protection locked="0"/>
    </xf>
    <xf numFmtId="213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0" fontId="71" fillId="0" borderId="0"/>
    <xf numFmtId="0" fontId="49" fillId="0" borderId="0"/>
    <xf numFmtId="0" fontId="0" fillId="0" borderId="0"/>
    <xf numFmtId="0" fontId="0" fillId="0" borderId="0"/>
    <xf numFmtId="0" fontId="49" fillId="0" borderId="0"/>
    <xf numFmtId="0" fontId="0" fillId="0" borderId="0">
      <protection locked="0"/>
    </xf>
    <xf numFmtId="0" fontId="71" fillId="0" borderId="0"/>
    <xf numFmtId="0" fontId="0" fillId="0" borderId="0">
      <protection locked="0"/>
    </xf>
    <xf numFmtId="192" fontId="51" fillId="63" borderId="0"/>
    <xf numFmtId="0" fontId="49" fillId="0" borderId="0"/>
    <xf numFmtId="0" fontId="0" fillId="0" borderId="0"/>
    <xf numFmtId="0" fontId="123" fillId="59" borderId="0" applyNumberFormat="0"/>
    <xf numFmtId="0" fontId="58" fillId="0" borderId="0"/>
    <xf numFmtId="0" fontId="54" fillId="13" borderId="0" applyNumberFormat="0" applyBorder="0" applyAlignment="0" applyProtection="0">
      <alignment vertical="center"/>
    </xf>
    <xf numFmtId="0" fontId="0" fillId="0" borderId="0">
      <protection locked="0"/>
    </xf>
    <xf numFmtId="0" fontId="58" fillId="0" borderId="0"/>
    <xf numFmtId="0" fontId="0" fillId="0" borderId="0">
      <protection locked="0"/>
    </xf>
    <xf numFmtId="0" fontId="62" fillId="0" borderId="0">
      <alignment vertical="center"/>
    </xf>
    <xf numFmtId="0" fontId="0" fillId="0" borderId="0"/>
    <xf numFmtId="0" fontId="49" fillId="0" borderId="0"/>
    <xf numFmtId="0" fontId="111" fillId="60" borderId="0" applyNumberFormat="0" applyBorder="0" applyAlignment="0" applyProtection="0">
      <alignment vertical="center"/>
    </xf>
    <xf numFmtId="0" fontId="0" fillId="0" borderId="0">
      <protection locked="0"/>
    </xf>
    <xf numFmtId="0" fontId="60" fillId="15" borderId="0" applyNumberFormat="0" applyBorder="0" applyAlignment="0" applyProtection="0">
      <alignment vertical="center"/>
    </xf>
    <xf numFmtId="0" fontId="71" fillId="0" borderId="0"/>
    <xf numFmtId="0" fontId="124" fillId="64" borderId="0" applyNumberFormat="0" applyBorder="0" applyAlignment="0" applyProtection="0"/>
    <xf numFmtId="0" fontId="49" fillId="0" borderId="0"/>
    <xf numFmtId="0" fontId="0" fillId="0" borderId="0"/>
    <xf numFmtId="0" fontId="58" fillId="0" borderId="0"/>
    <xf numFmtId="0" fontId="0" fillId="0" borderId="0"/>
    <xf numFmtId="0" fontId="49" fillId="0" borderId="0"/>
    <xf numFmtId="0" fontId="0" fillId="0" borderId="0"/>
    <xf numFmtId="0" fontId="53" fillId="65" borderId="0" applyNumberFormat="0" applyBorder="0" applyAlignment="0" applyProtection="0"/>
    <xf numFmtId="0" fontId="62" fillId="7" borderId="0" applyNumberFormat="0" applyBorder="0" applyAlignment="0" applyProtection="0">
      <alignment vertical="center"/>
    </xf>
    <xf numFmtId="0" fontId="0" fillId="0" borderId="0"/>
    <xf numFmtId="209" fontId="51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1" fillId="18" borderId="0" applyNumberFormat="0" applyBorder="0" applyAlignment="0" applyProtection="0">
      <alignment vertical="center"/>
    </xf>
    <xf numFmtId="0" fontId="71" fillId="0" borderId="0"/>
    <xf numFmtId="0" fontId="85" fillId="0" borderId="0">
      <alignment vertical="top"/>
    </xf>
    <xf numFmtId="201" fontId="125" fillId="0" borderId="0"/>
    <xf numFmtId="0" fontId="49" fillId="0" borderId="0"/>
    <xf numFmtId="0" fontId="0" fillId="0" borderId="0"/>
    <xf numFmtId="0" fontId="53" fillId="66" borderId="0" applyNumberFormat="0" applyBorder="0" applyAlignment="0" applyProtection="0"/>
    <xf numFmtId="0" fontId="58" fillId="0" borderId="0"/>
    <xf numFmtId="0" fontId="51" fillId="0" borderId="0">
      <alignment vertical="center"/>
    </xf>
    <xf numFmtId="0" fontId="49" fillId="0" borderId="0"/>
    <xf numFmtId="0" fontId="0" fillId="0" borderId="0"/>
    <xf numFmtId="0" fontId="71" fillId="0" borderId="0"/>
    <xf numFmtId="0" fontId="49" fillId="0" borderId="0"/>
    <xf numFmtId="0" fontId="51" fillId="0" borderId="0">
      <alignment vertical="center"/>
      <protection locked="0"/>
    </xf>
    <xf numFmtId="0" fontId="49" fillId="0" borderId="0"/>
    <xf numFmtId="0" fontId="53" fillId="12" borderId="0" applyNumberFormat="0" applyBorder="0" applyAlignment="0" applyProtection="0"/>
    <xf numFmtId="0" fontId="54" fillId="13" borderId="0" applyNumberFormat="0" applyBorder="0" applyAlignment="0" applyProtection="0">
      <alignment vertical="center"/>
    </xf>
    <xf numFmtId="0" fontId="108" fillId="10" borderId="1"/>
    <xf numFmtId="0" fontId="0" fillId="0" borderId="0"/>
    <xf numFmtId="0" fontId="0" fillId="0" borderId="0"/>
    <xf numFmtId="0" fontId="111" fillId="2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9" fillId="0" borderId="0"/>
    <xf numFmtId="4" fontId="61" fillId="0" borderId="0">
      <alignment horizontal="right"/>
    </xf>
    <xf numFmtId="0" fontId="124" fillId="67" borderId="0" applyNumberFormat="0" applyBorder="0" applyAlignment="0" applyProtection="0"/>
    <xf numFmtId="181" fontId="0" fillId="0" borderId="0" applyFont="0" applyFill="0" applyBorder="0" applyAlignment="0" applyProtection="0"/>
    <xf numFmtId="0" fontId="60" fillId="68" borderId="0" applyNumberFormat="0" applyBorder="0" applyAlignment="0" applyProtection="0">
      <alignment vertical="center"/>
    </xf>
    <xf numFmtId="0" fontId="0" fillId="0" borderId="0"/>
    <xf numFmtId="191" fontId="98" fillId="0" borderId="0" applyFill="0" applyBorder="0" applyProtection="0">
      <alignment horizontal="right"/>
    </xf>
    <xf numFmtId="200" fontId="98" fillId="0" borderId="0" applyFill="0" applyBorder="0" applyProtection="0">
      <alignment horizontal="right"/>
    </xf>
    <xf numFmtId="0" fontId="54" fillId="13" borderId="0" applyNumberFormat="0" applyBorder="0" applyAlignment="0" applyProtection="0">
      <alignment vertical="center"/>
    </xf>
    <xf numFmtId="218" fontId="126" fillId="0" borderId="0" applyFill="0" applyBorder="0" applyProtection="0">
      <alignment horizontal="center"/>
    </xf>
    <xf numFmtId="203" fontId="98" fillId="0" borderId="0" applyFill="0" applyBorder="0" applyProtection="0">
      <alignment horizontal="right"/>
    </xf>
    <xf numFmtId="0" fontId="0" fillId="0" borderId="0"/>
    <xf numFmtId="3" fontId="89" fillId="0" borderId="0" applyFont="0" applyFill="0" applyBorder="0" applyAlignment="0" applyProtection="0"/>
    <xf numFmtId="14" fontId="46" fillId="0" borderId="0">
      <alignment horizontal="center" wrapText="1"/>
      <protection locked="0"/>
    </xf>
    <xf numFmtId="0" fontId="60" fillId="61" borderId="0" applyNumberFormat="0" applyBorder="0" applyAlignment="0" applyProtection="0">
      <alignment vertical="center"/>
    </xf>
    <xf numFmtId="185" fontId="126" fillId="0" borderId="0" applyFill="0" applyBorder="0" applyProtection="0">
      <alignment horizontal="center"/>
    </xf>
    <xf numFmtId="219" fontId="127" fillId="0" borderId="0" applyFill="0" applyBorder="0" applyProtection="0">
      <alignment horizontal="right"/>
    </xf>
    <xf numFmtId="216" fontId="98" fillId="0" borderId="0" applyFill="0" applyBorder="0" applyProtection="0">
      <alignment horizontal="right"/>
    </xf>
    <xf numFmtId="0" fontId="54" fillId="13" borderId="0" applyNumberFormat="0" applyBorder="0" applyAlignment="0" applyProtection="0">
      <alignment vertical="center"/>
    </xf>
    <xf numFmtId="210" fontId="98" fillId="0" borderId="0" applyFill="0" applyBorder="0" applyProtection="0">
      <alignment horizontal="right"/>
    </xf>
    <xf numFmtId="0" fontId="47" fillId="0" borderId="0"/>
    <xf numFmtId="0" fontId="51" fillId="0" borderId="0"/>
    <xf numFmtId="0" fontId="62" fillId="25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118" fillId="19" borderId="17">
      <protection locked="0"/>
    </xf>
    <xf numFmtId="0" fontId="62" fillId="5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202" fontId="51" fillId="0" borderId="0" applyFont="0" applyFill="0" applyBorder="0" applyAlignment="0" applyProtection="0"/>
    <xf numFmtId="0" fontId="51" fillId="0" borderId="0">
      <alignment vertical="center"/>
    </xf>
    <xf numFmtId="0" fontId="39" fillId="7" borderId="0" applyNumberFormat="0" applyBorder="0" applyAlignment="0" applyProtection="0">
      <alignment vertical="center"/>
    </xf>
    <xf numFmtId="192" fontId="51" fillId="63" borderId="0"/>
    <xf numFmtId="0" fontId="62" fillId="7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177" fontId="0" fillId="0" borderId="0"/>
    <xf numFmtId="0" fontId="62" fillId="25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65" borderId="0" applyNumberFormat="0" applyBorder="0" applyAlignment="0" applyProtection="0"/>
    <xf numFmtId="0" fontId="39" fillId="15" borderId="0" applyNumberFormat="0" applyBorder="0" applyAlignment="0" applyProtection="0">
      <alignment vertical="center"/>
    </xf>
    <xf numFmtId="37" fontId="86" fillId="0" borderId="0" applyFont="0" applyFill="0" applyBorder="0" applyAlignment="0" applyProtection="0"/>
    <xf numFmtId="0" fontId="62" fillId="49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8" fillId="19" borderId="17">
      <protection locked="0"/>
    </xf>
    <xf numFmtId="0" fontId="111" fillId="6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60" fillId="68" borderId="0" applyNumberFormat="0" applyBorder="0" applyAlignment="0" applyProtection="0">
      <alignment vertical="center"/>
    </xf>
    <xf numFmtId="41" fontId="130" fillId="0" borderId="0" applyFont="0" applyFill="0" applyBorder="0" applyAlignment="0" applyProtection="0"/>
    <xf numFmtId="0" fontId="51" fillId="60" borderId="0" applyNumberFormat="0" applyBorder="0" applyAlignment="0" applyProtection="0"/>
    <xf numFmtId="0" fontId="62" fillId="0" borderId="0">
      <alignment vertical="center"/>
    </xf>
    <xf numFmtId="0" fontId="111" fillId="15" borderId="0" applyNumberFormat="0" applyBorder="0" applyAlignment="0" applyProtection="0">
      <alignment vertical="center"/>
    </xf>
    <xf numFmtId="0" fontId="111" fillId="49" borderId="0" applyNumberFormat="0" applyBorder="0" applyAlignment="0" applyProtection="0">
      <alignment vertical="center"/>
    </xf>
    <xf numFmtId="0" fontId="95" fillId="47" borderId="0" applyNumberFormat="0" applyBorder="0" applyAlignment="0" applyProtection="0">
      <alignment vertical="center"/>
    </xf>
    <xf numFmtId="0" fontId="111" fillId="6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11" fillId="6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195" fontId="86" fillId="0" borderId="0" applyFont="0" applyFill="0" applyBorder="0" applyAlignment="0" applyProtection="0"/>
    <xf numFmtId="0" fontId="60" fillId="51" borderId="0" applyNumberFormat="0" applyBorder="0" applyAlignment="0" applyProtection="0">
      <alignment vertical="center"/>
    </xf>
    <xf numFmtId="0" fontId="71" fillId="0" borderId="0">
      <protection locked="0"/>
    </xf>
    <xf numFmtId="192" fontId="51" fillId="70" borderId="0"/>
    <xf numFmtId="0" fontId="67" fillId="18" borderId="0" applyNumberFormat="0" applyBorder="0" applyAlignment="0" applyProtection="0">
      <alignment vertical="center"/>
    </xf>
    <xf numFmtId="0" fontId="53" fillId="66" borderId="0" applyNumberFormat="0" applyBorder="0" applyAlignment="0" applyProtection="0"/>
    <xf numFmtId="0" fontId="51" fillId="71" borderId="0" applyNumberFormat="0" applyBorder="0" applyAlignment="0" applyProtection="0"/>
    <xf numFmtId="0" fontId="103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53" borderId="0" applyNumberFormat="0" applyBorder="0" applyAlignment="0" applyProtection="0"/>
    <xf numFmtId="183" fontId="0" fillId="0" borderId="0"/>
    <xf numFmtId="0" fontId="53" fillId="72" borderId="0" applyNumberFormat="0" applyBorder="0" applyAlignment="0" applyProtection="0"/>
    <xf numFmtId="0" fontId="51" fillId="73" borderId="0" applyNumberFormat="0" applyBorder="0" applyAlignment="0" applyProtection="0"/>
    <xf numFmtId="0" fontId="48" fillId="52" borderId="0" applyNumberFormat="0" applyBorder="0" applyAlignment="0" applyProtection="0"/>
    <xf numFmtId="212" fontId="0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48" fillId="8" borderId="0" applyNumberFormat="0" applyBorder="0" applyAlignment="0" applyProtection="0"/>
    <xf numFmtId="9" fontId="51" fillId="0" borderId="0" applyFont="0" applyFill="0" applyBorder="0" applyAlignment="0" applyProtection="0">
      <alignment vertical="center"/>
    </xf>
    <xf numFmtId="188" fontId="0" fillId="0" borderId="0" applyFill="0" applyBorder="0" applyAlignment="0"/>
    <xf numFmtId="0" fontId="53" fillId="74" borderId="0" applyNumberFormat="0" applyBorder="0" applyAlignment="0" applyProtection="0"/>
    <xf numFmtId="0" fontId="67" fillId="18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41" fontId="98" fillId="0" borderId="0" applyFont="0" applyFill="0" applyBorder="0" applyAlignment="0" applyProtection="0"/>
    <xf numFmtId="0" fontId="53" fillId="75" borderId="0" applyNumberFormat="0" applyBorder="0" applyAlignment="0" applyProtection="0"/>
    <xf numFmtId="0" fontId="103" fillId="7" borderId="0" applyNumberFormat="0" applyBorder="0" applyAlignment="0" applyProtection="0">
      <alignment vertical="center"/>
    </xf>
    <xf numFmtId="0" fontId="48" fillId="53" borderId="0" applyNumberFormat="0" applyBorder="0" applyAlignment="0" applyProtection="0"/>
    <xf numFmtId="0" fontId="48" fillId="76" borderId="0" applyNumberFormat="0" applyBorder="0" applyAlignment="0" applyProtection="0"/>
    <xf numFmtId="0" fontId="53" fillId="76" borderId="0" applyNumberFormat="0" applyBorder="0" applyAlignment="0" applyProtection="0"/>
    <xf numFmtId="0" fontId="54" fillId="13" borderId="0" applyNumberFormat="0" applyBorder="0" applyAlignment="0" applyProtection="0">
      <alignment vertical="center"/>
    </xf>
    <xf numFmtId="204" fontId="85" fillId="0" borderId="0" applyFill="0" applyBorder="0" applyAlignment="0"/>
    <xf numFmtId="182" fontId="49" fillId="0" borderId="0" applyFill="0" applyBorder="0" applyAlignment="0"/>
    <xf numFmtId="188" fontId="0" fillId="0" borderId="0" applyFill="0" applyBorder="0" applyAlignment="0"/>
    <xf numFmtId="179" fontId="0" fillId="0" borderId="0" applyFill="0" applyBorder="0" applyAlignment="0"/>
    <xf numFmtId="188" fontId="0" fillId="0" borderId="0" applyFill="0" applyBorder="0" applyAlignment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25" fontId="69" fillId="0" borderId="0" applyFont="0" applyFill="0" applyBorder="0" applyAlignment="0" applyProtection="0"/>
    <xf numFmtId="0" fontId="90" fillId="10" borderId="14" applyNumberFormat="0" applyAlignment="0" applyProtection="0">
      <alignment vertical="center"/>
    </xf>
    <xf numFmtId="0" fontId="131" fillId="54" borderId="3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32" fillId="0" borderId="34" applyNumberFormat="0" applyFill="0" applyProtection="0">
      <alignment horizontal="center"/>
    </xf>
    <xf numFmtId="0" fontId="133" fillId="0" borderId="0" applyFill="0" applyBorder="0">
      <alignment horizontal="right"/>
    </xf>
    <xf numFmtId="0" fontId="54" fillId="13" borderId="0" applyNumberFormat="0" applyBorder="0" applyAlignment="0" applyProtection="0">
      <alignment vertical="center"/>
    </xf>
    <xf numFmtId="0" fontId="134" fillId="0" borderId="35"/>
    <xf numFmtId="0" fontId="49" fillId="0" borderId="0" applyFill="0" applyBorder="0">
      <alignment horizontal="right"/>
    </xf>
    <xf numFmtId="183" fontId="0" fillId="0" borderId="0"/>
    <xf numFmtId="183" fontId="0" fillId="0" borderId="0"/>
    <xf numFmtId="0" fontId="135" fillId="0" borderId="30" applyNumberFormat="0" applyFill="0" applyAlignment="0" applyProtection="0">
      <alignment vertical="center"/>
    </xf>
    <xf numFmtId="183" fontId="0" fillId="0" borderId="0"/>
    <xf numFmtId="41" fontId="0" fillId="0" borderId="0" applyFont="0" applyFill="0" applyBorder="0" applyAlignment="0" applyProtection="0"/>
    <xf numFmtId="0" fontId="0" fillId="0" borderId="0"/>
    <xf numFmtId="198" fontId="0" fillId="0" borderId="0" applyFont="0" applyFill="0" applyBorder="0" applyAlignment="0" applyProtection="0"/>
    <xf numFmtId="0" fontId="58" fillId="0" borderId="0"/>
    <xf numFmtId="223" fontId="98" fillId="0" borderId="0"/>
    <xf numFmtId="198" fontId="0" fillId="0" borderId="0" applyFill="0" applyBorder="0" applyAlignment="0"/>
    <xf numFmtId="186" fontId="86" fillId="0" borderId="0" applyFont="0" applyFill="0" applyBorder="0" applyAlignment="0" applyProtection="0"/>
    <xf numFmtId="39" fontId="86" fillId="0" borderId="0" applyFont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37" fontId="69" fillId="0" borderId="0" applyFont="0" applyFill="0" applyBorder="0" applyAlignment="0" applyProtection="0"/>
    <xf numFmtId="0" fontId="64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0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36" fillId="0" borderId="0" applyProtection="0"/>
    <xf numFmtId="224" fontId="49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198" fontId="0" fillId="0" borderId="0" applyFill="0" applyBorder="0" applyAlignment="0"/>
    <xf numFmtId="225" fontId="98" fillId="0" borderId="0"/>
    <xf numFmtId="0" fontId="54" fillId="13" borderId="0" applyNumberFormat="0" applyBorder="0" applyAlignment="0" applyProtection="0">
      <alignment vertical="center"/>
    </xf>
    <xf numFmtId="0" fontId="137" fillId="0" borderId="0" applyNumberFormat="0" applyAlignment="0">
      <alignment horizontal="left"/>
    </xf>
    <xf numFmtId="9" fontId="51" fillId="0" borderId="0" applyFont="0" applyFill="0" applyBorder="0" applyAlignment="0" applyProtection="0">
      <alignment vertical="center"/>
    </xf>
    <xf numFmtId="0" fontId="138" fillId="0" borderId="0" applyNumberFormat="0" applyAlignment="0"/>
    <xf numFmtId="226" fontId="86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5" fillId="0" borderId="0" applyFill="0" applyBorder="0" applyAlignment="0"/>
    <xf numFmtId="0" fontId="119" fillId="0" borderId="0"/>
    <xf numFmtId="0" fontId="67" fillId="7" borderId="0" applyNumberFormat="0" applyBorder="0" applyAlignment="0" applyProtection="0">
      <alignment vertical="center"/>
    </xf>
    <xf numFmtId="15" fontId="89" fillId="0" borderId="0"/>
    <xf numFmtId="199" fontId="98" fillId="0" borderId="0"/>
    <xf numFmtId="179" fontId="0" fillId="0" borderId="0" applyFill="0" applyBorder="0" applyAlignment="0"/>
    <xf numFmtId="188" fontId="0" fillId="0" borderId="0" applyFill="0" applyBorder="0" applyAlignment="0"/>
    <xf numFmtId="0" fontId="113" fillId="25" borderId="0" applyNumberFormat="0" applyBorder="0" applyAlignment="0" applyProtection="0">
      <alignment vertical="center"/>
    </xf>
    <xf numFmtId="227" fontId="51" fillId="0" borderId="0" applyFont="0" applyFill="0" applyBorder="0" applyAlignment="0" applyProtection="0"/>
    <xf numFmtId="0" fontId="111" fillId="77" borderId="0" applyNumberFormat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2" fontId="136" fillId="0" borderId="0" applyProtection="0"/>
    <xf numFmtId="228" fontId="119" fillId="0" borderId="0">
      <alignment horizontal="right"/>
    </xf>
    <xf numFmtId="43" fontId="51" fillId="0" borderId="0" applyFont="0" applyFill="0" applyBorder="0" applyAlignment="0" applyProtection="0">
      <alignment vertical="center"/>
    </xf>
    <xf numFmtId="0" fontId="0" fillId="0" borderId="0"/>
    <xf numFmtId="0" fontId="51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/>
    <xf numFmtId="0" fontId="140" fillId="0" borderId="0">
      <alignment horizontal="left"/>
    </xf>
    <xf numFmtId="0" fontId="100" fillId="0" borderId="36" applyNumberFormat="0" applyAlignment="0" applyProtection="0">
      <alignment horizontal="left" vertical="center"/>
    </xf>
    <xf numFmtId="0" fontId="141" fillId="0" borderId="0" applyProtection="0"/>
    <xf numFmtId="0" fontId="54" fillId="13" borderId="0" applyNumberFormat="0" applyBorder="0" applyAlignment="0" applyProtection="0">
      <alignment vertical="center"/>
    </xf>
    <xf numFmtId="0" fontId="100" fillId="0" borderId="0" applyProtection="0"/>
    <xf numFmtId="38" fontId="142" fillId="0" borderId="0"/>
    <xf numFmtId="0" fontId="54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10" fontId="108" fillId="78" borderId="1" applyNumberFormat="0" applyBorder="0" applyAlignment="0" applyProtection="0"/>
    <xf numFmtId="0" fontId="60" fillId="58" borderId="0" applyNumberFormat="0" applyBorder="0" applyAlignment="0" applyProtection="0">
      <alignment vertical="center"/>
    </xf>
    <xf numFmtId="0" fontId="0" fillId="0" borderId="0"/>
    <xf numFmtId="186" fontId="143" fillId="63" borderId="0"/>
    <xf numFmtId="0" fontId="51" fillId="47" borderId="14" applyNumberFormat="0" applyAlignment="0" applyProtection="0"/>
    <xf numFmtId="0" fontId="0" fillId="0" borderId="0"/>
    <xf numFmtId="0" fontId="67" fillId="7" borderId="0" applyNumberFormat="0" applyBorder="0" applyAlignment="0" applyProtection="0">
      <alignment vertical="center"/>
    </xf>
    <xf numFmtId="0" fontId="62" fillId="78" borderId="37" applyNumberFormat="0" applyFont="0" applyAlignment="0" applyProtection="0">
      <alignment vertical="center"/>
    </xf>
    <xf numFmtId="0" fontId="51" fillId="56" borderId="0" applyNumberFormat="0" applyFont="0" applyBorder="0" applyAlignment="0" applyProtection="0">
      <alignment horizontal="right"/>
    </xf>
    <xf numFmtId="38" fontId="144" fillId="0" borderId="0"/>
    <xf numFmtId="0" fontId="67" fillId="18" borderId="0" applyNumberFormat="0" applyBorder="0" applyAlignment="0" applyProtection="0">
      <alignment vertical="center"/>
    </xf>
    <xf numFmtId="38" fontId="133" fillId="0" borderId="0"/>
    <xf numFmtId="0" fontId="67" fillId="7" borderId="0" applyNumberFormat="0" applyBorder="0" applyAlignment="0" applyProtection="0">
      <alignment vertical="center"/>
    </xf>
    <xf numFmtId="0" fontId="51" fillId="4" borderId="26" applyNumberFormat="0" applyAlignment="0" applyProtection="0"/>
    <xf numFmtId="0" fontId="98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0" fontId="0" fillId="0" borderId="0"/>
    <xf numFmtId="0" fontId="136" fillId="0" borderId="38" applyProtection="0"/>
    <xf numFmtId="188" fontId="0" fillId="0" borderId="0" applyFill="0" applyBorder="0" applyAlignment="0"/>
    <xf numFmtId="186" fontId="145" fillId="70" borderId="0"/>
    <xf numFmtId="0" fontId="103" fillId="18" borderId="0" applyNumberFormat="0" applyBorder="0" applyAlignment="0" applyProtection="0">
      <alignment vertical="center"/>
    </xf>
    <xf numFmtId="0" fontId="51" fillId="0" borderId="0">
      <alignment vertical="center"/>
    </xf>
    <xf numFmtId="192" fontId="51" fillId="70" borderId="0"/>
    <xf numFmtId="38" fontId="89" fillId="0" borderId="0" applyFont="0" applyFill="0" applyBorder="0" applyAlignment="0" applyProtection="0"/>
    <xf numFmtId="208" fontId="0" fillId="0" borderId="0" applyFont="0" applyFill="0" applyBorder="0" applyAlignment="0" applyProtection="0"/>
    <xf numFmtId="222" fontId="89" fillId="0" borderId="0" applyFont="0" applyFill="0" applyBorder="0" applyAlignment="0" applyProtection="0"/>
    <xf numFmtId="0" fontId="98" fillId="0" borderId="0"/>
    <xf numFmtId="37" fontId="146" fillId="0" borderId="0"/>
    <xf numFmtId="0" fontId="143" fillId="0" borderId="0"/>
    <xf numFmtId="0" fontId="62" fillId="78" borderId="37" applyNumberFormat="0" applyFont="0" applyAlignment="0" applyProtection="0">
      <alignment vertical="center"/>
    </xf>
    <xf numFmtId="0" fontId="147" fillId="10" borderId="26" applyNumberFormat="0" applyAlignment="0" applyProtection="0">
      <alignment vertical="center"/>
    </xf>
    <xf numFmtId="40" fontId="148" fillId="4" borderId="0">
      <alignment horizontal="right"/>
    </xf>
    <xf numFmtId="10" fontId="98" fillId="0" borderId="0" applyFont="0" applyFill="0" applyBorder="0" applyAlignment="0" applyProtection="0"/>
    <xf numFmtId="214" fontId="0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29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7" fillId="7" borderId="0" applyNumberFormat="0" applyBorder="0" applyAlignment="0" applyProtection="0">
      <alignment vertical="center"/>
    </xf>
    <xf numFmtId="0" fontId="124" fillId="79" borderId="0" applyNumberFormat="0" applyBorder="0" applyAlignment="0" applyProtection="0"/>
    <xf numFmtId="198" fontId="0" fillId="0" borderId="0" applyFill="0" applyBorder="0" applyAlignment="0"/>
    <xf numFmtId="188" fontId="0" fillId="0" borderId="0" applyFill="0" applyBorder="0" applyAlignment="0"/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150" fillId="0" borderId="35">
      <alignment horizontal="center"/>
    </xf>
    <xf numFmtId="0" fontId="109" fillId="50" borderId="0" applyNumberFormat="0" applyBorder="0" applyAlignment="0" applyProtection="0"/>
    <xf numFmtId="0" fontId="89" fillId="80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left"/>
    </xf>
    <xf numFmtId="230" fontId="51" fillId="0" borderId="0" applyNumberFormat="0" applyFill="0" applyBorder="0" applyAlignment="0" applyProtection="0">
      <alignment horizontal="left"/>
    </xf>
    <xf numFmtId="0" fontId="64" fillId="13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/>
    <xf numFmtId="0" fontId="151" fillId="0" borderId="0">
      <alignment horizontal="left"/>
    </xf>
    <xf numFmtId="43" fontId="108" fillId="0" borderId="39"/>
    <xf numFmtId="0" fontId="134" fillId="0" borderId="0"/>
    <xf numFmtId="0" fontId="143" fillId="0" borderId="0"/>
    <xf numFmtId="0" fontId="51" fillId="19" borderId="17">
      <protection locked="0"/>
    </xf>
    <xf numFmtId="0" fontId="51" fillId="0" borderId="0">
      <alignment vertical="center"/>
    </xf>
    <xf numFmtId="0" fontId="118" fillId="19" borderId="17">
      <protection locked="0"/>
    </xf>
    <xf numFmtId="0" fontId="118" fillId="19" borderId="17">
      <protection locked="0"/>
    </xf>
    <xf numFmtId="0" fontId="51" fillId="19" borderId="17">
      <protection locked="0"/>
    </xf>
    <xf numFmtId="0" fontId="51" fillId="19" borderId="17">
      <protection locked="0"/>
    </xf>
    <xf numFmtId="0" fontId="51" fillId="19" borderId="17">
      <protection locked="0"/>
    </xf>
    <xf numFmtId="0" fontId="152" fillId="0" borderId="0" applyNumberFormat="0" applyFill="0" applyBorder="0" applyAlignment="0" applyProtection="0"/>
    <xf numFmtId="49" fontId="85" fillId="0" borderId="0" applyFill="0" applyBorder="0" applyAlignment="0"/>
    <xf numFmtId="0" fontId="113" fillId="25" borderId="0" applyNumberFormat="0" applyBorder="0" applyAlignment="0" applyProtection="0">
      <alignment vertical="center"/>
    </xf>
    <xf numFmtId="221" fontId="85" fillId="0" borderId="0" applyFill="0" applyBorder="0" applyAlignment="0"/>
    <xf numFmtId="231" fontId="0" fillId="0" borderId="0" applyFill="0" applyBorder="0" applyAlignment="0"/>
    <xf numFmtId="232" fontId="49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220" fontId="0" fillId="0" borderId="0" applyFont="0" applyFill="0" applyBorder="0" applyAlignment="0" applyProtection="0"/>
    <xf numFmtId="0" fontId="62" fillId="0" borderId="0">
      <alignment vertical="center"/>
    </xf>
    <xf numFmtId="0" fontId="62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5" fillId="52" borderId="0" applyNumberFormat="0" applyBorder="0" applyAlignment="0" applyProtection="0"/>
    <xf numFmtId="0" fontId="129" fillId="0" borderId="0" applyNumberFormat="0" applyFill="0" applyBorder="0" applyAlignment="0" applyProtection="0">
      <alignment vertical="center"/>
    </xf>
    <xf numFmtId="9" fontId="153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0" fontId="49" fillId="0" borderId="0"/>
    <xf numFmtId="0" fontId="0" fillId="0" borderId="0"/>
    <xf numFmtId="181" fontId="49" fillId="0" borderId="0" applyFont="0" applyFill="0" applyBorder="0" applyAlignment="0" applyProtection="0"/>
    <xf numFmtId="4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154" fillId="0" borderId="32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5" fillId="0" borderId="24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/>
    <xf numFmtId="0" fontId="156" fillId="0" borderId="0"/>
    <xf numFmtId="0" fontId="0" fillId="0" borderId="33" applyNumberFormat="0" applyFill="0" applyProtection="0">
      <alignment horizontal="right"/>
    </xf>
    <xf numFmtId="0" fontId="120" fillId="0" borderId="32" applyNumberFormat="0" applyFill="0" applyAlignment="0" applyProtection="0">
      <alignment vertical="center"/>
    </xf>
    <xf numFmtId="0" fontId="121" fillId="0" borderId="29" applyNumberFormat="0" applyFill="0" applyAlignment="0" applyProtection="0">
      <alignment vertical="center"/>
    </xf>
    <xf numFmtId="0" fontId="51" fillId="0" borderId="0" applyFont="0" applyBorder="0" applyAlignment="0">
      <alignment vertical="center"/>
    </xf>
    <xf numFmtId="0" fontId="82" fillId="0" borderId="24" applyNumberFormat="0" applyFill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57" fillId="0" borderId="33" applyNumberFormat="0" applyFill="0" applyProtection="0">
      <alignment horizontal="center"/>
    </xf>
    <xf numFmtId="4" fontId="114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0" fillId="0" borderId="0"/>
    <xf numFmtId="0" fontId="159" fillId="0" borderId="15" applyNumberFormat="0" applyFill="0" applyProtection="0">
      <alignment horizontal="center"/>
    </xf>
    <xf numFmtId="0" fontId="113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113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51" fillId="0" borderId="0"/>
    <xf numFmtId="0" fontId="54" fillId="13" borderId="0" applyNumberFormat="0" applyBorder="0" applyAlignment="0" applyProtection="0">
      <alignment vertical="center"/>
    </xf>
    <xf numFmtId="0" fontId="51" fillId="0" borderId="0"/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09" fillId="50" borderId="0" applyNumberFormat="0" applyBorder="0" applyAlignment="0" applyProtection="0"/>
    <xf numFmtId="0" fontId="109" fillId="50" borderId="0" applyNumberFormat="0" applyBorder="0" applyAlignment="0" applyProtection="0"/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43" fontId="130" fillId="0" borderId="0" applyFont="0" applyFill="0" applyBorder="0" applyAlignment="0" applyProtection="0"/>
    <xf numFmtId="0" fontId="91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79" fillId="25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" fontId="160" fillId="0" borderId="1">
      <alignment vertical="center"/>
      <protection locked="0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161" fillId="0" borderId="0"/>
    <xf numFmtId="0" fontId="51" fillId="0" borderId="0">
      <alignment vertical="center"/>
    </xf>
    <xf numFmtId="0" fontId="0" fillId="0" borderId="0"/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29" fillId="0" borderId="0" applyFill="0" applyBorder="0" applyAlignment="0"/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2" fillId="0" borderId="0"/>
    <xf numFmtId="0" fontId="51" fillId="0" borderId="0">
      <alignment vertical="center"/>
    </xf>
    <xf numFmtId="0" fontId="51" fillId="0" borderId="0">
      <alignment vertical="center"/>
    </xf>
    <xf numFmtId="0" fontId="6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94" fillId="18" borderId="0" applyNumberFormat="0" applyBorder="0" applyAlignment="0" applyProtection="0">
      <alignment vertical="center"/>
    </xf>
    <xf numFmtId="0" fontId="62" fillId="0" borderId="0">
      <alignment vertical="center"/>
    </xf>
    <xf numFmtId="0" fontId="51" fillId="0" borderId="0">
      <alignment vertical="center"/>
    </xf>
    <xf numFmtId="0" fontId="0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0" fillId="0" borderId="0"/>
    <xf numFmtId="0" fontId="0" fillId="0" borderId="0"/>
    <xf numFmtId="0" fontId="163" fillId="24" borderId="14" applyNumberFormat="0" applyAlignment="0" applyProtection="0">
      <alignment vertical="center"/>
    </xf>
    <xf numFmtId="0" fontId="0" fillId="0" borderId="0"/>
    <xf numFmtId="0" fontId="94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76" fillId="24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4" fillId="0" borderId="0" applyNumberFormat="0" applyFill="0" applyBorder="0" applyAlignment="0" applyProtection="0">
      <alignment vertical="top"/>
      <protection locked="0"/>
    </xf>
    <xf numFmtId="0" fontId="62" fillId="0" borderId="0">
      <alignment vertical="center"/>
    </xf>
    <xf numFmtId="0" fontId="0" fillId="0" borderId="0"/>
    <xf numFmtId="0" fontId="62" fillId="0" borderId="0">
      <alignment vertical="center"/>
    </xf>
    <xf numFmtId="0" fontId="0" fillId="0" borderId="0"/>
    <xf numFmtId="0" fontId="62" fillId="0" borderId="0">
      <alignment vertical="center"/>
    </xf>
    <xf numFmtId="0" fontId="110" fillId="1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8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78" borderId="37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0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51" fillId="18" borderId="0" applyNumberFormat="0" applyBorder="0" applyAlignment="0" applyProtection="0">
      <alignment vertical="center"/>
    </xf>
    <xf numFmtId="0" fontId="29" fillId="0" borderId="0" applyFill="0" applyBorder="0" applyAlignment="0"/>
    <xf numFmtId="0" fontId="67" fillId="18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98" fillId="0" borderId="0"/>
    <xf numFmtId="0" fontId="45" fillId="18" borderId="0" applyNumberFormat="0" applyBorder="0" applyAlignment="0" applyProtection="0">
      <alignment vertical="center"/>
    </xf>
    <xf numFmtId="0" fontId="111" fillId="73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131" fillId="54" borderId="31" applyNumberFormat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59" fillId="0" borderId="15" applyNumberFormat="0" applyFill="0" applyProtection="0">
      <alignment horizontal="left"/>
    </xf>
    <xf numFmtId="0" fontId="167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117" fillId="0" borderId="0"/>
    <xf numFmtId="0" fontId="60" fillId="77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60" fillId="73" borderId="0" applyNumberFormat="0" applyBorder="0" applyAlignment="0" applyProtection="0">
      <alignment vertical="center"/>
    </xf>
    <xf numFmtId="0" fontId="147" fillId="10" borderId="26" applyNumberFormat="0" applyAlignment="0" applyProtection="0">
      <alignment vertical="center"/>
    </xf>
    <xf numFmtId="1" fontId="0" fillId="0" borderId="15" applyFill="0" applyProtection="0">
      <alignment horizontal="center"/>
    </xf>
    <xf numFmtId="234" fontId="114" fillId="0" borderId="0" applyFont="0" applyFill="0" applyBorder="0" applyAlignment="0" applyProtection="0"/>
    <xf numFmtId="0" fontId="51" fillId="0" borderId="25" applyNumberFormat="0" applyFill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233" fontId="160" fillId="0" borderId="1">
      <alignment vertical="center"/>
      <protection locked="0"/>
    </xf>
    <xf numFmtId="0" fontId="58" fillId="0" borderId="0"/>
    <xf numFmtId="0" fontId="89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30" fillId="0" borderId="0" applyFont="0" applyFill="0" applyBorder="0" applyAlignment="0" applyProtection="0"/>
    <xf numFmtId="236" fontId="130" fillId="0" borderId="0" applyFont="0" applyFill="0" applyBorder="0" applyAlignment="0" applyProtection="0"/>
    <xf numFmtId="0" fontId="0" fillId="0" borderId="0"/>
  </cellStyleXfs>
  <cellXfs count="16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238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237" fontId="27" fillId="0" borderId="1" xfId="0" applyNumberFormat="1" applyFont="1" applyFill="1" applyBorder="1" applyAlignment="1" applyProtection="1">
      <alignment horizontal="right" vertical="center"/>
    </xf>
    <xf numFmtId="238" fontId="23" fillId="0" borderId="1" xfId="0" applyNumberFormat="1" applyFont="1" applyFill="1" applyBorder="1" applyAlignment="1" applyProtection="1">
      <alignment horizontal="center" vertical="center"/>
    </xf>
    <xf numFmtId="49" fontId="28" fillId="0" borderId="1" xfId="1026" applyNumberFormat="1" applyFont="1" applyFill="1" applyBorder="1" applyAlignment="1">
      <alignment horizontal="left" vertical="center" wrapText="1"/>
    </xf>
    <xf numFmtId="49" fontId="29" fillId="0" borderId="1" xfId="1026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vertical="center"/>
    </xf>
    <xf numFmtId="0" fontId="30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39" fontId="23" fillId="0" borderId="1" xfId="0" applyNumberFormat="1" applyFont="1" applyFill="1" applyBorder="1" applyAlignment="1" applyProtection="1">
      <alignment horizontal="right" vertical="center" wrapText="1"/>
    </xf>
    <xf numFmtId="0" fontId="31" fillId="0" borderId="0" xfId="0" applyFont="1"/>
    <xf numFmtId="49" fontId="22" fillId="0" borderId="0" xfId="0" applyNumberFormat="1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39" fontId="27" fillId="0" borderId="1" xfId="0" applyNumberFormat="1" applyFont="1" applyFill="1" applyBorder="1" applyAlignment="1" applyProtection="1">
      <alignment horizontal="right" vertical="center" wrapText="1"/>
    </xf>
    <xf numFmtId="0" fontId="32" fillId="0" borderId="0" xfId="0" applyFont="1" applyBorder="1" applyAlignment="1" applyProtection="1"/>
    <xf numFmtId="0" fontId="29" fillId="0" borderId="1" xfId="664" applyFont="1" applyFill="1" applyBorder="1">
      <alignment vertical="center"/>
    </xf>
    <xf numFmtId="0" fontId="20" fillId="0" borderId="1" xfId="0" applyFont="1" applyBorder="1" applyAlignment="1" applyProtection="1"/>
    <xf numFmtId="239" fontId="27" fillId="3" borderId="1" xfId="0" applyNumberFormat="1" applyFont="1" applyFill="1" applyBorder="1" applyAlignment="1" applyProtection="1">
      <alignment horizontal="right" vertical="center" wrapText="1"/>
    </xf>
    <xf numFmtId="0" fontId="32" fillId="0" borderId="1" xfId="0" applyFont="1" applyBorder="1" applyAlignment="1" applyProtection="1"/>
    <xf numFmtId="49" fontId="29" fillId="0" borderId="1" xfId="0" applyNumberFormat="1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 applyProtection="1">
      <alignment horizontal="left" vertical="center"/>
    </xf>
    <xf numFmtId="237" fontId="27" fillId="3" borderId="1" xfId="0" applyNumberFormat="1" applyFont="1" applyFill="1" applyBorder="1" applyAlignment="1" applyProtection="1">
      <alignment horizontal="right" vertical="center" wrapText="1"/>
    </xf>
    <xf numFmtId="0" fontId="33" fillId="3" borderId="1" xfId="0" applyFont="1" applyFill="1" applyBorder="1" applyAlignment="1" applyProtection="1">
      <alignment horizontal="left" vertical="center" wrapText="1"/>
      <protection locked="0"/>
    </xf>
    <xf numFmtId="240" fontId="27" fillId="3" borderId="1" xfId="0" applyNumberFormat="1" applyFont="1" applyFill="1" applyBorder="1" applyAlignment="1" applyProtection="1">
      <alignment horizontal="right" vertical="center" wrapText="1"/>
    </xf>
    <xf numFmtId="49" fontId="23" fillId="3" borderId="1" xfId="0" applyNumberFormat="1" applyFont="1" applyFill="1" applyBorder="1" applyAlignment="1" applyProtection="1">
      <alignment horizontal="left" vertical="center"/>
    </xf>
    <xf numFmtId="49" fontId="34" fillId="3" borderId="1" xfId="0" applyNumberFormat="1" applyFont="1" applyFill="1" applyBorder="1" applyAlignment="1">
      <alignment horizontal="left" vertical="center" wrapText="1"/>
    </xf>
    <xf numFmtId="240" fontId="34" fillId="3" borderId="1" xfId="0" applyNumberFormat="1" applyFont="1" applyFill="1" applyBorder="1" applyAlignment="1">
      <alignment horizontal="right" vertical="center" wrapText="1"/>
    </xf>
    <xf numFmtId="240" fontId="23" fillId="3" borderId="1" xfId="0" applyNumberFormat="1" applyFont="1" applyFill="1" applyBorder="1" applyAlignment="1" applyProtection="1">
      <alignment horizontal="right" vertical="center" wrapText="1"/>
    </xf>
    <xf numFmtId="0" fontId="34" fillId="3" borderId="1" xfId="0" applyFont="1" applyFill="1" applyBorder="1" applyAlignment="1">
      <alignment horizontal="left" vertical="center" wrapText="1"/>
    </xf>
    <xf numFmtId="240" fontId="33" fillId="3" borderId="1" xfId="0" applyNumberFormat="1" applyFont="1" applyFill="1" applyBorder="1" applyAlignment="1">
      <alignment horizontal="right" vertical="center" wrapText="1"/>
    </xf>
    <xf numFmtId="0" fontId="33" fillId="3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35" fillId="0" borderId="6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4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right" vertical="center"/>
    </xf>
    <xf numFmtId="0" fontId="27" fillId="0" borderId="7" xfId="0" applyFont="1" applyBorder="1" applyAlignment="1" applyProtection="1">
      <alignment horizontal="center" vertical="center"/>
    </xf>
    <xf numFmtId="0" fontId="27" fillId="0" borderId="7" xfId="0" applyFont="1" applyFill="1" applyBorder="1" applyAlignment="1" applyProtection="1">
      <alignment horizontal="left" vertical="center"/>
    </xf>
    <xf numFmtId="239" fontId="27" fillId="0" borderId="7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7" xfId="0" applyFont="1" applyFill="1" applyBorder="1" applyAlignment="1" applyProtection="1">
      <alignment horizontal="left" vertical="center"/>
    </xf>
    <xf numFmtId="239" fontId="23" fillId="0" borderId="7" xfId="0" applyNumberFormat="1" applyFont="1" applyFill="1" applyBorder="1" applyAlignment="1" applyProtection="1">
      <alignment horizontal="right" vertical="center" wrapText="1"/>
    </xf>
    <xf numFmtId="239" fontId="23" fillId="0" borderId="1" xfId="692" applyNumberFormat="1" applyFont="1" applyFill="1" applyBorder="1" applyAlignment="1" applyProtection="1">
      <alignment vertical="center"/>
    </xf>
    <xf numFmtId="0" fontId="23" fillId="0" borderId="7" xfId="0" applyFont="1" applyFill="1" applyBorder="1" applyAlignment="1" applyProtection="1">
      <alignment horizontal="right" vertical="center"/>
    </xf>
    <xf numFmtId="0" fontId="23" fillId="0" borderId="7" xfId="0" applyFont="1" applyBorder="1" applyAlignment="1" applyProtection="1">
      <alignment horizontal="right" vertical="center"/>
    </xf>
    <xf numFmtId="239" fontId="23" fillId="0" borderId="7" xfId="0" applyNumberFormat="1" applyFont="1" applyBorder="1" applyAlignment="1" applyProtection="1">
      <alignment horizontal="right" vertical="center" wrapText="1"/>
    </xf>
    <xf numFmtId="0" fontId="23" fillId="0" borderId="7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0" fillId="0" borderId="0" xfId="0" applyFont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0" fillId="3" borderId="0" xfId="0" applyFont="1" applyFill="1" applyBorder="1" applyAlignment="1" applyProtection="1"/>
    <xf numFmtId="0" fontId="32" fillId="3" borderId="0" xfId="0" applyFont="1" applyFill="1" applyBorder="1" applyAlignment="1" applyProtection="1"/>
    <xf numFmtId="0" fontId="23" fillId="0" borderId="0" xfId="0" applyFont="1" applyBorder="1" applyAlignment="1" applyProtection="1">
      <alignment vertical="center"/>
    </xf>
    <xf numFmtId="0" fontId="23" fillId="0" borderId="1" xfId="692" applyFont="1" applyFill="1" applyBorder="1" applyAlignment="1" applyProtection="1">
      <alignment vertical="center"/>
    </xf>
    <xf numFmtId="239" fontId="23" fillId="0" borderId="1" xfId="0" applyNumberFormat="1" applyFont="1" applyFill="1" applyBorder="1" applyAlignment="1" applyProtection="1">
      <alignment horizontal="right" vertical="center"/>
    </xf>
    <xf numFmtId="239" fontId="23" fillId="0" borderId="1" xfId="692" applyNumberFormat="1" applyFont="1" applyFill="1" applyBorder="1" applyAlignment="1" applyProtection="1">
      <alignment horizontal="right" vertical="center" wrapText="1"/>
    </xf>
    <xf numFmtId="239" fontId="34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39" fontId="23" fillId="0" borderId="1" xfId="0" applyNumberFormat="1" applyFont="1" applyBorder="1" applyAlignment="1" applyProtection="1">
      <alignment horizontal="right" vertical="center"/>
    </xf>
    <xf numFmtId="0" fontId="27" fillId="0" borderId="1" xfId="692" applyFont="1" applyFill="1" applyBorder="1" applyAlignment="1" applyProtection="1">
      <alignment horizontal="center" vertical="center"/>
    </xf>
    <xf numFmtId="239" fontId="27" fillId="0" borderId="1" xfId="0" applyNumberFormat="1" applyFont="1" applyFill="1" applyBorder="1" applyAlignment="1" applyProtection="1">
      <alignment horizontal="right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27" fillId="0" borderId="1" xfId="692" applyFont="1" applyBorder="1" applyAlignment="1" applyProtection="1">
      <alignment horizontal="center" vertical="center"/>
    </xf>
    <xf numFmtId="239" fontId="23" fillId="0" borderId="1" xfId="692" applyNumberFormat="1" applyFont="1" applyFill="1" applyBorder="1" applyAlignment="1" applyProtection="1">
      <alignment horizontal="right" vertical="center"/>
    </xf>
    <xf numFmtId="0" fontId="20" fillId="0" borderId="0" xfId="692" applyFont="1" applyFill="1" applyBorder="1" applyAlignment="1" applyProtection="1"/>
    <xf numFmtId="239" fontId="23" fillId="0" borderId="1" xfId="692" applyNumberFormat="1" applyFont="1" applyBorder="1" applyAlignment="1" applyProtection="1">
      <alignment horizontal="right" vertical="center"/>
    </xf>
    <xf numFmtId="239" fontId="23" fillId="0" borderId="1" xfId="692" applyNumberFormat="1" applyFont="1" applyBorder="1" applyAlignment="1" applyProtection="1">
      <alignment vertical="center"/>
    </xf>
    <xf numFmtId="239" fontId="23" fillId="0" borderId="1" xfId="692" applyNumberFormat="1" applyFont="1" applyBorder="1" applyAlignment="1" applyProtection="1">
      <alignment horizontal="right" vertical="center" wrapText="1"/>
    </xf>
    <xf numFmtId="239" fontId="27" fillId="0" borderId="1" xfId="692" applyNumberFormat="1" applyFont="1" applyFill="1" applyBorder="1" applyAlignment="1" applyProtection="1">
      <alignment horizontal="right" vertical="center" wrapText="1"/>
    </xf>
    <xf numFmtId="239" fontId="27" fillId="0" borderId="1" xfId="692" applyNumberFormat="1" applyFont="1" applyFill="1" applyBorder="1" applyAlignment="1" applyProtection="1">
      <alignment horizontal="center" vertical="center"/>
    </xf>
    <xf numFmtId="237" fontId="23" fillId="0" borderId="1" xfId="692" applyNumberFormat="1" applyFont="1" applyFill="1" applyBorder="1" applyAlignment="1" applyProtection="1">
      <alignment horizontal="right" vertical="center" wrapText="1"/>
    </xf>
    <xf numFmtId="239" fontId="23" fillId="0" borderId="1" xfId="692" applyNumberFormat="1" applyFont="1" applyFill="1" applyBorder="1" applyAlignment="1" applyProtection="1"/>
    <xf numFmtId="0" fontId="37" fillId="0" borderId="0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5" fillId="0" borderId="9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0" xfId="25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5" fillId="0" borderId="11" xfId="0" applyFont="1" applyBorder="1" applyAlignment="1" applyProtection="1"/>
    <xf numFmtId="0" fontId="21" fillId="0" borderId="12" xfId="25" applyFont="1" applyBorder="1" applyAlignment="1" applyProtection="1">
      <alignment vertical="center" wrapText="1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0" fillId="0" borderId="0" xfId="0" applyFont="1" applyBorder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41" fillId="0" borderId="0" xfId="0" applyFont="1" applyBorder="1" applyAlignment="1" applyProtection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1027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  <cellStyle name="常规 26" xfId="10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7096;&#38376;&#39044;&#31639;&#25209;&#22797;&#34920;12&#26376;22&#26085;&#65288;51&#2149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3425;&#21439;&#20154;&#21147;&#36164;&#28304;&#21644;&#31038;&#20250;&#20445;&#38556;&#23616;&#37096;&#38376;&#39044;&#31639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7096;&#38376;&#39044;&#31639;&#20844;&#24320;&#34920;(&#23601;&#19994;&#21171;&#21153;&#23616;&#65289;&#2603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2(&#31038;&#20445;&#2361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32769;&#39044;&#31639;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批复表"/>
      <sheetName val="非统发人员工资"/>
      <sheetName val="县列项目经费 "/>
      <sheetName val="政府性基金预算表"/>
      <sheetName val="社会保险基金"/>
      <sheetName val="国有资本经营"/>
      <sheetName val="教育收费"/>
      <sheetName val="医疗卫生"/>
      <sheetName val="2022年专项指标"/>
      <sheetName val="乡镇公用经费核定表"/>
      <sheetName val="社区公用经费"/>
      <sheetName val="2022年预算单位有关经费开支情况统计表"/>
    </sheetNames>
    <sheetDataSet>
      <sheetData sheetId="0">
        <row r="21">
          <cell r="E21">
            <v>128061152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>
            <v>13</v>
          </cell>
        </row>
        <row r="12">
          <cell r="D12">
            <v>19</v>
          </cell>
        </row>
        <row r="12">
          <cell r="H12">
            <v>13</v>
          </cell>
        </row>
        <row r="12">
          <cell r="P12">
            <v>8</v>
          </cell>
        </row>
        <row r="15">
          <cell r="B15">
            <v>2042.57</v>
          </cell>
        </row>
        <row r="15">
          <cell r="G15">
            <v>2027.15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表11"/>
      <sheetName val="表12"/>
      <sheetName val="表13"/>
      <sheetName val="表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>
            <v>12</v>
          </cell>
        </row>
        <row r="12">
          <cell r="D12">
            <v>17</v>
          </cell>
        </row>
        <row r="12">
          <cell r="L12">
            <v>12</v>
          </cell>
        </row>
        <row r="12">
          <cell r="P12">
            <v>5</v>
          </cell>
        </row>
        <row r="15">
          <cell r="B15">
            <v>1466.78</v>
          </cell>
        </row>
        <row r="15">
          <cell r="G15">
            <v>3455.61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>
            <v>15</v>
          </cell>
        </row>
        <row r="12">
          <cell r="D12">
            <v>24</v>
          </cell>
        </row>
        <row r="12">
          <cell r="L12">
            <v>15</v>
          </cell>
        </row>
        <row r="12">
          <cell r="P12">
            <v>9</v>
          </cell>
        </row>
        <row r="15">
          <cell r="B15">
            <v>1883.42</v>
          </cell>
        </row>
        <row r="15">
          <cell r="G15">
            <v>518.75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9"/>
      <sheetName val="表12"/>
      <sheetName val="表13"/>
      <sheetName val="表14"/>
    </sheetNames>
    <sheetDataSet>
      <sheetData sheetId="0"/>
      <sheetData sheetId="1"/>
      <sheetData sheetId="2">
        <row r="12">
          <cell r="B12">
            <v>2</v>
          </cell>
        </row>
        <row r="12">
          <cell r="D12">
            <v>13</v>
          </cell>
        </row>
        <row r="12">
          <cell r="L12">
            <v>2</v>
          </cell>
        </row>
        <row r="12">
          <cell r="P12">
            <v>11</v>
          </cell>
        </row>
        <row r="15">
          <cell r="B15">
            <v>1953.88</v>
          </cell>
        </row>
        <row r="15">
          <cell r="G15">
            <v>1953.88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1"/>
  <sheetViews>
    <sheetView showGridLines="0" showZeros="0" workbookViewId="0">
      <selection activeCell="H43" sqref="H43"/>
    </sheetView>
  </sheetViews>
  <sheetFormatPr defaultColWidth="9" defaultRowHeight="12.75" customHeight="1"/>
  <cols>
    <col min="1" max="9" width="17.1428571428571" style="46" customWidth="1"/>
    <col min="10" max="10" width="9" style="46" customWidth="1"/>
  </cols>
  <sheetData>
    <row r="2" ht="14.25" customHeight="1" spans="1:10">
      <c r="A2" s="159"/>
      <c r="B2"/>
      <c r="C2"/>
      <c r="D2"/>
      <c r="E2"/>
      <c r="F2"/>
      <c r="G2"/>
      <c r="H2"/>
      <c r="I2"/>
      <c r="J2"/>
    </row>
    <row r="3" ht="18.75" customHeight="1" spans="1:10">
      <c r="A3" s="160" t="s">
        <v>0</v>
      </c>
      <c r="B3" s="160"/>
      <c r="C3" s="160"/>
      <c r="D3" s="160"/>
      <c r="E3" s="160"/>
      <c r="F3" s="160"/>
      <c r="G3" s="160"/>
      <c r="H3" s="160"/>
      <c r="I3" s="160"/>
      <c r="J3"/>
    </row>
    <row r="4" ht="24" customHeight="1" spans="1:10">
      <c r="A4" s="160" t="s">
        <v>1</v>
      </c>
      <c r="B4" s="160"/>
      <c r="C4" s="160"/>
      <c r="D4" s="160"/>
      <c r="E4" s="160"/>
      <c r="F4" s="160"/>
      <c r="G4" s="160"/>
      <c r="H4" s="160"/>
      <c r="I4" s="160"/>
      <c r="J4"/>
    </row>
    <row r="5" ht="14.25" customHeight="1" spans="1:10">
      <c r="A5" s="160"/>
      <c r="B5" s="160"/>
      <c r="C5" s="160"/>
      <c r="D5" s="160"/>
      <c r="E5" s="160"/>
      <c r="F5" s="160"/>
      <c r="G5" s="160"/>
      <c r="H5" s="160"/>
      <c r="I5" s="160"/>
      <c r="J5"/>
    </row>
    <row r="6" ht="14.25" customHeight="1" spans="1:10">
      <c r="A6" s="160"/>
      <c r="B6" s="160"/>
      <c r="C6" s="160"/>
      <c r="D6" s="160"/>
      <c r="E6" s="160"/>
      <c r="F6" s="160"/>
      <c r="G6" s="160"/>
      <c r="H6" s="160"/>
      <c r="I6" s="160"/>
      <c r="J6"/>
    </row>
    <row r="7" ht="14.25" customHeight="1" spans="1:10">
      <c r="A7" s="160"/>
      <c r="B7" s="160"/>
      <c r="C7" s="160"/>
      <c r="D7" s="160"/>
      <c r="E7" s="160"/>
      <c r="F7" s="160"/>
      <c r="G7" s="160"/>
      <c r="H7" s="160"/>
      <c r="I7" s="160"/>
      <c r="J7"/>
    </row>
    <row r="8" ht="14.25" customHeight="1" spans="1:10">
      <c r="A8" s="160"/>
      <c r="B8" s="160"/>
      <c r="C8" s="160"/>
      <c r="D8" s="160"/>
      <c r="E8" s="160"/>
      <c r="F8" s="160"/>
      <c r="G8" s="160"/>
      <c r="H8" s="160"/>
      <c r="I8" s="160"/>
      <c r="J8"/>
    </row>
    <row r="9" ht="33" customHeight="1" spans="1:10">
      <c r="A9" s="161" t="s">
        <v>2</v>
      </c>
      <c r="B9" s="161"/>
      <c r="C9" s="161"/>
      <c r="D9" s="161"/>
      <c r="E9" s="161"/>
      <c r="F9" s="161"/>
      <c r="G9" s="161"/>
      <c r="H9" s="162"/>
      <c r="I9" s="162"/>
      <c r="J9"/>
    </row>
    <row r="10" ht="14.25" customHeight="1" spans="1:10">
      <c r="A10" s="160"/>
      <c r="B10" s="160"/>
      <c r="C10" s="160"/>
      <c r="D10" s="160"/>
      <c r="E10" s="160"/>
      <c r="F10" s="160"/>
      <c r="G10" s="160"/>
      <c r="H10" s="160"/>
      <c r="I10" s="160"/>
      <c r="J10"/>
    </row>
    <row r="11" ht="14.25" customHeight="1" spans="1:10">
      <c r="A11" s="160"/>
      <c r="B11" s="160"/>
      <c r="C11" s="160"/>
      <c r="D11" s="160"/>
      <c r="E11" s="160"/>
      <c r="F11" s="160"/>
      <c r="G11" s="160"/>
      <c r="H11" s="160"/>
      <c r="I11" s="160"/>
      <c r="J11"/>
    </row>
    <row r="12" ht="14.25" customHeight="1" spans="1:10">
      <c r="A12" s="160"/>
      <c r="B12" s="160"/>
      <c r="C12" s="160"/>
      <c r="D12" s="160"/>
      <c r="E12" s="160"/>
      <c r="F12" s="160"/>
      <c r="G12" s="160"/>
      <c r="H12" s="160"/>
      <c r="I12" s="160"/>
      <c r="J12"/>
    </row>
    <row r="13" ht="14.25" customHeight="1" spans="1:10">
      <c r="A13" s="160"/>
      <c r="B13" s="160"/>
      <c r="C13" s="160"/>
      <c r="D13" s="160"/>
      <c r="E13" s="160"/>
      <c r="F13" s="160"/>
      <c r="G13" s="160"/>
      <c r="H13" s="160"/>
      <c r="I13" s="160"/>
      <c r="J13"/>
    </row>
    <row r="14" ht="14.25" customHeight="1" spans="1:10">
      <c r="A14" s="160"/>
      <c r="B14" s="160"/>
      <c r="C14" s="160"/>
      <c r="D14" s="160"/>
      <c r="E14" s="160"/>
      <c r="F14" s="160"/>
      <c r="G14" s="160"/>
      <c r="H14" s="160"/>
      <c r="I14" s="160"/>
      <c r="J14"/>
    </row>
    <row r="15" ht="14.25" customHeight="1" spans="1:10">
      <c r="A15" s="160"/>
      <c r="B15" s="160"/>
      <c r="C15" s="160"/>
      <c r="D15" s="160"/>
      <c r="E15" s="160"/>
      <c r="F15" s="160"/>
      <c r="G15" s="160"/>
      <c r="H15" s="160"/>
      <c r="I15" s="160"/>
      <c r="J15"/>
    </row>
    <row r="16" ht="14.25" customHeight="1" spans="1:10">
      <c r="A16" s="160"/>
      <c r="B16" s="160"/>
      <c r="C16" s="160"/>
      <c r="D16" s="160"/>
      <c r="E16" s="160"/>
      <c r="F16" s="160"/>
      <c r="G16" s="160"/>
      <c r="H16" s="160"/>
      <c r="I16" s="160"/>
      <c r="J16"/>
    </row>
    <row r="17" ht="14.25" customHeight="1" spans="1:10">
      <c r="A17" s="163" t="s">
        <v>3</v>
      </c>
      <c r="B17" s="163"/>
      <c r="C17" s="163"/>
      <c r="D17" s="163"/>
      <c r="E17" s="163"/>
      <c r="F17" s="163"/>
      <c r="G17" s="163"/>
      <c r="H17" s="164"/>
      <c r="I17" s="164"/>
      <c r="J17"/>
    </row>
    <row r="18" ht="14.25" customHeight="1" spans="1:10">
      <c r="A18" s="160"/>
      <c r="B18" s="160"/>
      <c r="C18" s="160"/>
      <c r="D18" s="160"/>
      <c r="E18" s="160"/>
      <c r="F18" s="160"/>
      <c r="G18" s="160"/>
      <c r="H18" s="160"/>
      <c r="I18" s="160"/>
      <c r="J18"/>
    </row>
    <row r="19" ht="54" customHeight="1" spans="1:10">
      <c r="A19" s="160"/>
      <c r="B19" s="160"/>
      <c r="C19" s="160"/>
      <c r="D19" s="160"/>
      <c r="E19" s="160"/>
      <c r="F19" s="160"/>
      <c r="G19" s="160"/>
      <c r="H19"/>
      <c r="I19" s="160"/>
      <c r="J19"/>
    </row>
    <row r="20" ht="14.25" customHeight="1" spans="1:10">
      <c r="A20" s="163" t="s">
        <v>4</v>
      </c>
      <c r="B20" s="164"/>
      <c r="C20"/>
      <c r="D20" s="165" t="s">
        <v>5</v>
      </c>
      <c r="E20" s="165"/>
      <c r="F20" s="163" t="s">
        <v>6</v>
      </c>
      <c r="G20" s="163"/>
      <c r="H20" s="164"/>
      <c r="I20" s="160"/>
      <c r="J20"/>
    </row>
    <row r="21" ht="15.75" customHeight="1" spans="1:10">
      <c r="A21"/>
      <c r="B21" s="166" t="s">
        <v>7</v>
      </c>
      <c r="C21"/>
      <c r="D21"/>
      <c r="E21"/>
      <c r="F21"/>
      <c r="G21"/>
      <c r="H21"/>
      <c r="I21"/>
      <c r="J21"/>
    </row>
  </sheetData>
  <sheetProtection formatCells="0" formatColumns="0" formatRows="0"/>
  <mergeCells count="5">
    <mergeCell ref="A9:G9"/>
    <mergeCell ref="A17:G17"/>
    <mergeCell ref="A20:B20"/>
    <mergeCell ref="D20:E20"/>
    <mergeCell ref="F20:G20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M9" sqref="M9"/>
    </sheetView>
  </sheetViews>
  <sheetFormatPr defaultColWidth="9" defaultRowHeight="12.75" customHeight="1" outlineLevelRow="7" outlineLevelCol="6"/>
  <cols>
    <col min="1" max="1" width="14.2857142857143" style="46" customWidth="1"/>
    <col min="2" max="2" width="36.8571428571429" style="46" customWidth="1"/>
    <col min="3" max="3" width="20.2857142857143" style="46" customWidth="1"/>
    <col min="4" max="7" width="22.1428571428571" style="46" customWidth="1"/>
    <col min="8" max="8" width="9.14285714285714" style="46"/>
  </cols>
  <sheetData>
    <row r="1" ht="24.75" customHeight="1" spans="1:2">
      <c r="A1" s="68"/>
      <c r="B1" s="68"/>
    </row>
    <row r="2" ht="24.75" customHeight="1" spans="1:7">
      <c r="A2" s="48" t="s">
        <v>255</v>
      </c>
      <c r="B2" s="48"/>
      <c r="C2" s="48"/>
      <c r="D2" s="48"/>
      <c r="E2" s="48"/>
      <c r="F2" s="48"/>
      <c r="G2" s="48"/>
    </row>
    <row r="3" ht="24.75" customHeight="1" spans="7:7">
      <c r="G3" s="49" t="s">
        <v>28</v>
      </c>
    </row>
    <row r="4" ht="24.75" customHeight="1" spans="1:7">
      <c r="A4" s="69" t="s">
        <v>141</v>
      </c>
      <c r="B4" s="69" t="s">
        <v>142</v>
      </c>
      <c r="C4" s="70" t="s">
        <v>256</v>
      </c>
      <c r="D4" s="70"/>
      <c r="E4" s="70"/>
      <c r="F4" s="70"/>
      <c r="G4" s="70"/>
    </row>
    <row r="5" ht="24.75" customHeight="1" spans="1:7">
      <c r="A5" s="69"/>
      <c r="B5" s="69"/>
      <c r="C5" s="70" t="s">
        <v>99</v>
      </c>
      <c r="D5" s="70" t="s">
        <v>257</v>
      </c>
      <c r="E5" s="70" t="s">
        <v>258</v>
      </c>
      <c r="F5" s="70" t="s">
        <v>259</v>
      </c>
      <c r="G5" s="71"/>
    </row>
    <row r="6" ht="24.75" customHeight="1" spans="1:7">
      <c r="A6" s="69"/>
      <c r="B6" s="69"/>
      <c r="C6" s="70"/>
      <c r="D6" s="70"/>
      <c r="E6" s="70"/>
      <c r="F6" s="70" t="s">
        <v>260</v>
      </c>
      <c r="G6" s="70" t="s">
        <v>261</v>
      </c>
    </row>
    <row r="7" ht="24.75" customHeight="1" spans="1:7">
      <c r="A7" s="69"/>
      <c r="B7" s="69"/>
      <c r="C7" s="70"/>
      <c r="D7" s="70"/>
      <c r="E7" s="70"/>
      <c r="F7" s="70"/>
      <c r="G7" s="70"/>
    </row>
    <row r="8" ht="24.75" customHeight="1" spans="1:7">
      <c r="A8" s="72"/>
      <c r="B8" s="72"/>
      <c r="C8" s="73"/>
      <c r="D8" s="73"/>
      <c r="E8" s="73"/>
      <c r="F8" s="73"/>
      <c r="G8" s="7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workbookViewId="0">
      <selection activeCell="H10" sqref="H10"/>
    </sheetView>
  </sheetViews>
  <sheetFormatPr defaultColWidth="9" defaultRowHeight="12.75" customHeight="1" outlineLevelCol="5"/>
  <cols>
    <col min="1" max="1" width="6.57142857142857" style="46" customWidth="1"/>
    <col min="2" max="2" width="13.7142857142857" style="46" customWidth="1"/>
    <col min="3" max="3" width="33.8571428571429" style="46" customWidth="1"/>
    <col min="4" max="4" width="31.8571428571429" style="46" customWidth="1"/>
    <col min="5" max="6" width="6.85714285714286" style="46" customWidth="1"/>
  </cols>
  <sheetData>
    <row r="1" ht="18" customHeight="1" spans="1:3">
      <c r="A1" s="55"/>
      <c r="B1" s="55"/>
      <c r="C1" s="56"/>
    </row>
    <row r="2" ht="24.75" customHeight="1" spans="1:4">
      <c r="A2" s="48" t="s">
        <v>262</v>
      </c>
      <c r="B2" s="48"/>
      <c r="C2" s="48"/>
      <c r="D2" s="48"/>
    </row>
    <row r="3" ht="17" customHeight="1" spans="4:4">
      <c r="D3" s="49" t="s">
        <v>28</v>
      </c>
    </row>
    <row r="4" ht="21" customHeight="1" spans="1:4">
      <c r="A4" s="57" t="s">
        <v>263</v>
      </c>
      <c r="B4" s="58" t="s">
        <v>264</v>
      </c>
      <c r="C4" s="57" t="s">
        <v>265</v>
      </c>
      <c r="D4" s="57" t="s">
        <v>95</v>
      </c>
    </row>
    <row r="5" ht="21" customHeight="1" spans="1:4">
      <c r="A5" s="57" t="s">
        <v>97</v>
      </c>
      <c r="B5" s="57" t="s">
        <v>97</v>
      </c>
      <c r="C5" s="57" t="s">
        <v>97</v>
      </c>
      <c r="D5" s="57">
        <v>3</v>
      </c>
    </row>
    <row r="6" s="45" customFormat="1" ht="21" customHeight="1" spans="1:6">
      <c r="A6" s="59">
        <f>ROW()-6</f>
        <v>0</v>
      </c>
      <c r="B6" s="60"/>
      <c r="C6" s="61" t="s">
        <v>99</v>
      </c>
      <c r="D6" s="62"/>
      <c r="E6" s="54"/>
      <c r="F6" s="54"/>
    </row>
    <row r="7" ht="21" customHeight="1" spans="1:4">
      <c r="A7" s="63">
        <v>1</v>
      </c>
      <c r="B7" s="64" t="s">
        <v>179</v>
      </c>
      <c r="C7" s="64" t="s">
        <v>180</v>
      </c>
      <c r="D7" s="62">
        <f>SUM(D8:D32)</f>
        <v>783414</v>
      </c>
    </row>
    <row r="8" ht="21" customHeight="1" spans="1:4">
      <c r="A8" s="63">
        <v>2</v>
      </c>
      <c r="B8" s="65" t="s">
        <v>181</v>
      </c>
      <c r="C8" s="65" t="s">
        <v>182</v>
      </c>
      <c r="D8" s="66">
        <f>57000+51000+72000+31000</f>
        <v>211000</v>
      </c>
    </row>
    <row r="9" ht="21" customHeight="1" spans="1:4">
      <c r="A9" s="63">
        <v>3</v>
      </c>
      <c r="B9" s="65" t="s">
        <v>183</v>
      </c>
      <c r="C9" s="65" t="s">
        <v>184</v>
      </c>
      <c r="D9" s="66">
        <f>5700+5100+7200+4200</f>
        <v>22200</v>
      </c>
    </row>
    <row r="10" ht="21" customHeight="1" spans="1:4">
      <c r="A10" s="63">
        <v>4</v>
      </c>
      <c r="B10" s="65" t="s">
        <v>185</v>
      </c>
      <c r="C10" s="65" t="s">
        <v>186</v>
      </c>
      <c r="D10" s="66"/>
    </row>
    <row r="11" ht="21" customHeight="1" spans="1:4">
      <c r="A11" s="63">
        <v>5</v>
      </c>
      <c r="B11" s="65" t="s">
        <v>187</v>
      </c>
      <c r="C11" s="65" t="s">
        <v>188</v>
      </c>
      <c r="D11" s="66"/>
    </row>
    <row r="12" ht="21" customHeight="1" spans="1:4">
      <c r="A12" s="63">
        <v>6</v>
      </c>
      <c r="B12" s="65" t="s">
        <v>189</v>
      </c>
      <c r="C12" s="65" t="s">
        <v>190</v>
      </c>
      <c r="D12" s="66"/>
    </row>
    <row r="13" ht="21" customHeight="1" spans="1:4">
      <c r="A13" s="63">
        <v>7</v>
      </c>
      <c r="B13" s="65" t="s">
        <v>191</v>
      </c>
      <c r="C13" s="65" t="s">
        <v>192</v>
      </c>
      <c r="D13" s="66"/>
    </row>
    <row r="14" ht="21" customHeight="1" spans="1:4">
      <c r="A14" s="63">
        <v>8</v>
      </c>
      <c r="B14" s="65" t="s">
        <v>193</v>
      </c>
      <c r="C14" s="65" t="s">
        <v>194</v>
      </c>
      <c r="D14" s="66">
        <f>3800+3400+4800+2800</f>
        <v>14800</v>
      </c>
    </row>
    <row r="15" ht="21" customHeight="1" spans="1:4">
      <c r="A15" s="63">
        <v>9</v>
      </c>
      <c r="B15" s="65" t="s">
        <v>195</v>
      </c>
      <c r="C15" s="65" t="s">
        <v>196</v>
      </c>
      <c r="D15" s="66"/>
    </row>
    <row r="16" ht="21" customHeight="1" spans="1:4">
      <c r="A16" s="63">
        <v>10</v>
      </c>
      <c r="B16" s="65" t="s">
        <v>197</v>
      </c>
      <c r="C16" s="65" t="s">
        <v>198</v>
      </c>
      <c r="D16" s="66"/>
    </row>
    <row r="17" ht="21" customHeight="1" spans="1:4">
      <c r="A17" s="63">
        <v>11</v>
      </c>
      <c r="B17" s="65" t="s">
        <v>199</v>
      </c>
      <c r="C17" s="65" t="s">
        <v>200</v>
      </c>
      <c r="D17" s="66">
        <f>19000+17000+24000+24000</f>
        <v>84000</v>
      </c>
    </row>
    <row r="18" ht="21" customHeight="1" spans="1:4">
      <c r="A18" s="63">
        <v>12</v>
      </c>
      <c r="B18" s="65" t="s">
        <v>201</v>
      </c>
      <c r="C18" s="65" t="s">
        <v>202</v>
      </c>
      <c r="D18" s="66"/>
    </row>
    <row r="19" ht="21" customHeight="1" spans="1:4">
      <c r="A19" s="63">
        <v>13</v>
      </c>
      <c r="B19" s="65" t="s">
        <v>203</v>
      </c>
      <c r="C19" s="65" t="s">
        <v>204</v>
      </c>
      <c r="D19" s="66"/>
    </row>
    <row r="20" ht="21" customHeight="1" spans="1:4">
      <c r="A20" s="63">
        <v>14</v>
      </c>
      <c r="B20" s="65" t="s">
        <v>205</v>
      </c>
      <c r="C20" s="65" t="s">
        <v>206</v>
      </c>
      <c r="D20" s="66"/>
    </row>
    <row r="21" ht="21" customHeight="1" spans="1:4">
      <c r="A21" s="63">
        <v>15</v>
      </c>
      <c r="B21" s="65" t="s">
        <v>207</v>
      </c>
      <c r="C21" s="65" t="s">
        <v>208</v>
      </c>
      <c r="D21" s="66"/>
    </row>
    <row r="22" ht="21" customHeight="1" spans="1:4">
      <c r="A22" s="63">
        <v>16</v>
      </c>
      <c r="B22" s="65" t="s">
        <v>209</v>
      </c>
      <c r="C22" s="65" t="s">
        <v>210</v>
      </c>
      <c r="D22" s="66"/>
    </row>
    <row r="23" ht="21" customHeight="1" spans="1:4">
      <c r="A23" s="63">
        <v>17</v>
      </c>
      <c r="B23" s="65" t="s">
        <v>211</v>
      </c>
      <c r="C23" s="65" t="s">
        <v>212</v>
      </c>
      <c r="D23" s="66"/>
    </row>
    <row r="24" ht="21" customHeight="1" spans="1:4">
      <c r="A24" s="63">
        <v>18</v>
      </c>
      <c r="B24" s="65" t="s">
        <v>213</v>
      </c>
      <c r="C24" s="65" t="s">
        <v>214</v>
      </c>
      <c r="D24" s="66"/>
    </row>
    <row r="25" ht="21" customHeight="1" spans="1:4">
      <c r="A25" s="63">
        <v>19</v>
      </c>
      <c r="B25" s="65" t="s">
        <v>215</v>
      </c>
      <c r="C25" s="65" t="s">
        <v>216</v>
      </c>
      <c r="D25" s="66"/>
    </row>
    <row r="26" ht="21" customHeight="1" spans="1:4">
      <c r="A26" s="63">
        <v>20</v>
      </c>
      <c r="B26" s="65" t="s">
        <v>217</v>
      </c>
      <c r="C26" s="65" t="s">
        <v>218</v>
      </c>
      <c r="D26" s="66"/>
    </row>
    <row r="27" ht="21" customHeight="1" spans="1:4">
      <c r="A27" s="63">
        <v>21</v>
      </c>
      <c r="B27" s="65" t="s">
        <v>219</v>
      </c>
      <c r="C27" s="65" t="s">
        <v>220</v>
      </c>
      <c r="D27" s="66"/>
    </row>
    <row r="28" ht="21" customHeight="1" spans="1:4">
      <c r="A28" s="63">
        <v>22</v>
      </c>
      <c r="B28" s="65" t="s">
        <v>221</v>
      </c>
      <c r="C28" s="65" t="s">
        <v>222</v>
      </c>
      <c r="D28" s="67">
        <f>22983+21247+29129+16407</f>
        <v>89766</v>
      </c>
    </row>
    <row r="29" ht="21" customHeight="1" spans="1:4">
      <c r="A29" s="63">
        <v>23</v>
      </c>
      <c r="B29" s="65" t="s">
        <v>223</v>
      </c>
      <c r="C29" s="65" t="s">
        <v>224</v>
      </c>
      <c r="D29" s="66">
        <f>22373+16815+24803+13057</f>
        <v>77048</v>
      </c>
    </row>
    <row r="30" ht="21" customHeight="1" spans="1:4">
      <c r="A30" s="63">
        <v>24</v>
      </c>
      <c r="B30" s="65" t="s">
        <v>225</v>
      </c>
      <c r="C30" s="65" t="s">
        <v>226</v>
      </c>
      <c r="D30" s="66"/>
    </row>
    <row r="31" ht="21" customHeight="1" spans="1:4">
      <c r="A31" s="63">
        <v>25</v>
      </c>
      <c r="B31" s="65" t="s">
        <v>227</v>
      </c>
      <c r="C31" s="65" t="s">
        <v>228</v>
      </c>
      <c r="D31" s="66">
        <v>284600</v>
      </c>
    </row>
    <row r="32" ht="21" customHeight="1" spans="1:6">
      <c r="A32" s="63">
        <v>26</v>
      </c>
      <c r="B32" s="65" t="s">
        <v>229</v>
      </c>
      <c r="C32" s="65" t="s">
        <v>230</v>
      </c>
      <c r="D32" s="66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J28" sqref="J27:K28"/>
    </sheetView>
  </sheetViews>
  <sheetFormatPr defaultColWidth="9" defaultRowHeight="12.75" customHeight="1"/>
  <cols>
    <col min="1" max="1" width="19.4285714285714" style="46" customWidth="1"/>
    <col min="2" max="2" width="47.2857142857143" style="46" customWidth="1"/>
    <col min="3" max="3" width="33.5714285714286" style="46" customWidth="1"/>
    <col min="4" max="4" width="2.85714285714286" style="46" customWidth="1"/>
    <col min="5" max="16" width="9.14285714285714" style="46"/>
  </cols>
  <sheetData>
    <row r="1" ht="15" customHeight="1" spans="1:16">
      <c r="A1" s="47"/>
      <c r="B1" s="4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8" t="s">
        <v>266</v>
      </c>
      <c r="B2" s="48"/>
      <c r="C2" s="4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0" t="s">
        <v>267</v>
      </c>
      <c r="B4" s="50"/>
      <c r="C4" s="5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0" t="s">
        <v>268</v>
      </c>
      <c r="B5" s="50" t="s">
        <v>269</v>
      </c>
      <c r="C5" s="51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0" t="s">
        <v>99</v>
      </c>
      <c r="B6" s="50"/>
      <c r="C6" s="51"/>
    </row>
    <row r="7" s="45" customFormat="1" ht="26.25" customHeight="1" spans="1:4">
      <c r="A7" s="52"/>
      <c r="B7" s="52"/>
      <c r="C7" s="53">
        <v>0</v>
      </c>
      <c r="D7" s="54"/>
    </row>
    <row r="8" ht="26.25" customHeight="1" spans="1:16">
      <c r="A8" s="52"/>
      <c r="B8" s="52"/>
      <c r="C8" s="5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2"/>
      <c r="B9" s="52"/>
      <c r="C9" s="5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2"/>
      <c r="B10" s="52"/>
      <c r="C10" s="53"/>
    </row>
    <row r="11" ht="26.25" customHeight="1" spans="1:3">
      <c r="A11" s="52"/>
      <c r="B11" s="52"/>
      <c r="C11" s="53"/>
    </row>
    <row r="12" ht="26.25" customHeight="1" spans="1:3">
      <c r="A12" s="52"/>
      <c r="B12" s="52"/>
      <c r="C12" s="5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H34" sqref="H34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8"/>
      <c r="B1" s="38"/>
      <c r="C1" s="38"/>
      <c r="D1" s="38"/>
      <c r="E1" s="38"/>
    </row>
    <row r="2" s="1" customFormat="1" ht="39.85" customHeight="1" spans="1:5">
      <c r="A2" s="39" t="s">
        <v>270</v>
      </c>
      <c r="B2" s="39"/>
      <c r="C2" s="39"/>
      <c r="D2" s="39"/>
      <c r="E2" s="39"/>
    </row>
    <row r="3" s="1" customFormat="1" ht="22.75" customHeight="1" spans="1:5">
      <c r="A3" s="40"/>
      <c r="B3" s="40"/>
      <c r="C3" s="40"/>
      <c r="D3" s="40"/>
      <c r="E3" s="41" t="s">
        <v>28</v>
      </c>
    </row>
    <row r="4" s="1" customFormat="1" ht="22.75" customHeight="1" spans="1:5">
      <c r="A4" s="42" t="s">
        <v>142</v>
      </c>
      <c r="B4" s="42" t="s">
        <v>99</v>
      </c>
      <c r="C4" s="42" t="s">
        <v>271</v>
      </c>
      <c r="D4" s="42" t="s">
        <v>272</v>
      </c>
      <c r="E4" s="42" t="s">
        <v>273</v>
      </c>
    </row>
    <row r="5" s="1" customFormat="1" ht="22.75" customHeight="1" spans="1:5">
      <c r="A5" s="43"/>
      <c r="B5" s="44"/>
      <c r="C5" s="44"/>
      <c r="D5" s="44"/>
      <c r="E5" s="44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41" sqref="F41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30" t="s">
        <v>274</v>
      </c>
      <c r="B1" s="30"/>
    </row>
    <row r="2" s="1" customFormat="1" spans="1:1">
      <c r="A2" s="31" t="s">
        <v>275</v>
      </c>
    </row>
    <row r="3" s="1" customFormat="1" ht="15" customHeight="1" spans="1:2">
      <c r="A3" s="32" t="s">
        <v>31</v>
      </c>
      <c r="B3" s="33" t="s">
        <v>32</v>
      </c>
    </row>
    <row r="4" s="1" customFormat="1" spans="1:2">
      <c r="A4" s="32"/>
      <c r="B4" s="33"/>
    </row>
    <row r="5" s="1" customFormat="1" spans="1:2">
      <c r="A5" s="27" t="s">
        <v>97</v>
      </c>
      <c r="B5" s="33">
        <v>1</v>
      </c>
    </row>
    <row r="6" s="1" customFormat="1" spans="1:2">
      <c r="A6" s="34" t="s">
        <v>276</v>
      </c>
      <c r="B6" s="35"/>
    </row>
    <row r="7" s="1" customFormat="1" spans="1:2">
      <c r="A7" s="36" t="s">
        <v>277</v>
      </c>
      <c r="B7" s="35"/>
    </row>
    <row r="8" s="1" customFormat="1" spans="1:2">
      <c r="A8" s="36"/>
      <c r="B8" s="35"/>
    </row>
    <row r="9" s="1" customFormat="1" spans="1:2">
      <c r="A9" s="36"/>
      <c r="B9" s="35"/>
    </row>
    <row r="10" s="1" customFormat="1" spans="1:2">
      <c r="A10" s="36"/>
      <c r="B10" s="35"/>
    </row>
    <row r="11" s="1" customFormat="1" spans="1:2">
      <c r="A11" s="36"/>
      <c r="B11" s="35"/>
    </row>
    <row r="12" s="1" customFormat="1" spans="1:2">
      <c r="A12" s="36"/>
      <c r="B12" s="35"/>
    </row>
    <row r="13" s="1" customFormat="1" spans="1:2">
      <c r="A13" s="36"/>
      <c r="B13" s="35"/>
    </row>
    <row r="14" s="1" customFormat="1" spans="1:2">
      <c r="A14" s="36"/>
      <c r="B14" s="35"/>
    </row>
    <row r="15" s="1" customFormat="1" spans="1:2">
      <c r="A15" s="36"/>
      <c r="B15" s="35"/>
    </row>
    <row r="16" s="1" customFormat="1" spans="1:1">
      <c r="A16" s="37" t="s">
        <v>278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T21" sqref="T21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280</v>
      </c>
    </row>
    <row r="3" s="1" customFormat="1" ht="33" customHeight="1" spans="1:16">
      <c r="A3" s="4" t="s">
        <v>281</v>
      </c>
      <c r="B3" s="6" t="s">
        <v>147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36" customHeight="1" spans="1:16">
      <c r="A4" s="4" t="s">
        <v>282</v>
      </c>
      <c r="B4" s="6" t="s">
        <v>283</v>
      </c>
      <c r="C4" s="7"/>
      <c r="D4" s="7"/>
      <c r="E4" s="7"/>
      <c r="F4" s="4" t="s">
        <v>284</v>
      </c>
      <c r="G4" s="4"/>
      <c r="H4" s="4"/>
      <c r="I4" s="4"/>
      <c r="J4" s="167" t="s">
        <v>285</v>
      </c>
      <c r="K4" s="7"/>
      <c r="L4" s="7"/>
      <c r="M4" s="7"/>
      <c r="N4" s="7"/>
      <c r="O4" s="7"/>
      <c r="P4" s="7"/>
    </row>
    <row r="5" s="1" customFormat="1" ht="36" customHeight="1" spans="1:16">
      <c r="A5" s="4" t="s">
        <v>286</v>
      </c>
      <c r="B5" s="4" t="s">
        <v>287</v>
      </c>
      <c r="C5" s="4"/>
      <c r="D5" s="6" t="s">
        <v>288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="1" customFormat="1" ht="36" customHeight="1" spans="1:16">
      <c r="A6" s="4"/>
      <c r="B6" s="4" t="s">
        <v>289</v>
      </c>
      <c r="C6" s="4"/>
      <c r="D6" s="24" t="s">
        <v>290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="1" customFormat="1" ht="36" customHeight="1" spans="1:16">
      <c r="A7" s="4"/>
      <c r="B7" s="4" t="s">
        <v>291</v>
      </c>
      <c r="C7" s="4"/>
      <c r="D7" s="26" t="s">
        <v>292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="1" customFormat="1" ht="36" customHeight="1" spans="1:16">
      <c r="A8" s="4"/>
      <c r="B8" s="4" t="s">
        <v>293</v>
      </c>
      <c r="C8" s="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="1" customFormat="1" ht="36" customHeight="1" spans="1:16">
      <c r="A9" s="4" t="s">
        <v>294</v>
      </c>
      <c r="B9" s="4" t="s">
        <v>295</v>
      </c>
      <c r="C9" s="4"/>
      <c r="D9" s="26" t="s">
        <v>296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="1" customFormat="1" ht="36" customHeight="1" spans="1:16">
      <c r="A10" s="4"/>
      <c r="B10" s="27" t="s">
        <v>297</v>
      </c>
      <c r="C10" s="27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="1" customFormat="1" ht="36" customHeight="1" spans="1:16">
      <c r="A11" s="4"/>
      <c r="B11" s="27" t="s">
        <v>298</v>
      </c>
      <c r="C11" s="27"/>
      <c r="D11" s="4" t="s">
        <v>299</v>
      </c>
      <c r="E11" s="4"/>
      <c r="F11" s="4"/>
      <c r="G11" s="4"/>
      <c r="H11" s="4" t="s">
        <v>300</v>
      </c>
      <c r="I11" s="4"/>
      <c r="J11" s="4"/>
      <c r="K11" s="4"/>
      <c r="L11" s="4" t="s">
        <v>301</v>
      </c>
      <c r="M11" s="4"/>
      <c r="N11" s="4"/>
      <c r="O11" s="4"/>
      <c r="P11" s="4" t="s">
        <v>302</v>
      </c>
    </row>
    <row r="12" s="1" customFormat="1" ht="36" customHeight="1" spans="1:16">
      <c r="A12" s="4"/>
      <c r="B12" s="17">
        <f>'[2]13'!$B$12+[3]表13!$B$12+'[4]13'!$B$12+[5]表13!$B$12</f>
        <v>42</v>
      </c>
      <c r="C12" s="17"/>
      <c r="D12" s="5">
        <f>'[2]13'!$D$12+[3]表13!$D$12+'[4]13'!$D$12+[5]表13!$D$12</f>
        <v>73</v>
      </c>
      <c r="E12" s="5"/>
      <c r="F12" s="5"/>
      <c r="G12" s="5"/>
      <c r="H12" s="5">
        <f>'[2]13'!$H$12</f>
        <v>13</v>
      </c>
      <c r="I12" s="5"/>
      <c r="J12" s="5"/>
      <c r="K12" s="5"/>
      <c r="L12" s="5">
        <f>[3]表13!$L$12+'[4]13'!$L$12+[5]表13!$L$12</f>
        <v>29</v>
      </c>
      <c r="M12" s="5"/>
      <c r="N12" s="5"/>
      <c r="O12" s="5"/>
      <c r="P12" s="5">
        <f>'[2]13'!$P$12+[3]表13!$P$12+'[4]13'!$P$12+[5]表13!$P$12</f>
        <v>33</v>
      </c>
    </row>
    <row r="13" s="1" customFormat="1" ht="36" customHeight="1" spans="1:16">
      <c r="A13" s="4" t="s">
        <v>303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="1" customFormat="1" ht="36" customHeight="1" spans="1:16">
      <c r="A14" s="4" t="s">
        <v>304</v>
      </c>
      <c r="B14" s="4" t="s">
        <v>305</v>
      </c>
      <c r="C14" s="4" t="s">
        <v>306</v>
      </c>
      <c r="D14" s="4"/>
      <c r="E14" s="4"/>
      <c r="F14" s="4"/>
      <c r="G14" s="4" t="s">
        <v>307</v>
      </c>
      <c r="H14" s="4"/>
      <c r="I14" s="4"/>
      <c r="J14" s="4"/>
      <c r="K14" s="4" t="s">
        <v>308</v>
      </c>
      <c r="L14" s="4"/>
      <c r="M14" s="4"/>
      <c r="N14" s="4"/>
      <c r="O14" s="4" t="s">
        <v>309</v>
      </c>
      <c r="P14" s="4"/>
    </row>
    <row r="15" s="1" customFormat="1" ht="36" customHeight="1" spans="1:16">
      <c r="A15" s="4"/>
      <c r="B15" s="7">
        <f>'[2]13'!$B$15+[3]表13!$B$15+'[4]13'!$B$15+[5]表13!$B$15</f>
        <v>7346.65</v>
      </c>
      <c r="C15" s="7">
        <f>G15</f>
        <v>7955.39</v>
      </c>
      <c r="D15" s="7"/>
      <c r="E15" s="7"/>
      <c r="F15" s="7"/>
      <c r="G15" s="7">
        <f>'[2]13'!$G$15+[3]表13!$G$15+'[4]13'!$G$15+[5]表13!$G$15</f>
        <v>7955.39</v>
      </c>
      <c r="H15" s="7"/>
      <c r="I15" s="7"/>
      <c r="J15" s="7"/>
      <c r="K15" s="28">
        <v>1</v>
      </c>
      <c r="L15" s="7"/>
      <c r="M15" s="7"/>
      <c r="N15" s="7"/>
      <c r="O15" s="7"/>
      <c r="P15" s="7"/>
    </row>
    <row r="16" s="1" customFormat="1" ht="36" customHeight="1" spans="1:16">
      <c r="A16" s="4" t="s">
        <v>310</v>
      </c>
      <c r="B16" s="4" t="s">
        <v>311</v>
      </c>
      <c r="C16" s="4"/>
      <c r="D16" s="4"/>
      <c r="E16" s="4"/>
      <c r="F16" s="4"/>
      <c r="G16" s="4"/>
      <c r="H16" s="4"/>
      <c r="I16" s="4" t="s">
        <v>312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313</v>
      </c>
      <c r="C17" s="4"/>
      <c r="D17" s="4"/>
      <c r="E17" s="7">
        <v>8983</v>
      </c>
      <c r="F17" s="7"/>
      <c r="G17" s="7"/>
      <c r="H17" s="7"/>
      <c r="I17" s="4" t="s">
        <v>155</v>
      </c>
      <c r="J17" s="4"/>
      <c r="K17" s="4"/>
      <c r="L17" s="4"/>
      <c r="M17" s="4"/>
      <c r="N17" s="7">
        <v>1824.77</v>
      </c>
      <c r="O17" s="7"/>
      <c r="P17" s="7"/>
    </row>
    <row r="18" s="1" customFormat="1" ht="36" customHeight="1" spans="1:16">
      <c r="A18" s="4"/>
      <c r="B18" s="4" t="s">
        <v>314</v>
      </c>
      <c r="C18" s="4"/>
      <c r="D18" s="4"/>
      <c r="E18" s="7">
        <v>3823.12</v>
      </c>
      <c r="F18" s="7"/>
      <c r="G18" s="7"/>
      <c r="H18" s="7"/>
      <c r="I18" s="4" t="s">
        <v>156</v>
      </c>
      <c r="J18" s="4"/>
      <c r="K18" s="4"/>
      <c r="L18" s="4"/>
      <c r="M18" s="4"/>
      <c r="N18" s="7">
        <v>78.35</v>
      </c>
      <c r="O18" s="7"/>
      <c r="P18" s="7"/>
    </row>
    <row r="19" s="1" customFormat="1" ht="36" customHeight="1" spans="1:16">
      <c r="A19" s="4"/>
      <c r="B19" s="4" t="s">
        <v>315</v>
      </c>
      <c r="C19" s="4"/>
      <c r="D19" s="4"/>
      <c r="E19" s="7"/>
      <c r="F19" s="7"/>
      <c r="G19" s="7"/>
      <c r="H19" s="7"/>
      <c r="I19" s="4" t="s">
        <v>316</v>
      </c>
      <c r="J19" s="4"/>
      <c r="K19" s="4"/>
      <c r="L19" s="4"/>
      <c r="M19" s="4"/>
      <c r="N19" s="7">
        <v>10903</v>
      </c>
      <c r="O19" s="7"/>
      <c r="P19" s="7"/>
    </row>
    <row r="20" s="1" customFormat="1" ht="36" customHeight="1" spans="1:16">
      <c r="A20" s="4"/>
      <c r="B20" s="4" t="s">
        <v>317</v>
      </c>
      <c r="C20" s="4"/>
      <c r="D20" s="4"/>
      <c r="E20" s="7">
        <f>SUM(E17:E19)</f>
        <v>12806.12</v>
      </c>
      <c r="F20" s="7"/>
      <c r="G20" s="7"/>
      <c r="H20" s="7"/>
      <c r="I20" s="4" t="s">
        <v>318</v>
      </c>
      <c r="J20" s="4"/>
      <c r="K20" s="4"/>
      <c r="L20" s="4"/>
      <c r="M20" s="4"/>
      <c r="N20" s="7">
        <f>SUM(N17:N19)</f>
        <v>12806.12</v>
      </c>
      <c r="O20" s="7"/>
      <c r="P20" s="7"/>
    </row>
    <row r="21" s="1" customFormat="1" ht="36" customHeight="1" spans="1:16">
      <c r="A21" s="4" t="s">
        <v>319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="1" customFormat="1" ht="36" customHeight="1" spans="1:16">
      <c r="A22" s="4" t="s">
        <v>320</v>
      </c>
      <c r="B22" s="4" t="s">
        <v>321</v>
      </c>
      <c r="C22" s="4"/>
      <c r="D22" s="4" t="s">
        <v>322</v>
      </c>
      <c r="E22" s="4"/>
      <c r="F22" s="4"/>
      <c r="G22" s="4"/>
      <c r="H22" s="4"/>
      <c r="I22" s="4"/>
      <c r="J22" s="4"/>
      <c r="K22" s="4"/>
      <c r="L22" s="4"/>
      <c r="M22" s="4" t="s">
        <v>323</v>
      </c>
      <c r="N22" s="4"/>
      <c r="O22" s="4"/>
      <c r="P22" s="4"/>
    </row>
    <row r="23" s="1" customFormat="1" ht="25" customHeight="1" spans="1:16">
      <c r="A23" s="5" t="s">
        <v>324</v>
      </c>
      <c r="B23" s="6" t="s">
        <v>325</v>
      </c>
      <c r="C23" s="7"/>
      <c r="D23" s="6" t="s">
        <v>326</v>
      </c>
      <c r="E23" s="7"/>
      <c r="F23" s="7"/>
      <c r="G23" s="7"/>
      <c r="H23" s="7"/>
      <c r="I23" s="7"/>
      <c r="J23" s="7"/>
      <c r="K23" s="7"/>
      <c r="L23" s="7"/>
      <c r="M23" s="29">
        <v>1</v>
      </c>
      <c r="N23" s="5"/>
      <c r="O23" s="5"/>
      <c r="P23" s="5"/>
    </row>
    <row r="24" s="1" customFormat="1" ht="25" customHeight="1" spans="1:16">
      <c r="A24" s="8" t="s">
        <v>327</v>
      </c>
      <c r="B24" s="6" t="s">
        <v>328</v>
      </c>
      <c r="C24" s="7"/>
      <c r="D24" s="6" t="s">
        <v>329</v>
      </c>
      <c r="E24" s="7"/>
      <c r="F24" s="7"/>
      <c r="G24" s="7"/>
      <c r="H24" s="7"/>
      <c r="I24" s="7"/>
      <c r="J24" s="7"/>
      <c r="K24" s="7"/>
      <c r="L24" s="7"/>
      <c r="M24" s="6" t="s">
        <v>330</v>
      </c>
      <c r="N24" s="7"/>
      <c r="O24" s="7"/>
      <c r="P24" s="7"/>
    </row>
    <row r="25" s="1" customFormat="1" ht="25" customHeight="1" spans="1:16">
      <c r="A25" s="8" t="s">
        <v>331</v>
      </c>
      <c r="B25" s="6" t="s">
        <v>332</v>
      </c>
      <c r="C25" s="7"/>
      <c r="D25" s="6" t="s">
        <v>333</v>
      </c>
      <c r="E25" s="7"/>
      <c r="F25" s="7"/>
      <c r="G25" s="7"/>
      <c r="H25" s="7"/>
      <c r="I25" s="7"/>
      <c r="J25" s="7"/>
      <c r="K25" s="7"/>
      <c r="L25" s="7"/>
      <c r="M25" s="6" t="s">
        <v>334</v>
      </c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workbookViewId="0">
      <selection activeCell="T9" sqref="T9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280</v>
      </c>
    </row>
    <row r="3" s="1" customFormat="1" ht="33" customHeight="1" spans="1:16">
      <c r="A3" s="4" t="s">
        <v>281</v>
      </c>
      <c r="B3" s="6" t="s">
        <v>147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36" customHeight="1" spans="1:16">
      <c r="A4" s="4" t="s">
        <v>282</v>
      </c>
      <c r="B4" s="6" t="s">
        <v>283</v>
      </c>
      <c r="C4" s="7"/>
      <c r="D4" s="7"/>
      <c r="E4" s="7"/>
      <c r="F4" s="4" t="s">
        <v>284</v>
      </c>
      <c r="G4" s="4"/>
      <c r="H4" s="4"/>
      <c r="I4" s="4"/>
      <c r="J4" s="167" t="s">
        <v>285</v>
      </c>
      <c r="K4" s="7"/>
      <c r="L4" s="7"/>
      <c r="M4" s="7"/>
      <c r="N4" s="7"/>
      <c r="O4" s="7"/>
      <c r="P4" s="7"/>
    </row>
    <row r="5" s="1" customFormat="1" ht="36" customHeight="1" spans="1:16">
      <c r="A5" s="4" t="s">
        <v>286</v>
      </c>
      <c r="B5" s="4" t="s">
        <v>287</v>
      </c>
      <c r="C5" s="4"/>
      <c r="D5" s="6" t="s">
        <v>288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="1" customFormat="1" ht="36" customHeight="1" spans="1:16">
      <c r="A6" s="4"/>
      <c r="B6" s="4" t="s">
        <v>289</v>
      </c>
      <c r="C6" s="4"/>
      <c r="D6" s="24" t="s">
        <v>290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="1" customFormat="1" ht="36" customHeight="1" spans="1:16">
      <c r="A7" s="4"/>
      <c r="B7" s="4" t="s">
        <v>291</v>
      </c>
      <c r="C7" s="4"/>
      <c r="D7" s="26" t="s">
        <v>292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="1" customFormat="1" ht="36" customHeight="1" spans="1:16">
      <c r="A8" s="4"/>
      <c r="B8" s="4" t="s">
        <v>293</v>
      </c>
      <c r="C8" s="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="1" customFormat="1" ht="36" customHeight="1" spans="1:16">
      <c r="A9" s="4" t="s">
        <v>294</v>
      </c>
      <c r="B9" s="4" t="s">
        <v>295</v>
      </c>
      <c r="C9" s="4"/>
      <c r="D9" s="26" t="s">
        <v>335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="1" customFormat="1" ht="36" customHeight="1" spans="1:16">
      <c r="A10" s="4"/>
      <c r="B10" s="27" t="s">
        <v>297</v>
      </c>
      <c r="C10" s="27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="1" customFormat="1" ht="36" customHeight="1" spans="1:16">
      <c r="A11" s="4"/>
      <c r="B11" s="27" t="s">
        <v>298</v>
      </c>
      <c r="C11" s="27"/>
      <c r="D11" s="4" t="s">
        <v>299</v>
      </c>
      <c r="E11" s="4"/>
      <c r="F11" s="4"/>
      <c r="G11" s="4"/>
      <c r="H11" s="4" t="s">
        <v>300</v>
      </c>
      <c r="I11" s="4"/>
      <c r="J11" s="4"/>
      <c r="K11" s="4"/>
      <c r="L11" s="4" t="s">
        <v>301</v>
      </c>
      <c r="M11" s="4"/>
      <c r="N11" s="4"/>
      <c r="O11" s="4"/>
      <c r="P11" s="4" t="s">
        <v>302</v>
      </c>
    </row>
    <row r="12" s="1" customFormat="1" ht="36" customHeight="1" spans="1:16">
      <c r="A12" s="4"/>
      <c r="B12" s="17">
        <v>13</v>
      </c>
      <c r="C12" s="17"/>
      <c r="D12" s="5">
        <v>19</v>
      </c>
      <c r="E12" s="5"/>
      <c r="F12" s="5"/>
      <c r="G12" s="5"/>
      <c r="H12" s="5">
        <v>13</v>
      </c>
      <c r="I12" s="5"/>
      <c r="J12" s="5"/>
      <c r="K12" s="5"/>
      <c r="L12" s="5"/>
      <c r="M12" s="5"/>
      <c r="N12" s="5"/>
      <c r="O12" s="5"/>
      <c r="P12" s="5">
        <v>8</v>
      </c>
    </row>
    <row r="13" s="1" customFormat="1" ht="36" customHeight="1" spans="1:16">
      <c r="A13" s="4" t="s">
        <v>303</v>
      </c>
      <c r="B13" s="24" t="s">
        <v>336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="1" customFormat="1" ht="36" customHeight="1" spans="1:16">
      <c r="A14" s="4" t="s">
        <v>304</v>
      </c>
      <c r="B14" s="4" t="s">
        <v>305</v>
      </c>
      <c r="C14" s="4" t="s">
        <v>306</v>
      </c>
      <c r="D14" s="4"/>
      <c r="E14" s="4"/>
      <c r="F14" s="4"/>
      <c r="G14" s="4" t="s">
        <v>307</v>
      </c>
      <c r="H14" s="4"/>
      <c r="I14" s="4"/>
      <c r="J14" s="4"/>
      <c r="K14" s="4" t="s">
        <v>308</v>
      </c>
      <c r="L14" s="4"/>
      <c r="M14" s="4"/>
      <c r="N14" s="4"/>
      <c r="O14" s="4" t="s">
        <v>309</v>
      </c>
      <c r="P14" s="4"/>
    </row>
    <row r="15" s="1" customFormat="1" ht="36" customHeight="1" spans="1:16">
      <c r="A15" s="4"/>
      <c r="B15" s="7">
        <v>2042.57</v>
      </c>
      <c r="C15" s="7">
        <v>2027.15</v>
      </c>
      <c r="D15" s="7"/>
      <c r="E15" s="7"/>
      <c r="F15" s="7"/>
      <c r="G15" s="7">
        <v>2027.15</v>
      </c>
      <c r="H15" s="7"/>
      <c r="I15" s="7"/>
      <c r="J15" s="7"/>
      <c r="K15" s="28">
        <v>1</v>
      </c>
      <c r="L15" s="7"/>
      <c r="M15" s="7"/>
      <c r="N15" s="7"/>
      <c r="O15" s="7">
        <v>0</v>
      </c>
      <c r="P15" s="7"/>
    </row>
    <row r="16" s="1" customFormat="1" ht="36" customHeight="1" spans="1:16">
      <c r="A16" s="4" t="s">
        <v>310</v>
      </c>
      <c r="B16" s="4" t="s">
        <v>311</v>
      </c>
      <c r="C16" s="4"/>
      <c r="D16" s="4"/>
      <c r="E16" s="4"/>
      <c r="F16" s="4"/>
      <c r="G16" s="4"/>
      <c r="H16" s="4"/>
      <c r="I16" s="4" t="s">
        <v>312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313</v>
      </c>
      <c r="C17" s="4"/>
      <c r="D17" s="4"/>
      <c r="E17" s="7"/>
      <c r="F17" s="7"/>
      <c r="G17" s="7"/>
      <c r="H17" s="7"/>
      <c r="I17" s="4" t="s">
        <v>155</v>
      </c>
      <c r="J17" s="4"/>
      <c r="K17" s="4"/>
      <c r="L17" s="4"/>
      <c r="M17" s="4"/>
      <c r="N17" s="7">
        <v>1213.86</v>
      </c>
      <c r="O17" s="7"/>
      <c r="P17" s="7"/>
    </row>
    <row r="18" s="1" customFormat="1" ht="36" customHeight="1" spans="1:16">
      <c r="A18" s="4"/>
      <c r="B18" s="4" t="s">
        <v>314</v>
      </c>
      <c r="C18" s="4"/>
      <c r="D18" s="4"/>
      <c r="E18" s="7">
        <v>1237.44</v>
      </c>
      <c r="F18" s="7"/>
      <c r="G18" s="7"/>
      <c r="H18" s="7"/>
      <c r="I18" s="4" t="s">
        <v>156</v>
      </c>
      <c r="J18" s="4"/>
      <c r="K18" s="4"/>
      <c r="L18" s="4"/>
      <c r="M18" s="4"/>
      <c r="N18" s="7">
        <v>23.58</v>
      </c>
      <c r="O18" s="7"/>
      <c r="P18" s="7"/>
    </row>
    <row r="19" s="1" customFormat="1" ht="36" customHeight="1" spans="1:16">
      <c r="A19" s="4"/>
      <c r="B19" s="4" t="s">
        <v>315</v>
      </c>
      <c r="C19" s="4"/>
      <c r="D19" s="4"/>
      <c r="E19" s="7"/>
      <c r="F19" s="7"/>
      <c r="G19" s="7"/>
      <c r="H19" s="7"/>
      <c r="I19" s="4" t="s">
        <v>316</v>
      </c>
      <c r="J19" s="4"/>
      <c r="K19" s="4"/>
      <c r="L19" s="4"/>
      <c r="M19" s="4"/>
      <c r="N19" s="7"/>
      <c r="O19" s="7"/>
      <c r="P19" s="7"/>
    </row>
    <row r="20" s="1" customFormat="1" ht="36" customHeight="1" spans="1:16">
      <c r="A20" s="4"/>
      <c r="B20" s="4" t="s">
        <v>317</v>
      </c>
      <c r="C20" s="4"/>
      <c r="D20" s="4"/>
      <c r="E20" s="7">
        <f>SUM(E17:E19)</f>
        <v>1237.44</v>
      </c>
      <c r="F20" s="7"/>
      <c r="G20" s="7"/>
      <c r="H20" s="7"/>
      <c r="I20" s="4" t="s">
        <v>318</v>
      </c>
      <c r="J20" s="4"/>
      <c r="K20" s="4"/>
      <c r="L20" s="4"/>
      <c r="M20" s="4"/>
      <c r="N20" s="7">
        <f>SUM(N17:N19)</f>
        <v>1237.44</v>
      </c>
      <c r="O20" s="7"/>
      <c r="P20" s="7"/>
    </row>
    <row r="21" s="1" customFormat="1" ht="36" customHeight="1" spans="1:16">
      <c r="A21" s="4" t="s">
        <v>319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="1" customFormat="1" ht="36" customHeight="1" spans="1:16">
      <c r="A22" s="4" t="s">
        <v>320</v>
      </c>
      <c r="B22" s="4" t="s">
        <v>321</v>
      </c>
      <c r="C22" s="4"/>
      <c r="D22" s="4" t="s">
        <v>322</v>
      </c>
      <c r="E22" s="4"/>
      <c r="F22" s="4"/>
      <c r="G22" s="4"/>
      <c r="H22" s="4"/>
      <c r="I22" s="4"/>
      <c r="J22" s="4"/>
      <c r="K22" s="4"/>
      <c r="L22" s="4"/>
      <c r="M22" s="4" t="s">
        <v>323</v>
      </c>
      <c r="N22" s="4"/>
      <c r="O22" s="4"/>
      <c r="P22" s="4"/>
    </row>
    <row r="23" s="1" customFormat="1" ht="25" customHeight="1" spans="1:16">
      <c r="A23" s="5" t="s">
        <v>324</v>
      </c>
      <c r="B23" s="6" t="s">
        <v>325</v>
      </c>
      <c r="C23" s="7"/>
      <c r="D23" s="6" t="s">
        <v>326</v>
      </c>
      <c r="E23" s="7"/>
      <c r="F23" s="7"/>
      <c r="G23" s="7"/>
      <c r="H23" s="7"/>
      <c r="I23" s="7"/>
      <c r="J23" s="7"/>
      <c r="K23" s="7"/>
      <c r="L23" s="7"/>
      <c r="M23" s="29">
        <v>1</v>
      </c>
      <c r="N23" s="5"/>
      <c r="O23" s="5"/>
      <c r="P23" s="5"/>
    </row>
    <row r="24" s="1" customFormat="1" ht="25" customHeight="1" spans="1:16">
      <c r="A24" s="8" t="s">
        <v>327</v>
      </c>
      <c r="B24" s="6" t="s">
        <v>328</v>
      </c>
      <c r="C24" s="7"/>
      <c r="D24" s="6" t="s">
        <v>329</v>
      </c>
      <c r="E24" s="7"/>
      <c r="F24" s="7"/>
      <c r="G24" s="7"/>
      <c r="H24" s="7"/>
      <c r="I24" s="7"/>
      <c r="J24" s="7"/>
      <c r="K24" s="7"/>
      <c r="L24" s="7"/>
      <c r="M24" s="6" t="s">
        <v>330</v>
      </c>
      <c r="N24" s="7"/>
      <c r="O24" s="7"/>
      <c r="P24" s="7"/>
    </row>
    <row r="25" s="1" customFormat="1" ht="25" customHeight="1" spans="1:16">
      <c r="A25" s="8" t="s">
        <v>331</v>
      </c>
      <c r="B25" s="6" t="s">
        <v>332</v>
      </c>
      <c r="C25" s="7"/>
      <c r="D25" s="6" t="s">
        <v>333</v>
      </c>
      <c r="E25" s="7"/>
      <c r="F25" s="7"/>
      <c r="G25" s="7"/>
      <c r="H25" s="7"/>
      <c r="I25" s="7"/>
      <c r="J25" s="7"/>
      <c r="K25" s="7"/>
      <c r="L25" s="7"/>
      <c r="M25" s="6" t="s">
        <v>334</v>
      </c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$A1:$XFD1048576"/>
    </sheetView>
  </sheetViews>
  <sheetFormatPr defaultColWidth="9" defaultRowHeight="13.5"/>
  <cols>
    <col min="1" max="16384" width="9" style="1"/>
  </cols>
  <sheetData>
    <row r="1" s="1" customFormat="1" ht="18.75" spans="1:11">
      <c r="A1" s="2" t="s">
        <v>337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280</v>
      </c>
    </row>
    <row r="3" s="1" customFormat="1" ht="46" customHeight="1" spans="1:11">
      <c r="A3" s="4" t="s">
        <v>338</v>
      </c>
      <c r="B3" s="8" t="s">
        <v>339</v>
      </c>
      <c r="C3" s="5"/>
      <c r="D3" s="5"/>
      <c r="E3" s="5"/>
      <c r="F3" s="4" t="s">
        <v>340</v>
      </c>
      <c r="G3" s="4"/>
      <c r="H3" s="6" t="s">
        <v>129</v>
      </c>
      <c r="I3" s="7"/>
      <c r="J3" s="7"/>
      <c r="K3" s="7"/>
    </row>
    <row r="4" s="1" customFormat="1" ht="46" customHeight="1" spans="1:11">
      <c r="A4" s="4" t="s">
        <v>341</v>
      </c>
      <c r="B4" s="5"/>
      <c r="C4" s="5"/>
      <c r="D4" s="5"/>
      <c r="E4" s="5"/>
      <c r="F4" s="4" t="s">
        <v>342</v>
      </c>
      <c r="G4" s="4"/>
      <c r="H4" s="7"/>
      <c r="I4" s="7"/>
      <c r="J4" s="7"/>
      <c r="K4" s="7"/>
    </row>
    <row r="5" s="1" customFormat="1" ht="46" customHeight="1" spans="1:11">
      <c r="A5" s="4" t="s">
        <v>343</v>
      </c>
      <c r="B5" s="8" t="s">
        <v>344</v>
      </c>
      <c r="C5" s="5"/>
      <c r="D5" s="5"/>
      <c r="E5" s="5"/>
      <c r="F5" s="4" t="s">
        <v>345</v>
      </c>
      <c r="G5" s="4"/>
      <c r="H5" s="6" t="s">
        <v>129</v>
      </c>
      <c r="I5" s="7"/>
      <c r="J5" s="7"/>
      <c r="K5" s="7"/>
    </row>
    <row r="6" s="1" customFormat="1" ht="46" customHeight="1" spans="1:11">
      <c r="A6" s="4" t="s">
        <v>346</v>
      </c>
      <c r="B6" s="8" t="s">
        <v>347</v>
      </c>
      <c r="C6" s="5"/>
      <c r="D6" s="5"/>
      <c r="E6" s="5"/>
      <c r="F6" s="4" t="s">
        <v>348</v>
      </c>
      <c r="G6" s="4"/>
      <c r="H6" s="6" t="s">
        <v>349</v>
      </c>
      <c r="I6" s="7"/>
      <c r="J6" s="7"/>
      <c r="K6" s="7"/>
    </row>
    <row r="7" s="1" customFormat="1" ht="46" customHeight="1" spans="1:11">
      <c r="A7" s="4" t="s">
        <v>350</v>
      </c>
      <c r="B7" s="9" t="s">
        <v>351</v>
      </c>
      <c r="C7" s="7">
        <v>1168</v>
      </c>
      <c r="D7" s="7"/>
      <c r="E7" s="9" t="s">
        <v>352</v>
      </c>
      <c r="F7" s="9"/>
      <c r="G7" s="7">
        <v>1168</v>
      </c>
      <c r="H7" s="7"/>
      <c r="I7" s="9" t="s">
        <v>353</v>
      </c>
      <c r="J7" s="9"/>
      <c r="K7" s="7"/>
    </row>
    <row r="8" s="1" customFormat="1" ht="46" customHeight="1" spans="1:11">
      <c r="A8" s="4" t="s">
        <v>354</v>
      </c>
      <c r="B8" s="17" t="s">
        <v>355</v>
      </c>
      <c r="C8" s="7"/>
      <c r="D8" s="7"/>
      <c r="E8" s="7"/>
      <c r="F8" s="7"/>
      <c r="G8" s="7"/>
      <c r="H8" s="7"/>
      <c r="I8" s="7"/>
      <c r="J8" s="7"/>
      <c r="K8" s="7"/>
    </row>
    <row r="9" s="1" customFormat="1" ht="46" customHeight="1" spans="1:11">
      <c r="A9" s="4" t="s">
        <v>320</v>
      </c>
      <c r="B9" s="4" t="s">
        <v>321</v>
      </c>
      <c r="C9" s="4"/>
      <c r="D9" s="4" t="s">
        <v>322</v>
      </c>
      <c r="E9" s="4"/>
      <c r="F9" s="4"/>
      <c r="G9" s="4"/>
      <c r="H9" s="4"/>
      <c r="I9" s="4"/>
      <c r="J9" s="4" t="s">
        <v>356</v>
      </c>
      <c r="K9" s="4"/>
    </row>
    <row r="10" s="1" customFormat="1" ht="46" customHeight="1" spans="1:11">
      <c r="A10" s="5" t="s">
        <v>324</v>
      </c>
      <c r="B10" s="6" t="s">
        <v>325</v>
      </c>
      <c r="C10" s="7"/>
      <c r="D10" s="18" t="s">
        <v>357</v>
      </c>
      <c r="E10" s="19"/>
      <c r="F10" s="19"/>
      <c r="G10" s="19"/>
      <c r="H10" s="19"/>
      <c r="I10" s="20"/>
      <c r="J10" s="21" t="s">
        <v>358</v>
      </c>
      <c r="K10" s="22"/>
    </row>
    <row r="11" s="1" customFormat="1" ht="46" customHeight="1" spans="1:11">
      <c r="A11" s="8" t="s">
        <v>327</v>
      </c>
      <c r="B11" s="6" t="s">
        <v>328</v>
      </c>
      <c r="C11" s="7"/>
      <c r="D11" s="18" t="s">
        <v>359</v>
      </c>
      <c r="E11" s="19"/>
      <c r="F11" s="19"/>
      <c r="G11" s="19"/>
      <c r="H11" s="19"/>
      <c r="I11" s="20"/>
      <c r="J11" s="21" t="s">
        <v>360</v>
      </c>
      <c r="K11" s="22"/>
    </row>
    <row r="12" s="1" customFormat="1" ht="46" customHeight="1" spans="1:11">
      <c r="A12" s="8" t="s">
        <v>331</v>
      </c>
      <c r="B12" s="6" t="s">
        <v>332</v>
      </c>
      <c r="C12" s="7"/>
      <c r="D12" s="18" t="s">
        <v>333</v>
      </c>
      <c r="E12" s="19"/>
      <c r="F12" s="19"/>
      <c r="G12" s="19"/>
      <c r="H12" s="19"/>
      <c r="I12" s="20"/>
      <c r="J12" s="23" t="s">
        <v>361</v>
      </c>
      <c r="K12" s="22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$A1:$XFD1048576"/>
    </sheetView>
  </sheetViews>
  <sheetFormatPr defaultColWidth="10.2857142857143" defaultRowHeight="13.5"/>
  <cols>
    <col min="1" max="2" width="10.2857142857143" style="1"/>
    <col min="3" max="3" width="7.56190476190476" style="1" customWidth="1"/>
    <col min="4" max="4" width="10.2857142857143" style="1"/>
    <col min="5" max="5" width="4.53333333333333" style="1" customWidth="1"/>
    <col min="6" max="6" width="10.2857142857143" style="1"/>
    <col min="7" max="7" width="3.52380952380952" style="1" customWidth="1"/>
    <col min="8" max="16384" width="10.2857142857143" style="1"/>
  </cols>
  <sheetData>
    <row r="1" s="1" customFormat="1" ht="30" customHeight="1" spans="1:11">
      <c r="A1" s="2" t="s">
        <v>337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280</v>
      </c>
    </row>
    <row r="3" s="1" customFormat="1" ht="46" customHeight="1" spans="1:11">
      <c r="A3" s="4" t="s">
        <v>338</v>
      </c>
      <c r="B3" s="8" t="s">
        <v>362</v>
      </c>
      <c r="C3" s="5"/>
      <c r="D3" s="5"/>
      <c r="E3" s="5"/>
      <c r="F3" s="4" t="s">
        <v>340</v>
      </c>
      <c r="G3" s="4"/>
      <c r="H3" s="6" t="s">
        <v>121</v>
      </c>
      <c r="I3" s="7"/>
      <c r="J3" s="7"/>
      <c r="K3" s="7"/>
    </row>
    <row r="4" s="1" customFormat="1" ht="46" customHeight="1" spans="1:11">
      <c r="A4" s="4" t="s">
        <v>341</v>
      </c>
      <c r="B4" s="6" t="s">
        <v>121</v>
      </c>
      <c r="C4" s="7"/>
      <c r="D4" s="7"/>
      <c r="E4" s="7"/>
      <c r="F4" s="4" t="s">
        <v>342</v>
      </c>
      <c r="G4" s="4"/>
      <c r="H4" s="6" t="s">
        <v>121</v>
      </c>
      <c r="I4" s="7"/>
      <c r="J4" s="7"/>
      <c r="K4" s="7"/>
    </row>
    <row r="5" s="1" customFormat="1" ht="46" customHeight="1" spans="1:11">
      <c r="A5" s="4" t="s">
        <v>343</v>
      </c>
      <c r="B5" s="6" t="s">
        <v>363</v>
      </c>
      <c r="C5" s="7"/>
      <c r="D5" s="7"/>
      <c r="E5" s="7"/>
      <c r="F5" s="4" t="s">
        <v>345</v>
      </c>
      <c r="G5" s="4"/>
      <c r="H5" s="6" t="s">
        <v>364</v>
      </c>
      <c r="I5" s="7"/>
      <c r="J5" s="7"/>
      <c r="K5" s="7"/>
    </row>
    <row r="6" s="1" customFormat="1" ht="46" customHeight="1" spans="1:11">
      <c r="A6" s="4" t="s">
        <v>346</v>
      </c>
      <c r="B6" s="6" t="s">
        <v>347</v>
      </c>
      <c r="C6" s="7"/>
      <c r="D6" s="7"/>
      <c r="E6" s="7"/>
      <c r="F6" s="4" t="s">
        <v>348</v>
      </c>
      <c r="G6" s="4"/>
      <c r="H6" s="7"/>
      <c r="I6" s="7"/>
      <c r="J6" s="7"/>
      <c r="K6" s="7"/>
    </row>
    <row r="7" s="1" customFormat="1" ht="46" customHeight="1" spans="1:11">
      <c r="A7" s="4" t="s">
        <v>350</v>
      </c>
      <c r="B7" s="9" t="s">
        <v>351</v>
      </c>
      <c r="C7" s="7">
        <v>77</v>
      </c>
      <c r="D7" s="7"/>
      <c r="E7" s="9" t="s">
        <v>352</v>
      </c>
      <c r="F7" s="9"/>
      <c r="G7" s="7"/>
      <c r="H7" s="7"/>
      <c r="I7" s="9" t="s">
        <v>353</v>
      </c>
      <c r="J7" s="9"/>
      <c r="K7" s="7"/>
    </row>
    <row r="8" s="1" customFormat="1" ht="46" customHeight="1" spans="1:11">
      <c r="A8" s="4" t="s">
        <v>354</v>
      </c>
      <c r="B8" s="13" t="s">
        <v>365</v>
      </c>
      <c r="C8" s="14"/>
      <c r="D8" s="14"/>
      <c r="E8" s="14"/>
      <c r="F8" s="14"/>
      <c r="G8" s="14"/>
      <c r="H8" s="14"/>
      <c r="I8" s="14"/>
      <c r="J8" s="14"/>
      <c r="K8" s="14"/>
    </row>
    <row r="9" s="1" customFormat="1" ht="46" customHeight="1" spans="1:11">
      <c r="A9" s="4" t="s">
        <v>320</v>
      </c>
      <c r="B9" s="4" t="s">
        <v>321</v>
      </c>
      <c r="C9" s="4"/>
      <c r="D9" s="4" t="s">
        <v>322</v>
      </c>
      <c r="E9" s="4"/>
      <c r="F9" s="4"/>
      <c r="G9" s="4"/>
      <c r="H9" s="4"/>
      <c r="I9" s="4"/>
      <c r="J9" s="4" t="s">
        <v>356</v>
      </c>
      <c r="K9" s="4"/>
    </row>
    <row r="10" s="1" customFormat="1" ht="46" customHeight="1" spans="1:11">
      <c r="A10" s="15" t="s">
        <v>324</v>
      </c>
      <c r="B10" s="15" t="s">
        <v>325</v>
      </c>
      <c r="C10" s="7"/>
      <c r="D10" s="15" t="s">
        <v>366</v>
      </c>
      <c r="E10" s="7"/>
      <c r="F10" s="7"/>
      <c r="G10" s="7"/>
      <c r="H10" s="7"/>
      <c r="I10" s="7"/>
      <c r="J10" s="6" t="s">
        <v>367</v>
      </c>
      <c r="K10" s="7"/>
    </row>
    <row r="11" s="1" customFormat="1" ht="46" customHeight="1" spans="1:11">
      <c r="A11" s="15" t="s">
        <v>368</v>
      </c>
      <c r="B11" s="15" t="s">
        <v>369</v>
      </c>
      <c r="C11" s="7"/>
      <c r="D11" s="15" t="s">
        <v>370</v>
      </c>
      <c r="E11" s="7"/>
      <c r="F11" s="7"/>
      <c r="G11" s="7"/>
      <c r="H11" s="7"/>
      <c r="I11" s="7"/>
      <c r="J11" s="16" t="s">
        <v>371</v>
      </c>
      <c r="K11" s="7"/>
    </row>
    <row r="12" s="1" customFormat="1" ht="46" customHeight="1" spans="1:11">
      <c r="A12" s="15" t="s">
        <v>331</v>
      </c>
      <c r="B12" s="15" t="s">
        <v>332</v>
      </c>
      <c r="C12" s="7"/>
      <c r="D12" s="15" t="s">
        <v>372</v>
      </c>
      <c r="E12" s="7"/>
      <c r="F12" s="7"/>
      <c r="G12" s="7"/>
      <c r="H12" s="7"/>
      <c r="I12" s="7"/>
      <c r="J12" s="16" t="s">
        <v>371</v>
      </c>
      <c r="K12" s="7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Q10" sqref="Q10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337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280</v>
      </c>
    </row>
    <row r="3" s="1" customFormat="1" ht="46" customHeight="1" spans="1:11">
      <c r="A3" s="4" t="s">
        <v>338</v>
      </c>
      <c r="B3" s="5" t="s">
        <v>373</v>
      </c>
      <c r="C3" s="5"/>
      <c r="D3" s="5"/>
      <c r="E3" s="5"/>
      <c r="F3" s="4" t="s">
        <v>340</v>
      </c>
      <c r="G3" s="4"/>
      <c r="H3" s="6" t="s">
        <v>374</v>
      </c>
      <c r="I3" s="7"/>
      <c r="J3" s="7"/>
      <c r="K3" s="7"/>
    </row>
    <row r="4" s="1" customFormat="1" ht="46" customHeight="1" spans="1:11">
      <c r="A4" s="4" t="s">
        <v>341</v>
      </c>
      <c r="B4" s="6"/>
      <c r="C4" s="7"/>
      <c r="D4" s="7"/>
      <c r="E4" s="7"/>
      <c r="F4" s="4" t="s">
        <v>342</v>
      </c>
      <c r="G4" s="4"/>
      <c r="H4" s="7"/>
      <c r="I4" s="7"/>
      <c r="J4" s="7"/>
      <c r="K4" s="7"/>
    </row>
    <row r="5" s="1" customFormat="1" ht="46" customHeight="1" spans="1:11">
      <c r="A5" s="4" t="s">
        <v>343</v>
      </c>
      <c r="B5" s="8"/>
      <c r="C5" s="5"/>
      <c r="D5" s="5"/>
      <c r="E5" s="5"/>
      <c r="F5" s="4" t="s">
        <v>345</v>
      </c>
      <c r="G5" s="4"/>
      <c r="H5" s="6" t="s">
        <v>375</v>
      </c>
      <c r="I5" s="7"/>
      <c r="J5" s="7"/>
      <c r="K5" s="7"/>
    </row>
    <row r="6" s="1" customFormat="1" ht="46" customHeight="1" spans="1:11">
      <c r="A6" s="4" t="s">
        <v>346</v>
      </c>
      <c r="B6" s="8"/>
      <c r="C6" s="5"/>
      <c r="D6" s="5"/>
      <c r="E6" s="5"/>
      <c r="F6" s="4" t="s">
        <v>348</v>
      </c>
      <c r="G6" s="4"/>
      <c r="H6" s="7"/>
      <c r="I6" s="7"/>
      <c r="J6" s="7"/>
      <c r="K6" s="7"/>
    </row>
    <row r="7" s="1" customFormat="1" ht="46" customHeight="1" spans="1:11">
      <c r="A7" s="4" t="s">
        <v>350</v>
      </c>
      <c r="B7" s="9" t="s">
        <v>351</v>
      </c>
      <c r="C7" s="7">
        <v>1843</v>
      </c>
      <c r="D7" s="7"/>
      <c r="E7" s="9" t="s">
        <v>352</v>
      </c>
      <c r="F7" s="9"/>
      <c r="G7" s="7"/>
      <c r="H7" s="7"/>
      <c r="I7" s="9" t="s">
        <v>376</v>
      </c>
      <c r="J7" s="9"/>
      <c r="K7" s="7">
        <v>1843</v>
      </c>
    </row>
    <row r="8" s="1" customFormat="1" ht="46" customHeight="1" spans="1:11">
      <c r="A8" s="4" t="s">
        <v>354</v>
      </c>
      <c r="B8" s="10" t="s">
        <v>377</v>
      </c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320</v>
      </c>
      <c r="B9" s="4" t="s">
        <v>321</v>
      </c>
      <c r="C9" s="4"/>
      <c r="D9" s="4" t="s">
        <v>322</v>
      </c>
      <c r="E9" s="4"/>
      <c r="F9" s="4"/>
      <c r="G9" s="4"/>
      <c r="H9" s="4"/>
      <c r="I9" s="4"/>
      <c r="J9" s="4" t="s">
        <v>356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J14" sqref="J14"/>
    </sheetView>
  </sheetViews>
  <sheetFormatPr defaultColWidth="9" defaultRowHeight="12.75" customHeight="1" outlineLevelCol="3"/>
  <cols>
    <col min="1" max="1" width="9.14285714285714" style="46"/>
    <col min="2" max="2" width="65.2857142857143" style="46" customWidth="1"/>
    <col min="3" max="3" width="45.7142857142857" style="46" customWidth="1"/>
    <col min="4" max="4" width="9.14285714285714" style="46"/>
  </cols>
  <sheetData>
    <row r="1" ht="24.75" customHeight="1" spans="1:4">
      <c r="A1"/>
      <c r="B1"/>
      <c r="C1"/>
      <c r="D1"/>
    </row>
    <row r="2" ht="24.75" customHeight="1" spans="1:4">
      <c r="A2"/>
      <c r="B2" s="48" t="s">
        <v>8</v>
      </c>
      <c r="C2" s="48"/>
      <c r="D2"/>
    </row>
    <row r="3" ht="24.75" customHeight="1" spans="1:4">
      <c r="A3"/>
      <c r="B3" s="149"/>
      <c r="C3"/>
      <c r="D3"/>
    </row>
    <row r="4" ht="24.75" customHeight="1" spans="1:4">
      <c r="A4"/>
      <c r="B4" s="150" t="s">
        <v>9</v>
      </c>
      <c r="C4" s="151" t="s">
        <v>10</v>
      </c>
      <c r="D4"/>
    </row>
    <row r="5" ht="24.75" customHeight="1" spans="1:4">
      <c r="A5"/>
      <c r="B5" s="152" t="s">
        <v>11</v>
      </c>
      <c r="C5" s="153"/>
      <c r="D5"/>
    </row>
    <row r="6" ht="24.75" customHeight="1" spans="1:4">
      <c r="A6"/>
      <c r="B6" s="152" t="s">
        <v>12</v>
      </c>
      <c r="C6" s="153" t="s">
        <v>13</v>
      </c>
      <c r="D6"/>
    </row>
    <row r="7" ht="24.75" customHeight="1" spans="1:4">
      <c r="A7"/>
      <c r="B7" s="152" t="s">
        <v>14</v>
      </c>
      <c r="C7" s="153" t="s">
        <v>15</v>
      </c>
      <c r="D7"/>
    </row>
    <row r="8" ht="24.75" customHeight="1" spans="1:4">
      <c r="A8"/>
      <c r="B8" s="152" t="s">
        <v>16</v>
      </c>
      <c r="C8" s="153"/>
      <c r="D8"/>
    </row>
    <row r="9" ht="24.75" customHeight="1" spans="1:4">
      <c r="A9"/>
      <c r="B9" s="152" t="s">
        <v>17</v>
      </c>
      <c r="C9" s="153" t="s">
        <v>18</v>
      </c>
      <c r="D9"/>
    </row>
    <row r="10" ht="24.75" customHeight="1" spans="1:4">
      <c r="A10"/>
      <c r="B10" s="152" t="s">
        <v>19</v>
      </c>
      <c r="C10" s="153" t="s">
        <v>20</v>
      </c>
      <c r="D10"/>
    </row>
    <row r="11" ht="24.75" customHeight="1" spans="1:4">
      <c r="A11"/>
      <c r="B11" s="154" t="s">
        <v>21</v>
      </c>
      <c r="C11" s="153" t="s">
        <v>22</v>
      </c>
      <c r="D11"/>
    </row>
    <row r="12" ht="24.75" customHeight="1" spans="1:4">
      <c r="A12"/>
      <c r="B12" s="155" t="s">
        <v>23</v>
      </c>
      <c r="C12" s="156" t="s">
        <v>24</v>
      </c>
      <c r="D12"/>
    </row>
    <row r="13" ht="24.75" customHeight="1" spans="1:4">
      <c r="A13"/>
      <c r="B13" s="155" t="s">
        <v>25</v>
      </c>
      <c r="C13" s="157"/>
      <c r="D13"/>
    </row>
    <row r="14" ht="24.75" customHeight="1" spans="1:4">
      <c r="A14"/>
      <c r="B14" s="158" t="s">
        <v>26</v>
      </c>
      <c r="C14" s="15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Zeros="0" tabSelected="1" workbookViewId="0">
      <selection activeCell="I16" sqref="I16"/>
    </sheetView>
  </sheetViews>
  <sheetFormatPr defaultColWidth="9" defaultRowHeight="12.75" customHeight="1" outlineLevelCol="4"/>
  <cols>
    <col min="1" max="1" width="34.8571428571429" style="132" customWidth="1"/>
    <col min="2" max="2" width="27.2857142857143" style="132" customWidth="1"/>
    <col min="3" max="3" width="34.5714285714286" style="132" customWidth="1"/>
    <col min="4" max="4" width="27.4285714285714" style="132" customWidth="1"/>
    <col min="5" max="5" width="31.2857142857143" style="132" customWidth="1"/>
    <col min="6" max="16384" width="9.14285714285714" style="133"/>
  </cols>
  <sheetData>
    <row r="1" ht="24.75" customHeight="1" spans="1:1">
      <c r="A1" s="134"/>
    </row>
    <row r="2" ht="24.75" customHeight="1" spans="1:4">
      <c r="A2" s="135" t="s">
        <v>27</v>
      </c>
      <c r="B2" s="135"/>
      <c r="C2" s="135"/>
      <c r="D2" s="135"/>
    </row>
    <row r="3" ht="24.75" customHeight="1" spans="1:4">
      <c r="A3" s="136"/>
      <c r="B3" s="137"/>
      <c r="C3" s="137"/>
      <c r="D3" s="138" t="s">
        <v>28</v>
      </c>
    </row>
    <row r="4" ht="24.75" customHeight="1" spans="1:4">
      <c r="A4" s="139" t="s">
        <v>29</v>
      </c>
      <c r="B4" s="139"/>
      <c r="C4" s="139" t="s">
        <v>30</v>
      </c>
      <c r="D4" s="139"/>
    </row>
    <row r="5" ht="24.75" customHeight="1" spans="1:4">
      <c r="A5" s="139" t="s">
        <v>31</v>
      </c>
      <c r="B5" s="139" t="s">
        <v>32</v>
      </c>
      <c r="C5" s="139" t="s">
        <v>31</v>
      </c>
      <c r="D5" s="139" t="s">
        <v>32</v>
      </c>
    </row>
    <row r="6" s="131" customFormat="1" ht="22" customHeight="1" spans="1:5">
      <c r="A6" s="123" t="s">
        <v>33</v>
      </c>
      <c r="B6" s="140">
        <f>B7+B8</f>
        <v>128061152</v>
      </c>
      <c r="C6" s="110" t="s">
        <v>34</v>
      </c>
      <c r="D6" s="125"/>
      <c r="E6" s="141"/>
    </row>
    <row r="7" s="131" customFormat="1" ht="22" customHeight="1" spans="1:5">
      <c r="A7" s="123" t="s">
        <v>35</v>
      </c>
      <c r="B7" s="125">
        <v>38231152</v>
      </c>
      <c r="C7" s="110" t="s">
        <v>36</v>
      </c>
      <c r="D7" s="125"/>
      <c r="E7" s="141"/>
    </row>
    <row r="8" s="131" customFormat="1" ht="22" customHeight="1" spans="1:5">
      <c r="A8" s="123" t="s">
        <v>37</v>
      </c>
      <c r="B8" s="125">
        <v>89830000</v>
      </c>
      <c r="C8" s="110" t="s">
        <v>38</v>
      </c>
      <c r="D8" s="125"/>
      <c r="E8" s="141"/>
    </row>
    <row r="9" s="131" customFormat="1" ht="22" customHeight="1" spans="1:5">
      <c r="A9" s="123" t="s">
        <v>39</v>
      </c>
      <c r="B9" s="125">
        <f>B10+B11</f>
        <v>0</v>
      </c>
      <c r="C9" s="110" t="s">
        <v>40</v>
      </c>
      <c r="D9" s="125"/>
      <c r="E9" s="141"/>
    </row>
    <row r="10" s="131" customFormat="1" ht="22" customHeight="1" spans="1:5">
      <c r="A10" s="123" t="s">
        <v>41</v>
      </c>
      <c r="B10" s="125"/>
      <c r="C10" s="110" t="s">
        <v>42</v>
      </c>
      <c r="D10" s="125"/>
      <c r="E10" s="141"/>
    </row>
    <row r="11" s="131" customFormat="1" ht="22" customHeight="1" spans="1:5">
      <c r="A11" s="123" t="s">
        <v>43</v>
      </c>
      <c r="B11" s="125"/>
      <c r="C11" s="110" t="s">
        <v>44</v>
      </c>
      <c r="D11" s="125"/>
      <c r="E11" s="141"/>
    </row>
    <row r="12" s="131" customFormat="1" ht="22" customHeight="1" spans="1:5">
      <c r="A12" s="123" t="s">
        <v>45</v>
      </c>
      <c r="B12" s="125">
        <f>B13+B14+B15</f>
        <v>0</v>
      </c>
      <c r="C12" s="110" t="s">
        <v>46</v>
      </c>
      <c r="D12" s="125"/>
      <c r="E12" s="141"/>
    </row>
    <row r="13" s="131" customFormat="1" ht="22" customHeight="1" spans="1:5">
      <c r="A13" s="123" t="s">
        <v>47</v>
      </c>
      <c r="B13" s="125">
        <v>0</v>
      </c>
      <c r="C13" s="110" t="s">
        <v>48</v>
      </c>
      <c r="D13" s="125">
        <v>116381152</v>
      </c>
      <c r="E13" s="141"/>
    </row>
    <row r="14" s="131" customFormat="1" ht="22" customHeight="1" spans="1:5">
      <c r="A14" s="123" t="s">
        <v>49</v>
      </c>
      <c r="B14" s="125">
        <v>0</v>
      </c>
      <c r="C14" s="110" t="s">
        <v>50</v>
      </c>
      <c r="D14" s="125"/>
      <c r="E14" s="141"/>
    </row>
    <row r="15" s="131" customFormat="1" ht="22" customHeight="1" spans="1:5">
      <c r="A15" s="123" t="s">
        <v>51</v>
      </c>
      <c r="B15" s="140">
        <v>0</v>
      </c>
      <c r="C15" s="110" t="s">
        <v>52</v>
      </c>
      <c r="D15" s="125"/>
      <c r="E15" s="141"/>
    </row>
    <row r="16" s="131" customFormat="1" ht="22" customHeight="1" spans="1:5">
      <c r="A16" s="123" t="s">
        <v>53</v>
      </c>
      <c r="B16" s="140">
        <v>0</v>
      </c>
      <c r="C16" s="110" t="s">
        <v>54</v>
      </c>
      <c r="D16" s="125"/>
      <c r="E16" s="141"/>
    </row>
    <row r="17" s="131" customFormat="1" ht="22" customHeight="1" spans="1:5">
      <c r="A17" s="123" t="s">
        <v>55</v>
      </c>
      <c r="B17" s="140">
        <v>0</v>
      </c>
      <c r="C17" s="110" t="s">
        <v>56</v>
      </c>
      <c r="D17" s="125"/>
      <c r="E17" s="141"/>
    </row>
    <row r="18" s="131" customFormat="1" ht="22" customHeight="1" spans="1:5">
      <c r="A18" s="123" t="s">
        <v>57</v>
      </c>
      <c r="B18" s="140">
        <v>0</v>
      </c>
      <c r="C18" s="110" t="s">
        <v>58</v>
      </c>
      <c r="D18" s="125">
        <v>11680000</v>
      </c>
      <c r="E18" s="141"/>
    </row>
    <row r="19" s="131" customFormat="1" ht="22" customHeight="1" spans="1:5">
      <c r="A19" s="123" t="s">
        <v>59</v>
      </c>
      <c r="B19" s="140">
        <v>0</v>
      </c>
      <c r="C19" s="110" t="s">
        <v>60</v>
      </c>
      <c r="D19" s="125"/>
      <c r="E19" s="141"/>
    </row>
    <row r="20" s="131" customFormat="1" ht="22" customHeight="1" spans="1:5">
      <c r="A20" s="123"/>
      <c r="B20" s="140"/>
      <c r="C20" s="110" t="s">
        <v>61</v>
      </c>
      <c r="D20" s="125"/>
      <c r="E20" s="141"/>
    </row>
    <row r="21" s="131" customFormat="1" ht="22" customHeight="1" spans="1:5">
      <c r="A21" s="123"/>
      <c r="B21" s="140"/>
      <c r="C21" s="110" t="s">
        <v>62</v>
      </c>
      <c r="D21" s="125"/>
      <c r="E21" s="141"/>
    </row>
    <row r="22" s="131" customFormat="1" ht="22" customHeight="1" spans="1:5">
      <c r="A22" s="123"/>
      <c r="B22" s="140"/>
      <c r="C22" s="110" t="s">
        <v>63</v>
      </c>
      <c r="D22" s="125"/>
      <c r="E22" s="141"/>
    </row>
    <row r="23" s="131" customFormat="1" ht="22" customHeight="1" spans="1:5">
      <c r="A23" s="123"/>
      <c r="B23" s="140"/>
      <c r="C23" s="110" t="s">
        <v>64</v>
      </c>
      <c r="D23" s="125"/>
      <c r="E23" s="141"/>
    </row>
    <row r="24" s="131" customFormat="1" ht="22" customHeight="1" spans="1:5">
      <c r="A24" s="123"/>
      <c r="B24" s="140"/>
      <c r="C24" s="110" t="s">
        <v>65</v>
      </c>
      <c r="D24" s="125"/>
      <c r="E24" s="141"/>
    </row>
    <row r="25" s="131" customFormat="1" ht="22" customHeight="1" spans="1:5">
      <c r="A25" s="123"/>
      <c r="B25" s="140"/>
      <c r="C25" s="110" t="s">
        <v>66</v>
      </c>
      <c r="D25" s="125"/>
      <c r="E25" s="141"/>
    </row>
    <row r="26" s="131" customFormat="1" ht="22" customHeight="1" spans="1:5">
      <c r="A26" s="123"/>
      <c r="B26" s="140"/>
      <c r="C26" s="110" t="s">
        <v>67</v>
      </c>
      <c r="D26" s="125">
        <v>0</v>
      </c>
      <c r="E26" s="141"/>
    </row>
    <row r="27" s="131" customFormat="1" ht="22" customHeight="1" spans="1:5">
      <c r="A27" s="123"/>
      <c r="B27" s="140"/>
      <c r="C27" s="110" t="s">
        <v>68</v>
      </c>
      <c r="D27" s="125">
        <v>0</v>
      </c>
      <c r="E27" s="141"/>
    </row>
    <row r="28" s="131" customFormat="1" ht="22" customHeight="1" spans="1:5">
      <c r="A28" s="123"/>
      <c r="B28" s="140"/>
      <c r="C28" s="110" t="s">
        <v>69</v>
      </c>
      <c r="D28" s="125">
        <v>0</v>
      </c>
      <c r="E28" s="141"/>
    </row>
    <row r="29" s="131" customFormat="1" ht="22" customHeight="1" spans="1:5">
      <c r="A29" s="123"/>
      <c r="B29" s="140"/>
      <c r="C29" s="110" t="s">
        <v>70</v>
      </c>
      <c r="D29" s="125">
        <v>0</v>
      </c>
      <c r="E29" s="141"/>
    </row>
    <row r="30" s="131" customFormat="1" ht="22" customHeight="1" spans="1:5">
      <c r="A30" s="123"/>
      <c r="B30" s="140"/>
      <c r="C30" s="110" t="s">
        <v>71</v>
      </c>
      <c r="D30" s="125">
        <v>0</v>
      </c>
      <c r="E30" s="141"/>
    </row>
    <row r="31" s="131" customFormat="1" ht="22" customHeight="1" spans="1:5">
      <c r="A31" s="123"/>
      <c r="B31" s="140"/>
      <c r="C31" s="110" t="s">
        <v>72</v>
      </c>
      <c r="D31" s="125">
        <v>0</v>
      </c>
      <c r="E31" s="141"/>
    </row>
    <row r="32" s="131" customFormat="1" ht="22" customHeight="1" spans="1:5">
      <c r="A32" s="123"/>
      <c r="B32" s="140"/>
      <c r="C32" s="110" t="s">
        <v>73</v>
      </c>
      <c r="D32" s="125">
        <v>0</v>
      </c>
      <c r="E32" s="141"/>
    </row>
    <row r="33" s="131" customFormat="1" ht="22" customHeight="1" spans="1:5">
      <c r="A33" s="123"/>
      <c r="B33" s="140"/>
      <c r="C33" s="110" t="s">
        <v>74</v>
      </c>
      <c r="D33" s="125">
        <v>0</v>
      </c>
      <c r="E33" s="141"/>
    </row>
    <row r="34" s="131" customFormat="1" ht="22" customHeight="1" spans="1:5">
      <c r="A34" s="123"/>
      <c r="B34" s="140"/>
      <c r="C34" s="110" t="s">
        <v>75</v>
      </c>
      <c r="D34" s="125">
        <v>0</v>
      </c>
      <c r="E34" s="141"/>
    </row>
    <row r="35" ht="22" customHeight="1" spans="1:4">
      <c r="A35" s="127"/>
      <c r="B35" s="142"/>
      <c r="C35" s="143"/>
      <c r="D35" s="144"/>
    </row>
    <row r="36" s="131" customFormat="1" ht="22" customHeight="1" spans="1:5">
      <c r="A36" s="129" t="s">
        <v>76</v>
      </c>
      <c r="B36" s="145">
        <f>B6+B9+B12+B16+B17+B18+B19</f>
        <v>128061152</v>
      </c>
      <c r="C36" s="146" t="s">
        <v>77</v>
      </c>
      <c r="D36" s="145">
        <f>SUM(D6:D34)</f>
        <v>128061152</v>
      </c>
      <c r="E36" s="141"/>
    </row>
    <row r="37" s="131" customFormat="1" ht="22" customHeight="1" spans="1:5">
      <c r="A37" s="123" t="s">
        <v>78</v>
      </c>
      <c r="B37" s="147">
        <f>B38+B41+B44+B45</f>
        <v>0</v>
      </c>
      <c r="C37" s="110" t="s">
        <v>79</v>
      </c>
      <c r="D37" s="145">
        <v>0</v>
      </c>
      <c r="E37" s="141"/>
    </row>
    <row r="38" s="131" customFormat="1" ht="22" customHeight="1" spans="1:5">
      <c r="A38" s="123" t="s">
        <v>80</v>
      </c>
      <c r="B38" s="125">
        <f>B39+B40</f>
        <v>0</v>
      </c>
      <c r="C38" s="110"/>
      <c r="D38" s="125"/>
      <c r="E38" s="141"/>
    </row>
    <row r="39" s="131" customFormat="1" ht="22" customHeight="1" spans="1:5">
      <c r="A39" s="123" t="s">
        <v>81</v>
      </c>
      <c r="B39" s="125">
        <v>0</v>
      </c>
      <c r="C39" s="148"/>
      <c r="D39" s="125"/>
      <c r="E39" s="141"/>
    </row>
    <row r="40" s="131" customFormat="1" ht="22" customHeight="1" spans="1:5">
      <c r="A40" s="123" t="s">
        <v>82</v>
      </c>
      <c r="B40" s="125">
        <v>0</v>
      </c>
      <c r="C40" s="148"/>
      <c r="D40" s="125"/>
      <c r="E40" s="141"/>
    </row>
    <row r="41" s="131" customFormat="1" ht="22" customHeight="1" spans="1:5">
      <c r="A41" s="123" t="s">
        <v>83</v>
      </c>
      <c r="B41" s="125">
        <f>B43+B42</f>
        <v>0</v>
      </c>
      <c r="C41" s="148"/>
      <c r="D41" s="125"/>
      <c r="E41" s="141"/>
    </row>
    <row r="42" s="131" customFormat="1" ht="22" customHeight="1" spans="1:5">
      <c r="A42" s="123" t="s">
        <v>84</v>
      </c>
      <c r="B42" s="125">
        <v>0</v>
      </c>
      <c r="C42" s="148"/>
      <c r="D42" s="125"/>
      <c r="E42" s="141"/>
    </row>
    <row r="43" s="131" customFormat="1" ht="22" customHeight="1" spans="1:5">
      <c r="A43" s="123" t="s">
        <v>85</v>
      </c>
      <c r="B43" s="125">
        <v>0</v>
      </c>
      <c r="C43" s="148"/>
      <c r="D43" s="125"/>
      <c r="E43" s="141"/>
    </row>
    <row r="44" s="131" customFormat="1" ht="22" customHeight="1" spans="1:5">
      <c r="A44" s="123" t="s">
        <v>86</v>
      </c>
      <c r="B44" s="125">
        <v>0</v>
      </c>
      <c r="C44" s="148"/>
      <c r="D44" s="125"/>
      <c r="E44" s="141"/>
    </row>
    <row r="45" s="131" customFormat="1" ht="22" customHeight="1" spans="1:5">
      <c r="A45" s="123" t="s">
        <v>87</v>
      </c>
      <c r="B45" s="125">
        <v>0</v>
      </c>
      <c r="C45" s="148"/>
      <c r="D45" s="125"/>
      <c r="E45" s="141"/>
    </row>
    <row r="46" s="131" customFormat="1" ht="22" customHeight="1" spans="1:5">
      <c r="A46" s="129" t="s">
        <v>88</v>
      </c>
      <c r="B46" s="145">
        <f>B36+B37</f>
        <v>128061152</v>
      </c>
      <c r="C46" s="146" t="s">
        <v>89</v>
      </c>
      <c r="D46" s="145">
        <f>D36+D37</f>
        <v>128061152</v>
      </c>
      <c r="E46" s="14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L14" sqref="L14"/>
    </sheetView>
  </sheetViews>
  <sheetFormatPr defaultColWidth="9" defaultRowHeight="12.75" customHeight="1" outlineLevelCol="2"/>
  <cols>
    <col min="1" max="1" width="45.1428571428571" style="46" customWidth="1"/>
    <col min="2" max="2" width="40.7142857142857" style="46" customWidth="1"/>
    <col min="3" max="3" width="31.2857142857143" style="46" customWidth="1"/>
  </cols>
  <sheetData>
    <row r="1" ht="24.75" customHeight="1" spans="1:1">
      <c r="A1" s="55"/>
    </row>
    <row r="2" ht="24.75" customHeight="1" spans="1:2">
      <c r="A2" s="48" t="s">
        <v>90</v>
      </c>
      <c r="B2" s="48"/>
    </row>
    <row r="3" ht="24.75" customHeight="1" spans="1:2">
      <c r="A3" s="122"/>
      <c r="B3" s="49" t="s">
        <v>28</v>
      </c>
    </row>
    <row r="4" ht="24" customHeight="1" spans="1:2">
      <c r="A4" s="57" t="s">
        <v>31</v>
      </c>
      <c r="B4" s="57" t="s">
        <v>32</v>
      </c>
    </row>
    <row r="5" s="45" customFormat="1" ht="25" customHeight="1" spans="1:3">
      <c r="A5" s="123" t="s">
        <v>33</v>
      </c>
      <c r="B5" s="124">
        <f>B6+B7</f>
        <v>128061152</v>
      </c>
      <c r="C5" s="54"/>
    </row>
    <row r="6" s="45" customFormat="1" ht="25" customHeight="1" spans="1:3">
      <c r="A6" s="123" t="s">
        <v>35</v>
      </c>
      <c r="B6" s="125">
        <v>38231152</v>
      </c>
      <c r="C6" s="54"/>
    </row>
    <row r="7" s="45" customFormat="1" ht="25" customHeight="1" spans="1:3">
      <c r="A7" s="123" t="s">
        <v>37</v>
      </c>
      <c r="B7" s="125">
        <v>89830000</v>
      </c>
      <c r="C7" s="54"/>
    </row>
    <row r="8" s="45" customFormat="1" ht="25" customHeight="1" spans="1:3">
      <c r="A8" s="123" t="s">
        <v>39</v>
      </c>
      <c r="B8" s="126">
        <f>B9+B10</f>
        <v>0</v>
      </c>
      <c r="C8" s="54"/>
    </row>
    <row r="9" s="45" customFormat="1" ht="25" customHeight="1" spans="1:3">
      <c r="A9" s="123" t="s">
        <v>41</v>
      </c>
      <c r="B9" s="126"/>
      <c r="C9" s="54"/>
    </row>
    <row r="10" s="45" customFormat="1" ht="25" customHeight="1" spans="1:3">
      <c r="A10" s="123" t="s">
        <v>43</v>
      </c>
      <c r="B10" s="126"/>
      <c r="C10" s="54"/>
    </row>
    <row r="11" s="45" customFormat="1" ht="25" customHeight="1" spans="1:3">
      <c r="A11" s="123" t="s">
        <v>45</v>
      </c>
      <c r="B11" s="126">
        <f>SUM(B12:B14)</f>
        <v>0</v>
      </c>
      <c r="C11" s="54"/>
    </row>
    <row r="12" s="45" customFormat="1" ht="25" customHeight="1" spans="1:3">
      <c r="A12" s="123" t="s">
        <v>47</v>
      </c>
      <c r="B12" s="126"/>
      <c r="C12" s="54"/>
    </row>
    <row r="13" s="45" customFormat="1" ht="25" customHeight="1" spans="1:3">
      <c r="A13" s="123" t="s">
        <v>49</v>
      </c>
      <c r="B13" s="126"/>
      <c r="C13" s="54"/>
    </row>
    <row r="14" s="45" customFormat="1" ht="25" customHeight="1" spans="1:3">
      <c r="A14" s="123" t="s">
        <v>51</v>
      </c>
      <c r="B14" s="126"/>
      <c r="C14" s="54"/>
    </row>
    <row r="15" s="45" customFormat="1" ht="25" customHeight="1" spans="1:3">
      <c r="A15" s="123" t="s">
        <v>53</v>
      </c>
      <c r="B15" s="126"/>
      <c r="C15" s="54"/>
    </row>
    <row r="16" s="45" customFormat="1" ht="25" customHeight="1" spans="1:3">
      <c r="A16" s="123" t="s">
        <v>55</v>
      </c>
      <c r="B16" s="126"/>
      <c r="C16" s="54"/>
    </row>
    <row r="17" s="45" customFormat="1" ht="25" customHeight="1" spans="1:3">
      <c r="A17" s="123" t="s">
        <v>57</v>
      </c>
      <c r="B17" s="126"/>
      <c r="C17" s="54"/>
    </row>
    <row r="18" s="45" customFormat="1" ht="25" customHeight="1" spans="1:3">
      <c r="A18" s="123" t="s">
        <v>59</v>
      </c>
      <c r="B18" s="126"/>
      <c r="C18" s="54"/>
    </row>
    <row r="19" s="45" customFormat="1" ht="25" customHeight="1" spans="1:3">
      <c r="A19" s="123" t="s">
        <v>78</v>
      </c>
      <c r="B19" s="124">
        <f>B20+B23+B26+B27</f>
        <v>0</v>
      </c>
      <c r="C19" s="54"/>
    </row>
    <row r="20" s="45" customFormat="1" ht="25" customHeight="1" spans="1:3">
      <c r="A20" s="123" t="s">
        <v>80</v>
      </c>
      <c r="B20" s="124">
        <f>B21+B22</f>
        <v>0</v>
      </c>
      <c r="C20" s="54"/>
    </row>
    <row r="21" s="45" customFormat="1" ht="25" customHeight="1" spans="1:3">
      <c r="A21" s="123" t="s">
        <v>81</v>
      </c>
      <c r="B21" s="124"/>
      <c r="C21" s="54"/>
    </row>
    <row r="22" s="45" customFormat="1" ht="25" customHeight="1" spans="1:3">
      <c r="A22" s="123" t="s">
        <v>82</v>
      </c>
      <c r="B22" s="124"/>
      <c r="C22" s="54"/>
    </row>
    <row r="23" s="45" customFormat="1" ht="25" customHeight="1" spans="1:3">
      <c r="A23" s="123" t="s">
        <v>83</v>
      </c>
      <c r="B23" s="124">
        <f>B24+B25</f>
        <v>0</v>
      </c>
      <c r="C23" s="54"/>
    </row>
    <row r="24" s="45" customFormat="1" ht="25" customHeight="1" spans="1:3">
      <c r="A24" s="123" t="s">
        <v>84</v>
      </c>
      <c r="B24" s="124"/>
      <c r="C24" s="54"/>
    </row>
    <row r="25" s="45" customFormat="1" ht="25" customHeight="1" spans="1:3">
      <c r="A25" s="123" t="s">
        <v>85</v>
      </c>
      <c r="B25" s="124"/>
      <c r="C25" s="54"/>
    </row>
    <row r="26" s="45" customFormat="1" ht="25" customHeight="1" spans="1:3">
      <c r="A26" s="123" t="s">
        <v>86</v>
      </c>
      <c r="B26" s="124"/>
      <c r="C26" s="54"/>
    </row>
    <row r="27" s="45" customFormat="1" ht="25" customHeight="1" spans="1:3">
      <c r="A27" s="123" t="s">
        <v>87</v>
      </c>
      <c r="B27" s="124"/>
      <c r="C27" s="54"/>
    </row>
    <row r="28" ht="25" customHeight="1" spans="1:2">
      <c r="A28" s="127"/>
      <c r="B28" s="128"/>
    </row>
    <row r="29" s="45" customFormat="1" ht="25" customHeight="1" spans="1:3">
      <c r="A29" s="129" t="s">
        <v>88</v>
      </c>
      <c r="B29" s="130">
        <f>B5+B8+B11+B15+B16+B17+B18+B19</f>
        <v>128061152</v>
      </c>
      <c r="C29" s="5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I17" sqref="I17"/>
    </sheetView>
  </sheetViews>
  <sheetFormatPr defaultColWidth="9" defaultRowHeight="12.75" customHeight="1"/>
  <cols>
    <col min="1" max="1" width="12.8571428571429" style="46" customWidth="1"/>
    <col min="2" max="2" width="35.2857142857143" style="46" customWidth="1"/>
    <col min="3" max="3" width="17.4285714285714" style="46" customWidth="1"/>
    <col min="4" max="5" width="17" style="46" customWidth="1"/>
    <col min="6" max="7" width="6.85714285714286" style="46" customWidth="1"/>
    <col min="9" max="9" width="16.1428571428571" customWidth="1"/>
  </cols>
  <sheetData>
    <row r="1" ht="17.25" customHeight="1" spans="1:2">
      <c r="A1" s="55"/>
      <c r="B1" s="55"/>
    </row>
    <row r="2" ht="24.75" customHeight="1" spans="1:5">
      <c r="A2" s="117" t="s">
        <v>91</v>
      </c>
      <c r="B2" s="117"/>
      <c r="C2" s="117"/>
      <c r="D2" s="117"/>
      <c r="E2" s="117"/>
    </row>
    <row r="3" ht="24.75" customHeight="1" spans="1:5">
      <c r="A3" s="118"/>
      <c r="B3" s="118"/>
      <c r="C3" s="118"/>
      <c r="E3" s="119" t="s">
        <v>28</v>
      </c>
    </row>
    <row r="4" ht="24.75" customHeight="1" spans="1:5">
      <c r="A4" s="57" t="s">
        <v>92</v>
      </c>
      <c r="B4" s="57" t="s">
        <v>93</v>
      </c>
      <c r="C4" s="57" t="s">
        <v>94</v>
      </c>
      <c r="D4" s="57" t="s">
        <v>95</v>
      </c>
      <c r="E4" s="57" t="s">
        <v>96</v>
      </c>
    </row>
    <row r="5" ht="24.75" customHeight="1" spans="1:5">
      <c r="A5" s="57"/>
      <c r="B5" s="57"/>
      <c r="C5" s="57"/>
      <c r="D5" s="57"/>
      <c r="E5" s="57"/>
    </row>
    <row r="6" ht="30" customHeight="1" spans="1:5">
      <c r="A6" s="69" t="s">
        <v>97</v>
      </c>
      <c r="B6" s="69" t="s">
        <v>98</v>
      </c>
      <c r="C6" s="69">
        <v>1</v>
      </c>
      <c r="D6" s="69">
        <v>2</v>
      </c>
      <c r="E6" s="69">
        <v>3</v>
      </c>
    </row>
    <row r="7" s="45" customFormat="1" ht="30" customHeight="1" spans="1:9">
      <c r="A7" s="86"/>
      <c r="B7" s="86" t="s">
        <v>99</v>
      </c>
      <c r="C7" s="87">
        <f t="shared" ref="C7:C16" si="0">D7+E7</f>
        <v>128061152</v>
      </c>
      <c r="D7" s="87">
        <f>D8+D20</f>
        <v>19031152</v>
      </c>
      <c r="E7" s="87">
        <f>E8+E20</f>
        <v>109030000</v>
      </c>
      <c r="F7" s="120"/>
      <c r="G7" s="54"/>
      <c r="I7" s="45">
        <f>[1]一般公共预算批复表!$E$21-C7</f>
        <v>0</v>
      </c>
    </row>
    <row r="8" s="74" customFormat="1" ht="30" customHeight="1" spans="1:7">
      <c r="A8" s="86" t="s">
        <v>100</v>
      </c>
      <c r="B8" s="88" t="s">
        <v>101</v>
      </c>
      <c r="C8" s="89">
        <f t="shared" si="0"/>
        <v>116381152</v>
      </c>
      <c r="D8" s="89">
        <f>D9+D14+D17</f>
        <v>19031152</v>
      </c>
      <c r="E8" s="89">
        <f>E9+E14+E17</f>
        <v>97350000</v>
      </c>
      <c r="F8" s="121"/>
      <c r="G8" s="80"/>
    </row>
    <row r="9" s="74" customFormat="1" ht="30" customHeight="1" spans="1:7">
      <c r="A9" s="86" t="s">
        <v>102</v>
      </c>
      <c r="B9" s="88" t="s">
        <v>103</v>
      </c>
      <c r="C9" s="89">
        <f t="shared" si="0"/>
        <v>8051152</v>
      </c>
      <c r="D9" s="89">
        <f>D10+D11+D12+D13</f>
        <v>8051152</v>
      </c>
      <c r="E9" s="89">
        <f>E10+E11+E12+E13</f>
        <v>0</v>
      </c>
      <c r="F9" s="121"/>
      <c r="G9" s="80"/>
    </row>
    <row r="10" ht="30" customHeight="1" spans="1:6">
      <c r="A10" s="90" t="s">
        <v>104</v>
      </c>
      <c r="B10" s="91" t="s">
        <v>105</v>
      </c>
      <c r="C10" s="89">
        <f t="shared" si="0"/>
        <v>1394386</v>
      </c>
      <c r="D10" s="92">
        <v>1394386</v>
      </c>
      <c r="E10" s="93"/>
      <c r="F10" s="120"/>
    </row>
    <row r="11" ht="30" customHeight="1" spans="1:6">
      <c r="A11" s="90" t="s">
        <v>106</v>
      </c>
      <c r="B11" s="94" t="s">
        <v>107</v>
      </c>
      <c r="C11" s="89">
        <f t="shared" si="0"/>
        <v>1250192</v>
      </c>
      <c r="D11" s="93">
        <v>1250192</v>
      </c>
      <c r="E11" s="93"/>
      <c r="F11" s="120"/>
    </row>
    <row r="12" ht="30" customHeight="1" spans="1:6">
      <c r="A12" s="90" t="s">
        <v>108</v>
      </c>
      <c r="B12" s="94" t="s">
        <v>109</v>
      </c>
      <c r="C12" s="89">
        <f t="shared" si="0"/>
        <v>2706574</v>
      </c>
      <c r="D12" s="92">
        <v>2706574</v>
      </c>
      <c r="E12" s="93"/>
      <c r="F12" s="120"/>
    </row>
    <row r="13" s="116" customFormat="1" ht="30" customHeight="1" spans="1:7">
      <c r="A13" s="90" t="s">
        <v>110</v>
      </c>
      <c r="B13" s="94" t="s">
        <v>111</v>
      </c>
      <c r="C13" s="89">
        <f t="shared" si="0"/>
        <v>2700000</v>
      </c>
      <c r="D13" s="92">
        <v>2700000</v>
      </c>
      <c r="E13" s="92"/>
      <c r="F13" s="120"/>
      <c r="G13" s="46"/>
    </row>
    <row r="14" s="74" customFormat="1" ht="30" customHeight="1" spans="1:7">
      <c r="A14" s="86" t="s">
        <v>112</v>
      </c>
      <c r="B14" s="88" t="s">
        <v>113</v>
      </c>
      <c r="C14" s="89">
        <f t="shared" si="0"/>
        <v>10980000</v>
      </c>
      <c r="D14" s="95">
        <f>D15+D16</f>
        <v>10980000</v>
      </c>
      <c r="E14" s="95">
        <f>E15+E16</f>
        <v>0</v>
      </c>
      <c r="F14" s="121"/>
      <c r="G14" s="80"/>
    </row>
    <row r="15" s="116" customFormat="1" ht="30" customHeight="1" spans="1:7">
      <c r="A15" s="90" t="s">
        <v>114</v>
      </c>
      <c r="B15" s="94" t="s">
        <v>115</v>
      </c>
      <c r="C15" s="89">
        <f t="shared" si="0"/>
        <v>9590000</v>
      </c>
      <c r="D15" s="92">
        <v>9590000</v>
      </c>
      <c r="E15" s="92"/>
      <c r="F15" s="120"/>
      <c r="G15" s="46"/>
    </row>
    <row r="16" s="116" customFormat="1" ht="30" customHeight="1" spans="1:7">
      <c r="A16" s="90" t="s">
        <v>116</v>
      </c>
      <c r="B16" s="94" t="s">
        <v>117</v>
      </c>
      <c r="C16" s="89">
        <f t="shared" si="0"/>
        <v>1390000</v>
      </c>
      <c r="D16" s="92">
        <v>1390000</v>
      </c>
      <c r="E16" s="92"/>
      <c r="F16" s="120"/>
      <c r="G16" s="46"/>
    </row>
    <row r="17" s="74" customFormat="1" ht="30" customHeight="1" spans="1:7">
      <c r="A17" s="86" t="s">
        <v>118</v>
      </c>
      <c r="B17" s="96" t="s">
        <v>119</v>
      </c>
      <c r="C17" s="89">
        <f t="shared" ref="C17:C22" si="1">D17+E17</f>
        <v>97350000</v>
      </c>
      <c r="D17" s="89">
        <f>D18+D19</f>
        <v>0</v>
      </c>
      <c r="E17" s="89">
        <f>E18+E19</f>
        <v>97350000</v>
      </c>
      <c r="F17" s="121"/>
      <c r="G17" s="80"/>
    </row>
    <row r="18" ht="30" customHeight="1" spans="1:6">
      <c r="A18" s="90" t="s">
        <v>120</v>
      </c>
      <c r="B18" s="94" t="s">
        <v>121</v>
      </c>
      <c r="C18" s="89">
        <f t="shared" si="1"/>
        <v>770000</v>
      </c>
      <c r="D18" s="93"/>
      <c r="E18" s="92">
        <v>770000</v>
      </c>
      <c r="F18" s="120"/>
    </row>
    <row r="19" ht="30" customHeight="1" spans="1:6">
      <c r="A19" s="90" t="s">
        <v>122</v>
      </c>
      <c r="B19" s="94" t="s">
        <v>123</v>
      </c>
      <c r="C19" s="89">
        <f t="shared" si="1"/>
        <v>96580000</v>
      </c>
      <c r="D19" s="89"/>
      <c r="E19" s="93">
        <v>96580000</v>
      </c>
      <c r="F19" s="120"/>
    </row>
    <row r="20" s="74" customFormat="1" ht="30" customHeight="1" spans="1:7">
      <c r="A20" s="86" t="s">
        <v>124</v>
      </c>
      <c r="B20" s="88" t="s">
        <v>125</v>
      </c>
      <c r="C20" s="89">
        <f t="shared" si="1"/>
        <v>11680000</v>
      </c>
      <c r="D20" s="89">
        <f>D21</f>
        <v>0</v>
      </c>
      <c r="E20" s="89">
        <f>E21</f>
        <v>11680000</v>
      </c>
      <c r="F20" s="121"/>
      <c r="G20" s="80"/>
    </row>
    <row r="21" s="74" customFormat="1" ht="30" customHeight="1" spans="1:7">
      <c r="A21" s="86" t="s">
        <v>126</v>
      </c>
      <c r="B21" s="96" t="s">
        <v>127</v>
      </c>
      <c r="C21" s="89">
        <f t="shared" si="1"/>
        <v>11680000</v>
      </c>
      <c r="D21" s="89">
        <f>D22</f>
        <v>0</v>
      </c>
      <c r="E21" s="89">
        <f>E22</f>
        <v>11680000</v>
      </c>
      <c r="F21" s="121"/>
      <c r="G21" s="80"/>
    </row>
    <row r="22" ht="30" customHeight="1" spans="1:6">
      <c r="A22" s="90" t="s">
        <v>128</v>
      </c>
      <c r="B22" s="94" t="s">
        <v>129</v>
      </c>
      <c r="C22" s="89">
        <f t="shared" si="1"/>
        <v>11680000</v>
      </c>
      <c r="D22" s="93"/>
      <c r="E22" s="92">
        <v>11680000</v>
      </c>
      <c r="F22" s="12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472222222222222" right="0.236111111111111" top="0.708333333333333" bottom="0.78740157480315" header="0.354166666666667" footer="0.393700787401575"/>
  <pageSetup paperSize="9" scale="98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9" sqref="D19"/>
    </sheetView>
  </sheetViews>
  <sheetFormatPr defaultColWidth="9" defaultRowHeight="12.75" customHeight="1"/>
  <cols>
    <col min="1" max="4" width="35.7142857142857" style="46" customWidth="1"/>
    <col min="5" max="99" width="9" style="46" customWidth="1"/>
  </cols>
  <sheetData>
    <row r="1" ht="25.5" customHeight="1" spans="1:98">
      <c r="A1" s="55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ht="25.5" customHeight="1" spans="1:98">
      <c r="A2" s="98" t="s">
        <v>130</v>
      </c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</row>
    <row r="3" ht="16.5" customHeight="1" spans="2:98">
      <c r="B3" s="100"/>
      <c r="C3" s="101"/>
      <c r="D3" s="49" t="s">
        <v>28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</row>
    <row r="4" ht="27" customHeight="1" spans="1:98">
      <c r="A4" s="103" t="s">
        <v>131</v>
      </c>
      <c r="B4" s="103"/>
      <c r="C4" s="103" t="s">
        <v>132</v>
      </c>
      <c r="D4" s="103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ht="27" customHeight="1" spans="1:98">
      <c r="A5" s="103" t="s">
        <v>31</v>
      </c>
      <c r="B5" s="103" t="s">
        <v>32</v>
      </c>
      <c r="C5" s="103" t="s">
        <v>31</v>
      </c>
      <c r="D5" s="103" t="s">
        <v>99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="45" customFormat="1" ht="33" customHeight="1" spans="1:99">
      <c r="A6" s="104" t="s">
        <v>133</v>
      </c>
      <c r="B6" s="105">
        <f>B7+B8+B9</f>
        <v>128061152</v>
      </c>
      <c r="C6" s="104" t="s">
        <v>134</v>
      </c>
      <c r="D6" s="105">
        <f>SUM(D7:D35)</f>
        <v>128061152</v>
      </c>
      <c r="E6" s="106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54"/>
    </row>
    <row r="7" s="45" customFormat="1" ht="33" customHeight="1" spans="1:99">
      <c r="A7" s="108" t="s">
        <v>135</v>
      </c>
      <c r="B7" s="109">
        <v>128061152</v>
      </c>
      <c r="C7" s="110" t="s">
        <v>34</v>
      </c>
      <c r="D7" s="109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54"/>
    </row>
    <row r="8" s="45" customFormat="1" ht="33" customHeight="1" spans="1:99">
      <c r="A8" s="108" t="s">
        <v>136</v>
      </c>
      <c r="B8" s="109">
        <v>0</v>
      </c>
      <c r="C8" s="110" t="s">
        <v>36</v>
      </c>
      <c r="D8" s="109"/>
      <c r="E8" s="106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54"/>
    </row>
    <row r="9" s="45" customFormat="1" ht="33" customHeight="1" spans="1:99">
      <c r="A9" s="108" t="s">
        <v>137</v>
      </c>
      <c r="B9" s="109">
        <v>0</v>
      </c>
      <c r="C9" s="110" t="s">
        <v>38</v>
      </c>
      <c r="D9" s="109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54"/>
    </row>
    <row r="10" s="45" customFormat="1" ht="33" customHeight="1" spans="1:99">
      <c r="A10" s="108"/>
      <c r="B10" s="109"/>
      <c r="C10" s="110" t="s">
        <v>40</v>
      </c>
      <c r="D10" s="109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54"/>
    </row>
    <row r="11" s="45" customFormat="1" ht="33" customHeight="1" spans="1:99">
      <c r="A11" s="108"/>
      <c r="B11" s="109"/>
      <c r="C11" s="110" t="s">
        <v>42</v>
      </c>
      <c r="D11" s="109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54"/>
    </row>
    <row r="12" s="45" customFormat="1" ht="33" customHeight="1" spans="1:99">
      <c r="A12" s="108"/>
      <c r="B12" s="109"/>
      <c r="C12" s="110" t="s">
        <v>44</v>
      </c>
      <c r="D12" s="109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54"/>
    </row>
    <row r="13" s="45" customFormat="1" ht="33" customHeight="1" spans="1:99">
      <c r="A13" s="111"/>
      <c r="B13" s="109"/>
      <c r="C13" s="110" t="s">
        <v>46</v>
      </c>
      <c r="D13" s="109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54"/>
    </row>
    <row r="14" s="45" customFormat="1" ht="33" customHeight="1" spans="1:99">
      <c r="A14" s="111"/>
      <c r="B14" s="109"/>
      <c r="C14" s="110" t="s">
        <v>48</v>
      </c>
      <c r="D14" s="109">
        <v>116381152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54"/>
    </row>
    <row r="15" s="45" customFormat="1" ht="33" customHeight="1" spans="1:99">
      <c r="A15" s="111"/>
      <c r="B15" s="109"/>
      <c r="C15" s="110" t="s">
        <v>50</v>
      </c>
      <c r="D15" s="109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54"/>
    </row>
    <row r="16" s="45" customFormat="1" ht="33" customHeight="1" spans="1:99">
      <c r="A16" s="111"/>
      <c r="B16" s="109"/>
      <c r="C16" s="110" t="s">
        <v>52</v>
      </c>
      <c r="D16" s="109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54"/>
    </row>
    <row r="17" s="45" customFormat="1" ht="33" customHeight="1" spans="1:99">
      <c r="A17" s="111"/>
      <c r="B17" s="109"/>
      <c r="C17" s="110" t="s">
        <v>54</v>
      </c>
      <c r="D17" s="109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54"/>
    </row>
    <row r="18" s="45" customFormat="1" ht="33" customHeight="1" spans="1:99">
      <c r="A18" s="111"/>
      <c r="B18" s="109"/>
      <c r="C18" s="110" t="s">
        <v>56</v>
      </c>
      <c r="D18" s="109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54"/>
    </row>
    <row r="19" s="45" customFormat="1" ht="33" customHeight="1" spans="1:99">
      <c r="A19" s="111"/>
      <c r="B19" s="109"/>
      <c r="C19" s="110" t="s">
        <v>58</v>
      </c>
      <c r="D19" s="109">
        <v>11680000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54"/>
    </row>
    <row r="20" s="45" customFormat="1" ht="33" customHeight="1" spans="1:99">
      <c r="A20" s="111"/>
      <c r="B20" s="109"/>
      <c r="C20" s="110" t="s">
        <v>60</v>
      </c>
      <c r="D20" s="109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54"/>
    </row>
    <row r="21" s="45" customFormat="1" ht="33" customHeight="1" spans="1:99">
      <c r="A21" s="111"/>
      <c r="B21" s="109"/>
      <c r="C21" s="110" t="s">
        <v>61</v>
      </c>
      <c r="D21" s="109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54"/>
    </row>
    <row r="22" s="45" customFormat="1" ht="33" customHeight="1" spans="1:99">
      <c r="A22" s="111"/>
      <c r="B22" s="109"/>
      <c r="C22" s="110" t="s">
        <v>62</v>
      </c>
      <c r="D22" s="109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54"/>
    </row>
    <row r="23" s="45" customFormat="1" ht="33" customHeight="1" spans="1:99">
      <c r="A23" s="111"/>
      <c r="B23" s="109"/>
      <c r="C23" s="110" t="s">
        <v>63</v>
      </c>
      <c r="D23" s="109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54"/>
    </row>
    <row r="24" s="45" customFormat="1" ht="33" customHeight="1" spans="1:99">
      <c r="A24" s="111"/>
      <c r="B24" s="109"/>
      <c r="C24" s="110" t="s">
        <v>64</v>
      </c>
      <c r="D24" s="109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54"/>
    </row>
    <row r="25" s="45" customFormat="1" ht="33" customHeight="1" spans="1:99">
      <c r="A25" s="111"/>
      <c r="B25" s="109"/>
      <c r="C25" s="110" t="s">
        <v>65</v>
      </c>
      <c r="D25" s="109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54"/>
    </row>
    <row r="26" s="45" customFormat="1" ht="33" customHeight="1" spans="1:99">
      <c r="A26" s="111"/>
      <c r="B26" s="109"/>
      <c r="C26" s="110" t="s">
        <v>66</v>
      </c>
      <c r="D26" s="109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54"/>
    </row>
    <row r="27" s="45" customFormat="1" ht="33" customHeight="1" spans="1:99">
      <c r="A27" s="111"/>
      <c r="B27" s="109"/>
      <c r="C27" s="110" t="s">
        <v>67</v>
      </c>
      <c r="D27" s="109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54"/>
    </row>
    <row r="28" s="45" customFormat="1" ht="33" customHeight="1" spans="1:99">
      <c r="A28" s="111"/>
      <c r="B28" s="109"/>
      <c r="C28" s="110" t="s">
        <v>68</v>
      </c>
      <c r="D28" s="109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54"/>
    </row>
    <row r="29" s="45" customFormat="1" ht="33" customHeight="1" spans="1:99">
      <c r="A29" s="111"/>
      <c r="B29" s="109"/>
      <c r="C29" s="110" t="s">
        <v>69</v>
      </c>
      <c r="D29" s="109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54"/>
    </row>
    <row r="30" s="45" customFormat="1" ht="33" customHeight="1" spans="1:99">
      <c r="A30" s="111"/>
      <c r="B30" s="109"/>
      <c r="C30" s="110" t="s">
        <v>70</v>
      </c>
      <c r="D30" s="109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54"/>
    </row>
    <row r="31" s="45" customFormat="1" ht="33" customHeight="1" spans="1:99">
      <c r="A31" s="111"/>
      <c r="B31" s="109"/>
      <c r="C31" s="110" t="s">
        <v>71</v>
      </c>
      <c r="D31" s="109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54"/>
    </row>
    <row r="32" s="45" customFormat="1" ht="33" customHeight="1" spans="1:99">
      <c r="A32" s="111"/>
      <c r="B32" s="109"/>
      <c r="C32" s="110" t="s">
        <v>72</v>
      </c>
      <c r="D32" s="109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54"/>
    </row>
    <row r="33" s="45" customFormat="1" ht="33" customHeight="1" spans="1:99">
      <c r="A33" s="111"/>
      <c r="B33" s="109"/>
      <c r="C33" s="110" t="s">
        <v>73</v>
      </c>
      <c r="D33" s="109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54"/>
    </row>
    <row r="34" s="45" customFormat="1" ht="33" customHeight="1" spans="1:99">
      <c r="A34" s="111"/>
      <c r="B34" s="109"/>
      <c r="C34" s="110" t="s">
        <v>74</v>
      </c>
      <c r="D34" s="109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54"/>
    </row>
    <row r="35" s="45" customFormat="1" ht="33" customHeight="1" spans="1:99">
      <c r="A35" s="111"/>
      <c r="B35" s="109"/>
      <c r="C35" s="110" t="s">
        <v>75</v>
      </c>
      <c r="D35" s="109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54"/>
    </row>
    <row r="36" ht="33" customHeight="1" spans="1:98">
      <c r="A36" s="112"/>
      <c r="B36" s="113"/>
      <c r="C36" s="114"/>
      <c r="D36" s="115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</row>
    <row r="37" ht="33" customHeight="1" spans="1:98">
      <c r="A37" s="103" t="s">
        <v>138</v>
      </c>
      <c r="B37" s="105">
        <f>B6</f>
        <v>128061152</v>
      </c>
      <c r="C37" s="103" t="s">
        <v>139</v>
      </c>
      <c r="D37" s="105">
        <f>D6</f>
        <v>128061152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11805555555556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G21" sqref="G21"/>
    </sheetView>
  </sheetViews>
  <sheetFormatPr defaultColWidth="9" defaultRowHeight="12.75" customHeight="1"/>
  <cols>
    <col min="1" max="1" width="14.5714285714286" style="46" customWidth="1"/>
    <col min="2" max="2" width="27.2857142857143" style="46" customWidth="1"/>
    <col min="3" max="3" width="21" style="46" customWidth="1"/>
    <col min="4" max="4" width="15.7142857142857" style="46" customWidth="1"/>
    <col min="5" max="5" width="16.8571428571429" style="46" customWidth="1"/>
    <col min="6" max="6" width="17.4285714285714" style="46" customWidth="1"/>
    <col min="7" max="11" width="14.2857142857143" style="46" customWidth="1"/>
    <col min="12" max="12" width="11.5238095238095" style="46" customWidth="1"/>
    <col min="13" max="14" width="6.85714285714286" style="46" customWidth="1"/>
  </cols>
  <sheetData>
    <row r="1" ht="24.75" customHeight="1" spans="1:2">
      <c r="A1" s="55"/>
      <c r="B1" s="55"/>
    </row>
    <row r="2" ht="24.75" customHeight="1" spans="1:12">
      <c r="A2" s="48" t="s">
        <v>140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4.75" customHeight="1" spans="12:12">
      <c r="L3" s="49" t="s">
        <v>28</v>
      </c>
    </row>
    <row r="4" ht="24.75" customHeight="1" spans="1:12">
      <c r="A4" s="57" t="s">
        <v>141</v>
      </c>
      <c r="B4" s="57" t="s">
        <v>142</v>
      </c>
      <c r="C4" s="57" t="s">
        <v>99</v>
      </c>
      <c r="D4" s="57" t="s">
        <v>143</v>
      </c>
      <c r="E4" s="57"/>
      <c r="F4" s="57"/>
      <c r="G4" s="57" t="s">
        <v>144</v>
      </c>
      <c r="H4" s="57"/>
      <c r="I4" s="57"/>
      <c r="J4" s="57" t="s">
        <v>145</v>
      </c>
      <c r="K4" s="57"/>
      <c r="L4" s="57"/>
    </row>
    <row r="5" ht="24.75" customHeight="1" spans="1:12">
      <c r="A5" s="57"/>
      <c r="B5" s="57"/>
      <c r="C5" s="57"/>
      <c r="D5" s="57" t="s">
        <v>99</v>
      </c>
      <c r="E5" s="57" t="s">
        <v>95</v>
      </c>
      <c r="F5" s="57" t="s">
        <v>96</v>
      </c>
      <c r="G5" s="57" t="s">
        <v>99</v>
      </c>
      <c r="H5" s="57" t="s">
        <v>95</v>
      </c>
      <c r="I5" s="57" t="s">
        <v>96</v>
      </c>
      <c r="J5" s="57" t="s">
        <v>99</v>
      </c>
      <c r="K5" s="57" t="s">
        <v>95</v>
      </c>
      <c r="L5" s="57" t="s">
        <v>96</v>
      </c>
    </row>
    <row r="6" ht="24.75" customHeight="1" spans="1:12">
      <c r="A6" s="69" t="s">
        <v>97</v>
      </c>
      <c r="B6" s="69" t="s">
        <v>98</v>
      </c>
      <c r="C6" s="69">
        <v>1</v>
      </c>
      <c r="D6" s="69">
        <v>2</v>
      </c>
      <c r="E6" s="69">
        <v>3</v>
      </c>
      <c r="F6" s="69">
        <v>4</v>
      </c>
      <c r="G6" s="69">
        <v>2</v>
      </c>
      <c r="H6" s="69">
        <v>3</v>
      </c>
      <c r="I6" s="69">
        <v>4</v>
      </c>
      <c r="J6" s="69">
        <v>2</v>
      </c>
      <c r="K6" s="69">
        <v>3</v>
      </c>
      <c r="L6" s="69">
        <v>4</v>
      </c>
    </row>
    <row r="7" s="45" customFormat="1" ht="24.75" customHeight="1" spans="1:14">
      <c r="A7" s="61" t="s">
        <v>99</v>
      </c>
      <c r="B7" s="78"/>
      <c r="C7" s="79">
        <f>SUM(C8:C12)</f>
        <v>128061152</v>
      </c>
      <c r="D7" s="79">
        <f t="shared" ref="D7:L7" si="0">SUM(D8:D12)</f>
        <v>128061152</v>
      </c>
      <c r="E7" s="79">
        <f t="shared" si="0"/>
        <v>19031152</v>
      </c>
      <c r="F7" s="79">
        <f t="shared" si="0"/>
        <v>109030000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54"/>
      <c r="N7" s="54"/>
    </row>
    <row r="8" ht="24.75" customHeight="1" spans="1:12">
      <c r="A8" s="90" t="s">
        <v>146</v>
      </c>
      <c r="B8" s="78" t="s">
        <v>147</v>
      </c>
      <c r="C8" s="79">
        <f>D8+G8+J8</f>
        <v>128061152</v>
      </c>
      <c r="D8" s="79">
        <f>SUM(E8:F8)</f>
        <v>128061152</v>
      </c>
      <c r="E8" s="79">
        <v>19031152</v>
      </c>
      <c r="F8" s="79">
        <v>109030000</v>
      </c>
      <c r="G8" s="79">
        <f t="shared" ref="G8:G12" si="1">SUM(H8:I8)</f>
        <v>0</v>
      </c>
      <c r="H8" s="79">
        <v>0</v>
      </c>
      <c r="I8" s="79">
        <v>0</v>
      </c>
      <c r="J8" s="79">
        <f t="shared" ref="J8:J12" si="2">SUM(K8:L8)</f>
        <v>0</v>
      </c>
      <c r="K8" s="79">
        <v>0</v>
      </c>
      <c r="L8" s="79">
        <v>0</v>
      </c>
    </row>
    <row r="9" ht="24.75" customHeight="1" spans="1:12">
      <c r="A9" s="78"/>
      <c r="B9" s="78"/>
      <c r="C9" s="79">
        <f>D9+G9+J9</f>
        <v>0</v>
      </c>
      <c r="D9" s="79">
        <f>SUM(E9:F9)</f>
        <v>0</v>
      </c>
      <c r="E9" s="79"/>
      <c r="F9" s="79"/>
      <c r="G9" s="79">
        <f t="shared" si="1"/>
        <v>0</v>
      </c>
      <c r="H9" s="79"/>
      <c r="I9" s="79"/>
      <c r="J9" s="79">
        <f t="shared" si="2"/>
        <v>0</v>
      </c>
      <c r="K9" s="79"/>
      <c r="L9" s="79"/>
    </row>
    <row r="10" ht="24.75" customHeight="1" spans="1:12">
      <c r="A10" s="78"/>
      <c r="B10" s="78"/>
      <c r="C10" s="79">
        <f>D10+G10+J10</f>
        <v>0</v>
      </c>
      <c r="D10" s="79">
        <f>SUM(E10:F10)</f>
        <v>0</v>
      </c>
      <c r="E10" s="79"/>
      <c r="F10" s="79"/>
      <c r="G10" s="79">
        <f t="shared" si="1"/>
        <v>0</v>
      </c>
      <c r="H10" s="79"/>
      <c r="I10" s="79"/>
      <c r="J10" s="79">
        <f t="shared" si="2"/>
        <v>0</v>
      </c>
      <c r="K10" s="79"/>
      <c r="L10" s="79"/>
    </row>
    <row r="11" ht="24.75" customHeight="1" spans="1:12">
      <c r="A11" s="78"/>
      <c r="B11" s="78"/>
      <c r="C11" s="79">
        <f>D11+G11+J11</f>
        <v>0</v>
      </c>
      <c r="D11" s="79">
        <f>SUM(E11:F11)</f>
        <v>0</v>
      </c>
      <c r="E11" s="79"/>
      <c r="F11" s="79"/>
      <c r="G11" s="79">
        <f t="shared" si="1"/>
        <v>0</v>
      </c>
      <c r="H11" s="79"/>
      <c r="I11" s="79"/>
      <c r="J11" s="79">
        <f t="shared" si="2"/>
        <v>0</v>
      </c>
      <c r="K11" s="79"/>
      <c r="L11" s="79"/>
    </row>
    <row r="12" ht="24.75" customHeight="1" spans="1:12">
      <c r="A12" s="97"/>
      <c r="B12" s="97"/>
      <c r="C12" s="79">
        <f>D12+G12+J12</f>
        <v>0</v>
      </c>
      <c r="D12" s="79">
        <f>SUM(E12:F12)</f>
        <v>0</v>
      </c>
      <c r="E12" s="73"/>
      <c r="F12" s="73"/>
      <c r="G12" s="73">
        <f t="shared" si="1"/>
        <v>0</v>
      </c>
      <c r="H12" s="73">
        <v>0</v>
      </c>
      <c r="I12" s="73">
        <v>0</v>
      </c>
      <c r="J12" s="73">
        <f t="shared" si="2"/>
        <v>0</v>
      </c>
      <c r="K12" s="73">
        <v>0</v>
      </c>
      <c r="L12" s="7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472222222222222" right="0.393700787401575" top="0.984027777777778" bottom="0.78740157480315" header="0" footer="0.393700787401575"/>
  <pageSetup paperSize="9" scale="72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J18" sqref="J18"/>
    </sheetView>
  </sheetViews>
  <sheetFormatPr defaultColWidth="9" defaultRowHeight="12.75" customHeight="1" outlineLevelCol="6"/>
  <cols>
    <col min="1" max="1" width="13.2857142857143" style="46" customWidth="1"/>
    <col min="2" max="2" width="35.8571428571429" style="46" customWidth="1"/>
    <col min="3" max="3" width="25.2857142857143" style="46" customWidth="1"/>
    <col min="4" max="4" width="28.4285714285714" style="46" customWidth="1"/>
    <col min="5" max="5" width="22.4285714285714" style="46" customWidth="1"/>
    <col min="6" max="7" width="6.85714285714286" style="46" customWidth="1"/>
  </cols>
  <sheetData>
    <row r="1" ht="24.75" customHeight="1" spans="1:2">
      <c r="A1" s="55"/>
      <c r="B1" s="56"/>
    </row>
    <row r="2" ht="24.75" customHeight="1" spans="1:5">
      <c r="A2" s="48" t="s">
        <v>148</v>
      </c>
      <c r="B2" s="48"/>
      <c r="C2" s="48"/>
      <c r="D2" s="48"/>
      <c r="E2" s="48"/>
    </row>
    <row r="3" ht="24.75" customHeight="1" spans="5:5">
      <c r="E3" s="49" t="s">
        <v>28</v>
      </c>
    </row>
    <row r="4" ht="24.75" customHeight="1" spans="1:5">
      <c r="A4" s="57" t="s">
        <v>149</v>
      </c>
      <c r="B4" s="57"/>
      <c r="C4" s="57" t="s">
        <v>143</v>
      </c>
      <c r="D4" s="57"/>
      <c r="E4" s="57"/>
    </row>
    <row r="5" ht="24.75" customHeight="1" spans="1:5">
      <c r="A5" s="57" t="s">
        <v>150</v>
      </c>
      <c r="B5" s="57" t="s">
        <v>151</v>
      </c>
      <c r="C5" s="57" t="s">
        <v>99</v>
      </c>
      <c r="D5" s="57" t="s">
        <v>95</v>
      </c>
      <c r="E5" s="57" t="s">
        <v>96</v>
      </c>
    </row>
    <row r="6" ht="18.75" customHeight="1" spans="1:5">
      <c r="A6" s="69" t="s">
        <v>97</v>
      </c>
      <c r="B6" s="69" t="s">
        <v>97</v>
      </c>
      <c r="C6" s="69">
        <v>1</v>
      </c>
      <c r="D6" s="69">
        <v>2</v>
      </c>
      <c r="E6" s="69">
        <v>3</v>
      </c>
    </row>
    <row r="7" s="45" customFormat="1" ht="24.75" customHeight="1" spans="1:7">
      <c r="A7" s="86"/>
      <c r="B7" s="86" t="s">
        <v>99</v>
      </c>
      <c r="C7" s="87">
        <f t="shared" ref="C7:C22" si="0">D7+E7</f>
        <v>128061152</v>
      </c>
      <c r="D7" s="87">
        <f>D8+D20</f>
        <v>19031152</v>
      </c>
      <c r="E7" s="87">
        <f>E8+E20</f>
        <v>109030000</v>
      </c>
      <c r="F7" s="54"/>
      <c r="G7" s="54"/>
    </row>
    <row r="8" ht="24.75" customHeight="1" spans="1:5">
      <c r="A8" s="86" t="s">
        <v>100</v>
      </c>
      <c r="B8" s="88" t="s">
        <v>101</v>
      </c>
      <c r="C8" s="89">
        <f t="shared" si="0"/>
        <v>116381152</v>
      </c>
      <c r="D8" s="89">
        <f>D9+D14+D17</f>
        <v>19031152</v>
      </c>
      <c r="E8" s="89">
        <f>E9+E14+E17</f>
        <v>97350000</v>
      </c>
    </row>
    <row r="9" s="74" customFormat="1" ht="24.75" customHeight="1" spans="1:7">
      <c r="A9" s="86" t="s">
        <v>102</v>
      </c>
      <c r="B9" s="88" t="s">
        <v>103</v>
      </c>
      <c r="C9" s="89">
        <f t="shared" si="0"/>
        <v>8051152</v>
      </c>
      <c r="D9" s="89">
        <f>D10+D11+D12+D13</f>
        <v>8051152</v>
      </c>
      <c r="E9" s="89">
        <f>E10+E11+E12+E13</f>
        <v>0</v>
      </c>
      <c r="F9" s="80"/>
      <c r="G9" s="80"/>
    </row>
    <row r="10" ht="24.75" customHeight="1" spans="1:5">
      <c r="A10" s="90" t="s">
        <v>104</v>
      </c>
      <c r="B10" s="91" t="s">
        <v>105</v>
      </c>
      <c r="C10" s="89">
        <f t="shared" si="0"/>
        <v>1394386</v>
      </c>
      <c r="D10" s="92">
        <v>1394386</v>
      </c>
      <c r="E10" s="93"/>
    </row>
    <row r="11" ht="24.75" customHeight="1" spans="1:5">
      <c r="A11" s="90" t="s">
        <v>106</v>
      </c>
      <c r="B11" s="94" t="s">
        <v>107</v>
      </c>
      <c r="C11" s="89">
        <f t="shared" si="0"/>
        <v>1250192</v>
      </c>
      <c r="D11" s="93">
        <v>1250192</v>
      </c>
      <c r="E11" s="93"/>
    </row>
    <row r="12" ht="24.75" customHeight="1" spans="1:5">
      <c r="A12" s="90" t="s">
        <v>108</v>
      </c>
      <c r="B12" s="94" t="s">
        <v>109</v>
      </c>
      <c r="C12" s="89">
        <f t="shared" si="0"/>
        <v>2706574</v>
      </c>
      <c r="D12" s="92">
        <v>2706574</v>
      </c>
      <c r="E12" s="93"/>
    </row>
    <row r="13" ht="24.75" customHeight="1" spans="1:5">
      <c r="A13" s="90" t="s">
        <v>110</v>
      </c>
      <c r="B13" s="94" t="s">
        <v>111</v>
      </c>
      <c r="C13" s="89">
        <f t="shared" si="0"/>
        <v>2700000</v>
      </c>
      <c r="D13" s="92">
        <v>2700000</v>
      </c>
      <c r="E13" s="92"/>
    </row>
    <row r="14" s="74" customFormat="1" ht="24.75" customHeight="1" spans="1:7">
      <c r="A14" s="86" t="s">
        <v>112</v>
      </c>
      <c r="B14" s="88" t="s">
        <v>113</v>
      </c>
      <c r="C14" s="89">
        <f t="shared" si="0"/>
        <v>10980000</v>
      </c>
      <c r="D14" s="95">
        <f>D15+D16</f>
        <v>10980000</v>
      </c>
      <c r="E14" s="95">
        <f>E15+E16</f>
        <v>0</v>
      </c>
      <c r="F14" s="80"/>
      <c r="G14" s="80"/>
    </row>
    <row r="15" ht="24.75" customHeight="1" spans="1:5">
      <c r="A15" s="90" t="s">
        <v>114</v>
      </c>
      <c r="B15" s="94" t="s">
        <v>115</v>
      </c>
      <c r="C15" s="89">
        <f t="shared" si="0"/>
        <v>9590000</v>
      </c>
      <c r="D15" s="92">
        <v>9590000</v>
      </c>
      <c r="E15" s="92"/>
    </row>
    <row r="16" ht="24.75" customHeight="1" spans="1:5">
      <c r="A16" s="90" t="s">
        <v>116</v>
      </c>
      <c r="B16" s="94" t="s">
        <v>117</v>
      </c>
      <c r="C16" s="89">
        <f t="shared" si="0"/>
        <v>1390000</v>
      </c>
      <c r="D16" s="92">
        <v>1390000</v>
      </c>
      <c r="E16" s="92"/>
    </row>
    <row r="17" ht="24.75" customHeight="1" spans="1:5">
      <c r="A17" s="86" t="s">
        <v>118</v>
      </c>
      <c r="B17" s="96" t="s">
        <v>119</v>
      </c>
      <c r="C17" s="89">
        <f t="shared" si="0"/>
        <v>97350000</v>
      </c>
      <c r="D17" s="89">
        <f>D18+D19</f>
        <v>0</v>
      </c>
      <c r="E17" s="89">
        <f>E18+E19</f>
        <v>97350000</v>
      </c>
    </row>
    <row r="18" ht="24.75" customHeight="1" spans="1:5">
      <c r="A18" s="90" t="s">
        <v>120</v>
      </c>
      <c r="B18" s="94" t="s">
        <v>121</v>
      </c>
      <c r="C18" s="89">
        <f t="shared" si="0"/>
        <v>770000</v>
      </c>
      <c r="D18" s="93"/>
      <c r="E18" s="92">
        <v>770000</v>
      </c>
    </row>
    <row r="19" ht="24.75" customHeight="1" spans="1:5">
      <c r="A19" s="90" t="s">
        <v>122</v>
      </c>
      <c r="B19" s="94" t="s">
        <v>123</v>
      </c>
      <c r="C19" s="89">
        <f t="shared" si="0"/>
        <v>96580000</v>
      </c>
      <c r="D19" s="89"/>
      <c r="E19" s="93">
        <v>96580000</v>
      </c>
    </row>
    <row r="20" ht="24.75" customHeight="1" spans="1:5">
      <c r="A20" s="86" t="s">
        <v>124</v>
      </c>
      <c r="B20" s="88" t="s">
        <v>125</v>
      </c>
      <c r="C20" s="89">
        <f t="shared" si="0"/>
        <v>11680000</v>
      </c>
      <c r="D20" s="89">
        <f>D21</f>
        <v>0</v>
      </c>
      <c r="E20" s="89">
        <f>E21</f>
        <v>11680000</v>
      </c>
    </row>
    <row r="21" ht="24.75" customHeight="1" spans="1:5">
      <c r="A21" s="86" t="s">
        <v>126</v>
      </c>
      <c r="B21" s="96" t="s">
        <v>127</v>
      </c>
      <c r="C21" s="89">
        <f t="shared" si="0"/>
        <v>11680000</v>
      </c>
      <c r="D21" s="89">
        <f>D22</f>
        <v>0</v>
      </c>
      <c r="E21" s="89">
        <f>E22</f>
        <v>11680000</v>
      </c>
    </row>
    <row r="22" ht="24.75" customHeight="1" spans="1:5">
      <c r="A22" s="90" t="s">
        <v>128</v>
      </c>
      <c r="B22" s="94" t="s">
        <v>129</v>
      </c>
      <c r="C22" s="89">
        <f t="shared" si="0"/>
        <v>11680000</v>
      </c>
      <c r="D22" s="93"/>
      <c r="E22" s="92">
        <v>11680000</v>
      </c>
    </row>
    <row r="25" customHeight="1" spans="1:7">
      <c r="A25"/>
      <c r="B25"/>
      <c r="C25"/>
      <c r="D25"/>
      <c r="E25"/>
      <c r="F25"/>
      <c r="G25"/>
    </row>
    <row r="26" customHeight="1" spans="1:7">
      <c r="A26"/>
      <c r="B26"/>
      <c r="C26"/>
      <c r="D26"/>
      <c r="E26"/>
      <c r="F26"/>
      <c r="G2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50694444444444" right="0.393700787401575" top="1.18110236220472" bottom="0.78740157480315" header="0" footer="0.393700787401575"/>
  <pageSetup paperSize="9" scale="76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showGridLines="0" showZeros="0" workbookViewId="0">
      <pane ySplit="7" topLeftCell="A8" activePane="bottomLeft" state="frozen"/>
      <selection/>
      <selection pane="bottomLeft" activeCell="M30" sqref="M30"/>
    </sheetView>
  </sheetViews>
  <sheetFormatPr defaultColWidth="9" defaultRowHeight="12.75" customHeight="1" outlineLevelCol="6"/>
  <cols>
    <col min="1" max="1" width="13.5714285714286" style="46" customWidth="1"/>
    <col min="2" max="2" width="34.4285714285714" style="46" customWidth="1"/>
    <col min="3" max="3" width="26" style="46" customWidth="1"/>
    <col min="4" max="4" width="28.2857142857143" style="46" customWidth="1"/>
    <col min="5" max="5" width="23.2857142857143" style="46" customWidth="1"/>
    <col min="6" max="7" width="6.85714285714286" style="46" customWidth="1"/>
  </cols>
  <sheetData>
    <row r="1" ht="24.75" customHeight="1" spans="1:2">
      <c r="A1" s="55"/>
      <c r="B1" s="56"/>
    </row>
    <row r="2" ht="24.75" customHeight="1" spans="1:5">
      <c r="A2" s="75" t="s">
        <v>152</v>
      </c>
      <c r="B2" s="75"/>
      <c r="C2" s="75"/>
      <c r="D2" s="75"/>
      <c r="E2" s="75"/>
    </row>
    <row r="3" ht="24.75" customHeight="1" spans="5:5">
      <c r="E3" s="49" t="s">
        <v>28</v>
      </c>
    </row>
    <row r="4" ht="18" customHeight="1" spans="1:5">
      <c r="A4" s="57" t="s">
        <v>153</v>
      </c>
      <c r="B4" s="57"/>
      <c r="C4" s="57" t="s">
        <v>154</v>
      </c>
      <c r="D4" s="57"/>
      <c r="E4" s="57"/>
    </row>
    <row r="5" ht="18" customHeight="1" spans="1:5">
      <c r="A5" s="76" t="s">
        <v>150</v>
      </c>
      <c r="B5" s="57" t="s">
        <v>151</v>
      </c>
      <c r="C5" s="57" t="s">
        <v>99</v>
      </c>
      <c r="D5" s="57" t="s">
        <v>155</v>
      </c>
      <c r="E5" s="57" t="s">
        <v>156</v>
      </c>
    </row>
    <row r="6" ht="18" customHeight="1" spans="1:5">
      <c r="A6" s="77" t="s">
        <v>97</v>
      </c>
      <c r="B6" s="69" t="s">
        <v>97</v>
      </c>
      <c r="C6" s="69">
        <v>1</v>
      </c>
      <c r="D6" s="69">
        <v>2</v>
      </c>
      <c r="E6" s="69">
        <v>3</v>
      </c>
    </row>
    <row r="7" s="45" customFormat="1" ht="18" customHeight="1" spans="1:7">
      <c r="A7" s="78"/>
      <c r="B7" s="78" t="s">
        <v>99</v>
      </c>
      <c r="C7" s="79">
        <f>D7+E7</f>
        <v>19031152</v>
      </c>
      <c r="D7" s="79">
        <f>D8+D19+D45</f>
        <v>18247738</v>
      </c>
      <c r="E7" s="79">
        <f>E8+E19+E45</f>
        <v>783414</v>
      </c>
      <c r="F7" s="54"/>
      <c r="G7" s="54"/>
    </row>
    <row r="8" s="74" customFormat="1" ht="18" customHeight="1" spans="1:7">
      <c r="A8" s="64" t="s">
        <v>157</v>
      </c>
      <c r="B8" s="64" t="s">
        <v>158</v>
      </c>
      <c r="C8" s="79">
        <f>D8+E8</f>
        <v>18179070</v>
      </c>
      <c r="D8" s="79">
        <f>SUM(D9:D18)</f>
        <v>18179070</v>
      </c>
      <c r="E8" s="79">
        <f>SUM(E9:E18)</f>
        <v>0</v>
      </c>
      <c r="F8" s="80"/>
      <c r="G8" s="80"/>
    </row>
    <row r="9" ht="18" customHeight="1" spans="1:5">
      <c r="A9" s="65" t="s">
        <v>159</v>
      </c>
      <c r="B9" s="65" t="s">
        <v>160</v>
      </c>
      <c r="C9" s="79">
        <f t="shared" ref="C9:C40" si="0">D9+E9</f>
        <v>2657976</v>
      </c>
      <c r="D9" s="66">
        <v>2657976</v>
      </c>
      <c r="E9" s="73"/>
    </row>
    <row r="10" ht="18" customHeight="1" spans="1:5">
      <c r="A10" s="65" t="s">
        <v>161</v>
      </c>
      <c r="B10" s="65" t="s">
        <v>162</v>
      </c>
      <c r="C10" s="79">
        <f t="shared" si="0"/>
        <v>1841094</v>
      </c>
      <c r="D10" s="66">
        <v>1841094</v>
      </c>
      <c r="E10" s="73"/>
    </row>
    <row r="11" ht="18" customHeight="1" spans="1:5">
      <c r="A11" s="65" t="s">
        <v>163</v>
      </c>
      <c r="B11" s="65" t="s">
        <v>164</v>
      </c>
      <c r="C11" s="79">
        <f t="shared" si="0"/>
        <v>0</v>
      </c>
      <c r="D11" s="66"/>
      <c r="E11" s="73"/>
    </row>
    <row r="12" ht="18" customHeight="1" spans="1:5">
      <c r="A12" s="65" t="s">
        <v>165</v>
      </c>
      <c r="B12" s="65" t="s">
        <v>166</v>
      </c>
      <c r="C12" s="79">
        <f t="shared" si="0"/>
        <v>0</v>
      </c>
      <c r="D12" s="66"/>
      <c r="E12" s="73"/>
    </row>
    <row r="13" ht="18" customHeight="1" spans="1:5">
      <c r="A13" s="65" t="s">
        <v>167</v>
      </c>
      <c r="B13" s="65" t="s">
        <v>168</v>
      </c>
      <c r="C13" s="79">
        <f t="shared" si="0"/>
        <v>0</v>
      </c>
      <c r="D13" s="66"/>
      <c r="E13" s="73"/>
    </row>
    <row r="14" ht="18" customHeight="1" spans="1:5">
      <c r="A14" s="65" t="s">
        <v>169</v>
      </c>
      <c r="B14" s="65" t="s">
        <v>170</v>
      </c>
      <c r="C14" s="79">
        <f t="shared" si="0"/>
        <v>0</v>
      </c>
      <c r="D14" s="81"/>
      <c r="E14" s="73"/>
    </row>
    <row r="15" ht="18" customHeight="1" spans="1:5">
      <c r="A15" s="65" t="s">
        <v>171</v>
      </c>
      <c r="B15" s="65" t="s">
        <v>172</v>
      </c>
      <c r="C15" s="79">
        <f t="shared" si="0"/>
        <v>0</v>
      </c>
      <c r="D15" s="73"/>
      <c r="E15" s="73"/>
    </row>
    <row r="16" ht="18" customHeight="1" spans="1:5">
      <c r="A16" s="65" t="s">
        <v>173</v>
      </c>
      <c r="B16" s="65" t="s">
        <v>174</v>
      </c>
      <c r="C16" s="79">
        <f t="shared" si="0"/>
        <v>0</v>
      </c>
      <c r="D16" s="73"/>
      <c r="E16" s="73"/>
    </row>
    <row r="17" ht="18" customHeight="1" spans="1:5">
      <c r="A17" s="65" t="s">
        <v>175</v>
      </c>
      <c r="B17" s="65" t="s">
        <v>176</v>
      </c>
      <c r="C17" s="79">
        <f t="shared" si="0"/>
        <v>0</v>
      </c>
      <c r="D17" s="81"/>
      <c r="E17" s="73"/>
    </row>
    <row r="18" ht="18" customHeight="1" spans="1:5">
      <c r="A18" s="65" t="s">
        <v>177</v>
      </c>
      <c r="B18" s="65" t="s">
        <v>178</v>
      </c>
      <c r="C18" s="79">
        <f t="shared" si="0"/>
        <v>13680000</v>
      </c>
      <c r="D18" s="73">
        <v>13680000</v>
      </c>
      <c r="E18" s="79"/>
    </row>
    <row r="19" s="74" customFormat="1" ht="18" customHeight="1" spans="1:7">
      <c r="A19" s="64" t="s">
        <v>179</v>
      </c>
      <c r="B19" s="64" t="s">
        <v>180</v>
      </c>
      <c r="C19" s="79">
        <f t="shared" si="0"/>
        <v>783414</v>
      </c>
      <c r="D19" s="79">
        <f>SUM(D20:D44)</f>
        <v>0</v>
      </c>
      <c r="E19" s="79">
        <f>SUM(E20:E44)</f>
        <v>783414</v>
      </c>
      <c r="F19" s="80"/>
      <c r="G19" s="80"/>
    </row>
    <row r="20" ht="18" customHeight="1" spans="1:5">
      <c r="A20" s="65" t="s">
        <v>181</v>
      </c>
      <c r="B20" s="65" t="s">
        <v>182</v>
      </c>
      <c r="C20" s="79">
        <f t="shared" si="0"/>
        <v>211000</v>
      </c>
      <c r="D20" s="73"/>
      <c r="E20" s="66">
        <f>57000+51000+72000+31000</f>
        <v>211000</v>
      </c>
    </row>
    <row r="21" ht="18" customHeight="1" spans="1:5">
      <c r="A21" s="65" t="s">
        <v>183</v>
      </c>
      <c r="B21" s="65" t="s">
        <v>184</v>
      </c>
      <c r="C21" s="79">
        <f t="shared" si="0"/>
        <v>22200</v>
      </c>
      <c r="D21" s="73"/>
      <c r="E21" s="66">
        <f>5700+5100+7200+4200</f>
        <v>22200</v>
      </c>
    </row>
    <row r="22" ht="18" customHeight="1" spans="1:5">
      <c r="A22" s="65" t="s">
        <v>185</v>
      </c>
      <c r="B22" s="65" t="s">
        <v>186</v>
      </c>
      <c r="C22" s="79">
        <f t="shared" si="0"/>
        <v>0</v>
      </c>
      <c r="D22" s="73"/>
      <c r="E22" s="66"/>
    </row>
    <row r="23" ht="18" customHeight="1" spans="1:5">
      <c r="A23" s="65" t="s">
        <v>187</v>
      </c>
      <c r="B23" s="65" t="s">
        <v>188</v>
      </c>
      <c r="C23" s="79">
        <f t="shared" si="0"/>
        <v>0</v>
      </c>
      <c r="D23" s="73"/>
      <c r="E23" s="66"/>
    </row>
    <row r="24" ht="18" customHeight="1" spans="1:5">
      <c r="A24" s="65" t="s">
        <v>189</v>
      </c>
      <c r="B24" s="65" t="s">
        <v>190</v>
      </c>
      <c r="C24" s="79">
        <f t="shared" si="0"/>
        <v>0</v>
      </c>
      <c r="D24" s="73"/>
      <c r="E24" s="66"/>
    </row>
    <row r="25" ht="18" customHeight="1" spans="1:5">
      <c r="A25" s="65" t="s">
        <v>191</v>
      </c>
      <c r="B25" s="65" t="s">
        <v>192</v>
      </c>
      <c r="C25" s="79">
        <f t="shared" si="0"/>
        <v>0</v>
      </c>
      <c r="D25" s="73"/>
      <c r="E25" s="66"/>
    </row>
    <row r="26" ht="18" customHeight="1" spans="1:5">
      <c r="A26" s="65" t="s">
        <v>193</v>
      </c>
      <c r="B26" s="65" t="s">
        <v>194</v>
      </c>
      <c r="C26" s="79">
        <f t="shared" si="0"/>
        <v>14800</v>
      </c>
      <c r="D26" s="73"/>
      <c r="E26" s="66">
        <f>3800+3400+4800+2800</f>
        <v>14800</v>
      </c>
    </row>
    <row r="27" ht="18" customHeight="1" spans="1:5">
      <c r="A27" s="65" t="s">
        <v>195</v>
      </c>
      <c r="B27" s="65" t="s">
        <v>196</v>
      </c>
      <c r="C27" s="79">
        <f t="shared" si="0"/>
        <v>0</v>
      </c>
      <c r="D27" s="73"/>
      <c r="E27" s="66"/>
    </row>
    <row r="28" ht="18" customHeight="1" spans="1:5">
      <c r="A28" s="65" t="s">
        <v>197</v>
      </c>
      <c r="B28" s="65" t="s">
        <v>198</v>
      </c>
      <c r="C28" s="79">
        <f t="shared" si="0"/>
        <v>0</v>
      </c>
      <c r="D28" s="73"/>
      <c r="E28" s="66"/>
    </row>
    <row r="29" ht="18" customHeight="1" spans="1:5">
      <c r="A29" s="65" t="s">
        <v>199</v>
      </c>
      <c r="B29" s="65" t="s">
        <v>200</v>
      </c>
      <c r="C29" s="79">
        <f t="shared" si="0"/>
        <v>84000</v>
      </c>
      <c r="D29" s="73"/>
      <c r="E29" s="66">
        <f>19000+17000+24000+24000</f>
        <v>84000</v>
      </c>
    </row>
    <row r="30" ht="18" customHeight="1" spans="1:5">
      <c r="A30" s="65" t="s">
        <v>201</v>
      </c>
      <c r="B30" s="65" t="s">
        <v>202</v>
      </c>
      <c r="C30" s="79">
        <f t="shared" si="0"/>
        <v>0</v>
      </c>
      <c r="D30" s="73"/>
      <c r="E30" s="66"/>
    </row>
    <row r="31" ht="18" customHeight="1" spans="1:5">
      <c r="A31" s="65" t="s">
        <v>203</v>
      </c>
      <c r="B31" s="65" t="s">
        <v>204</v>
      </c>
      <c r="C31" s="79">
        <f t="shared" si="0"/>
        <v>0</v>
      </c>
      <c r="D31" s="73"/>
      <c r="E31" s="66"/>
    </row>
    <row r="32" ht="18" customHeight="1" spans="1:5">
      <c r="A32" s="65" t="s">
        <v>205</v>
      </c>
      <c r="B32" s="65" t="s">
        <v>206</v>
      </c>
      <c r="C32" s="79">
        <f t="shared" si="0"/>
        <v>0</v>
      </c>
      <c r="D32" s="73"/>
      <c r="E32" s="66"/>
    </row>
    <row r="33" ht="18" customHeight="1" spans="1:5">
      <c r="A33" s="65" t="s">
        <v>207</v>
      </c>
      <c r="B33" s="65" t="s">
        <v>208</v>
      </c>
      <c r="C33" s="79">
        <f t="shared" si="0"/>
        <v>0</v>
      </c>
      <c r="D33" s="79"/>
      <c r="E33" s="66"/>
    </row>
    <row r="34" ht="18" customHeight="1" spans="1:5">
      <c r="A34" s="65" t="s">
        <v>209</v>
      </c>
      <c r="B34" s="65" t="s">
        <v>210</v>
      </c>
      <c r="C34" s="79">
        <f t="shared" si="0"/>
        <v>0</v>
      </c>
      <c r="D34" s="73"/>
      <c r="E34" s="66"/>
    </row>
    <row r="35" ht="18" customHeight="1" spans="1:5">
      <c r="A35" s="65" t="s">
        <v>211</v>
      </c>
      <c r="B35" s="65" t="s">
        <v>212</v>
      </c>
      <c r="C35" s="79">
        <f t="shared" si="0"/>
        <v>0</v>
      </c>
      <c r="D35" s="73"/>
      <c r="E35" s="66"/>
    </row>
    <row r="36" ht="18" customHeight="1" spans="1:5">
      <c r="A36" s="65" t="s">
        <v>213</v>
      </c>
      <c r="B36" s="65" t="s">
        <v>214</v>
      </c>
      <c r="C36" s="79">
        <f t="shared" si="0"/>
        <v>0</v>
      </c>
      <c r="D36" s="82"/>
      <c r="E36" s="66"/>
    </row>
    <row r="37" ht="18" customHeight="1" spans="1:5">
      <c r="A37" s="65" t="s">
        <v>215</v>
      </c>
      <c r="B37" s="65" t="s">
        <v>216</v>
      </c>
      <c r="C37" s="79">
        <f t="shared" si="0"/>
        <v>0</v>
      </c>
      <c r="D37" s="82"/>
      <c r="E37" s="66"/>
    </row>
    <row r="38" ht="18" customHeight="1" spans="1:5">
      <c r="A38" s="65" t="s">
        <v>217</v>
      </c>
      <c r="B38" s="65" t="s">
        <v>218</v>
      </c>
      <c r="C38" s="79">
        <f t="shared" si="0"/>
        <v>0</v>
      </c>
      <c r="D38" s="82"/>
      <c r="E38" s="66"/>
    </row>
    <row r="39" ht="18" customHeight="1" spans="1:5">
      <c r="A39" s="65" t="s">
        <v>219</v>
      </c>
      <c r="B39" s="65" t="s">
        <v>220</v>
      </c>
      <c r="C39" s="79">
        <f t="shared" si="0"/>
        <v>0</v>
      </c>
      <c r="D39" s="82"/>
      <c r="E39" s="66"/>
    </row>
    <row r="40" ht="18" customHeight="1" spans="1:5">
      <c r="A40" s="65" t="s">
        <v>221</v>
      </c>
      <c r="B40" s="65" t="s">
        <v>222</v>
      </c>
      <c r="C40" s="79">
        <f t="shared" si="0"/>
        <v>89766</v>
      </c>
      <c r="D40" s="82"/>
      <c r="E40" s="67">
        <f>22983+21247+29129+16407</f>
        <v>89766</v>
      </c>
    </row>
    <row r="41" ht="18" customHeight="1" spans="1:5">
      <c r="A41" s="65" t="s">
        <v>223</v>
      </c>
      <c r="B41" s="65" t="s">
        <v>224</v>
      </c>
      <c r="C41" s="79">
        <f t="shared" ref="C41:C84" si="1">D41+E41</f>
        <v>77048</v>
      </c>
      <c r="D41" s="82"/>
      <c r="E41" s="66">
        <f>22373+16815+24803+13057</f>
        <v>77048</v>
      </c>
    </row>
    <row r="42" ht="18" customHeight="1" spans="1:5">
      <c r="A42" s="65" t="s">
        <v>225</v>
      </c>
      <c r="B42" s="65" t="s">
        <v>226</v>
      </c>
      <c r="C42" s="79">
        <f t="shared" si="1"/>
        <v>0</v>
      </c>
      <c r="D42" s="82"/>
      <c r="E42" s="66"/>
    </row>
    <row r="43" ht="18" customHeight="1" spans="1:5">
      <c r="A43" s="65" t="s">
        <v>227</v>
      </c>
      <c r="B43" s="65" t="s">
        <v>228</v>
      </c>
      <c r="C43" s="79">
        <f t="shared" si="1"/>
        <v>284600</v>
      </c>
      <c r="D43" s="82"/>
      <c r="E43" s="66">
        <v>284600</v>
      </c>
    </row>
    <row r="44" ht="18" customHeight="1" spans="1:5">
      <c r="A44" s="65" t="s">
        <v>229</v>
      </c>
      <c r="B44" s="65" t="s">
        <v>230</v>
      </c>
      <c r="C44" s="79">
        <f t="shared" si="1"/>
        <v>0</v>
      </c>
      <c r="D44" s="82"/>
      <c r="E44" s="66"/>
    </row>
    <row r="45" s="74" customFormat="1" ht="18" customHeight="1" spans="1:7">
      <c r="A45" s="64" t="s">
        <v>231</v>
      </c>
      <c r="B45" s="64" t="s">
        <v>232</v>
      </c>
      <c r="C45" s="83">
        <f t="shared" si="1"/>
        <v>68668</v>
      </c>
      <c r="D45" s="84">
        <f>SUM(D46:D56)</f>
        <v>68668</v>
      </c>
      <c r="E45" s="84">
        <f>SUM(E46:E56)</f>
        <v>0</v>
      </c>
      <c r="F45" s="80"/>
      <c r="G45" s="80"/>
    </row>
    <row r="46" ht="18" customHeight="1" spans="1:5">
      <c r="A46" s="65" t="s">
        <v>233</v>
      </c>
      <c r="B46" s="65" t="s">
        <v>234</v>
      </c>
      <c r="C46" s="79">
        <f t="shared" si="1"/>
        <v>0</v>
      </c>
      <c r="D46" s="82"/>
      <c r="E46" s="66"/>
    </row>
    <row r="47" ht="18" customHeight="1" spans="1:5">
      <c r="A47" s="65" t="s">
        <v>235</v>
      </c>
      <c r="B47" s="65" t="s">
        <v>236</v>
      </c>
      <c r="C47" s="79">
        <f t="shared" si="1"/>
        <v>52708</v>
      </c>
      <c r="D47" s="66">
        <v>52708</v>
      </c>
      <c r="E47" s="82"/>
    </row>
    <row r="48" ht="18" customHeight="1" spans="1:5">
      <c r="A48" s="65" t="s">
        <v>237</v>
      </c>
      <c r="B48" s="85" t="s">
        <v>238</v>
      </c>
      <c r="C48" s="79">
        <f t="shared" si="1"/>
        <v>0</v>
      </c>
      <c r="D48" s="66"/>
      <c r="E48" s="82"/>
    </row>
    <row r="49" ht="18" customHeight="1" spans="1:5">
      <c r="A49" s="65" t="s">
        <v>239</v>
      </c>
      <c r="B49" s="85" t="s">
        <v>240</v>
      </c>
      <c r="C49" s="79">
        <f t="shared" si="1"/>
        <v>0</v>
      </c>
      <c r="D49" s="66"/>
      <c r="E49" s="82"/>
    </row>
    <row r="50" ht="18" customHeight="1" spans="1:5">
      <c r="A50" s="65" t="s">
        <v>241</v>
      </c>
      <c r="B50" s="65" t="s">
        <v>242</v>
      </c>
      <c r="C50" s="79">
        <f t="shared" si="1"/>
        <v>15960</v>
      </c>
      <c r="D50" s="67">
        <v>15960</v>
      </c>
      <c r="E50" s="66"/>
    </row>
    <row r="51" ht="18" customHeight="1" spans="1:5">
      <c r="A51" s="65" t="s">
        <v>243</v>
      </c>
      <c r="B51" s="65" t="s">
        <v>244</v>
      </c>
      <c r="C51" s="79">
        <f t="shared" si="1"/>
        <v>0</v>
      </c>
      <c r="D51" s="82"/>
      <c r="E51" s="82"/>
    </row>
    <row r="52" ht="18" customHeight="1" spans="1:5">
      <c r="A52" s="65" t="s">
        <v>245</v>
      </c>
      <c r="B52" s="65" t="s">
        <v>246</v>
      </c>
      <c r="C52" s="79">
        <f t="shared" si="1"/>
        <v>0</v>
      </c>
      <c r="D52" s="82"/>
      <c r="E52" s="82"/>
    </row>
    <row r="53" ht="18" customHeight="1" spans="1:5">
      <c r="A53" s="65" t="s">
        <v>247</v>
      </c>
      <c r="B53" s="65" t="s">
        <v>248</v>
      </c>
      <c r="C53" s="79">
        <f t="shared" si="1"/>
        <v>0</v>
      </c>
      <c r="D53" s="82"/>
      <c r="E53" s="82"/>
    </row>
    <row r="54" ht="18" customHeight="1" spans="1:5">
      <c r="A54" s="65" t="s">
        <v>249</v>
      </c>
      <c r="B54" s="65" t="s">
        <v>250</v>
      </c>
      <c r="C54" s="79">
        <f t="shared" si="1"/>
        <v>0</v>
      </c>
      <c r="D54" s="82"/>
      <c r="E54" s="82"/>
    </row>
    <row r="55" ht="18" customHeight="1" spans="1:5">
      <c r="A55" s="65" t="s">
        <v>251</v>
      </c>
      <c r="B55" s="65" t="s">
        <v>252</v>
      </c>
      <c r="C55" s="79">
        <f t="shared" si="1"/>
        <v>0</v>
      </c>
      <c r="D55" s="82"/>
      <c r="E55" s="82"/>
    </row>
    <row r="56" ht="18" customHeight="1" spans="1:5">
      <c r="A56" s="65" t="s">
        <v>253</v>
      </c>
      <c r="B56" s="65" t="s">
        <v>254</v>
      </c>
      <c r="C56" s="79">
        <f t="shared" si="1"/>
        <v>0</v>
      </c>
      <c r="D56" s="66"/>
      <c r="E56" s="6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472222222222222" right="0.393700787401575" top="0.393055555555556" bottom="0.78740157480315" header="0.236111111111111" footer="0.393700787401575"/>
  <pageSetup paperSize="9" scale="76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2023-05-12T01:54:17Z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