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890" tabRatio="619" activeTab="2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0" r:id="rId13"/>
    <sheet name="12" sheetId="31" r:id="rId14"/>
    <sheet name="13" sheetId="32" r:id="rId15"/>
    <sheet name="14" sheetId="33" r:id="rId16"/>
    <sheet name="15" sheetId="34" r:id="rId17"/>
    <sheet name="16" sheetId="35" r:id="rId18"/>
    <sheet name="17" sheetId="36" r:id="rId19"/>
  </sheets>
  <externalReferences>
    <externalReference r:id="rId20"/>
    <externalReference r:id="rId21"/>
    <externalReference r:id="rId22"/>
    <externalReference r:id="rId23"/>
    <externalReference r:id="rId24"/>
  </externalReference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'3'!$A$1:$E$22</definedName>
    <definedName name="_xlnm.Print_Area" localSheetId="5">'4'!$A$1:$D$37</definedName>
    <definedName name="_xlnm.Print_Area" localSheetId="6">'5'!$A$1:$L$12</definedName>
    <definedName name="_xlnm.Print_Area" localSheetId="7">'6'!$A$1:$E$22</definedName>
    <definedName name="_xlnm.Print_Area" localSheetId="9">'8'!$A$1:$I$8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13" authorId="0">
      <text>
        <r>
          <rPr>
            <sz val="9"/>
            <rFont val="宋体"/>
            <charset val="134"/>
          </rPr>
          <t xml:space="preserve">非统发工资
</t>
        </r>
      </text>
    </comment>
    <comment ref="E13" authorId="0">
      <text>
        <r>
          <rPr>
            <sz val="9"/>
            <rFont val="宋体"/>
            <charset val="134"/>
          </rPr>
          <t xml:space="preserve">非统发工资
</t>
        </r>
      </text>
    </comment>
    <comment ref="D15" authorId="0">
      <text>
        <r>
          <rPr>
            <sz val="9"/>
            <rFont val="宋体"/>
            <charset val="134"/>
          </rPr>
          <t xml:space="preserve">非统发工资
</t>
        </r>
      </text>
    </comment>
    <comment ref="E15" authorId="0">
      <text>
        <r>
          <rPr>
            <sz val="9"/>
            <rFont val="宋体"/>
            <charset val="134"/>
          </rPr>
          <t xml:space="preserve">非统发工资
</t>
        </r>
      </text>
    </comment>
    <comment ref="D16" authorId="0">
      <text>
        <r>
          <rPr>
            <sz val="9"/>
            <rFont val="宋体"/>
            <charset val="134"/>
          </rPr>
          <t xml:space="preserve">非统发工资
</t>
        </r>
      </text>
    </comment>
    <comment ref="E16" authorId="0">
      <text>
        <r>
          <rPr>
            <sz val="9"/>
            <rFont val="宋体"/>
            <charset val="134"/>
          </rPr>
          <t xml:space="preserve">非统发工资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13" authorId="0">
      <text>
        <r>
          <rPr>
            <sz val="9"/>
            <rFont val="宋体"/>
            <charset val="134"/>
          </rPr>
          <t xml:space="preserve">非统发工资
</t>
        </r>
      </text>
    </comment>
    <comment ref="E13" authorId="0">
      <text>
        <r>
          <rPr>
            <sz val="9"/>
            <rFont val="宋体"/>
            <charset val="134"/>
          </rPr>
          <t xml:space="preserve">非统发工资
</t>
        </r>
      </text>
    </comment>
    <comment ref="D15" authorId="0">
      <text>
        <r>
          <rPr>
            <sz val="9"/>
            <rFont val="宋体"/>
            <charset val="134"/>
          </rPr>
          <t xml:space="preserve">非统发工资
</t>
        </r>
      </text>
    </comment>
    <comment ref="E15" authorId="0">
      <text>
        <r>
          <rPr>
            <sz val="9"/>
            <rFont val="宋体"/>
            <charset val="134"/>
          </rPr>
          <t xml:space="preserve">非统发工资
</t>
        </r>
      </text>
    </comment>
    <comment ref="D16" authorId="0">
      <text>
        <r>
          <rPr>
            <sz val="9"/>
            <rFont val="宋体"/>
            <charset val="134"/>
          </rPr>
          <t xml:space="preserve">非统发工资
</t>
        </r>
      </text>
    </comment>
    <comment ref="E16" authorId="0">
      <text>
        <r>
          <rPr>
            <sz val="9"/>
            <rFont val="宋体"/>
            <charset val="134"/>
          </rPr>
          <t xml:space="preserve">非统发工资
</t>
        </r>
      </text>
    </comment>
  </commentList>
</comments>
</file>

<file path=xl/sharedStrings.xml><?xml version="1.0" encoding="utf-8"?>
<sst xmlns="http://schemas.openxmlformats.org/spreadsheetml/2006/main" count="692" uniqueCount="378">
  <si>
    <t>单位代码：606001</t>
  </si>
  <si>
    <t>单位名称：宁县人力资源和社会保障局（一级预算单位）</t>
  </si>
  <si>
    <t>部门预算公开表</t>
  </si>
  <si>
    <t>编制日期：</t>
  </si>
  <si>
    <t>部门领导：张丽萍</t>
  </si>
  <si>
    <t>财务负责人：米聪红</t>
  </si>
  <si>
    <t>制表人：张建新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</si>
  <si>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</si>
  <si>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</si>
  <si>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</si>
  <si>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</si>
  <si>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</si>
  <si>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</si>
  <si>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</si>
  <si>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</si>
  <si>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</si>
  <si>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</si>
  <si>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</si>
  <si>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</si>
  <si>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</si>
  <si>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</si>
  <si>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</si>
  <si>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</si>
  <si>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</si>
  <si>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</si>
  <si>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</si>
  <si>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</si>
  <si>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</si>
  <si>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</si>
  <si>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</si>
  <si>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</si>
  <si>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</si>
  <si>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</si>
  <si>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</si>
  <si>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</si>
  <si>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</si>
  <si>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</si>
  <si>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</si>
  <si>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</si>
  <si>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</si>
  <si>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</si>
  <si>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</si>
  <si>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</si>
  <si>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</si>
  <si>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</si>
  <si>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</si>
  <si>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</si>
  <si>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</si>
  <si>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</si>
  <si>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</si>
  <si>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</si>
  <si>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</si>
  <si>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</si>
  <si>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</si>
  <si>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</si>
  <si>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</si>
  <si>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</si>
  <si>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</si>
  <si>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</si>
  <si>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</si>
  <si>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</si>
  <si>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</si>
  <si>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</si>
  <si>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</si>
  <si>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</si>
  <si>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</si>
  <si>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</si>
  <si>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</si>
  <si>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</si>
  <si>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</si>
  <si>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</si>
  <si>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</si>
  <si>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</si>
  <si>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</si>
  <si>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</si>
  <si>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</si>
  <si>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</si>
  <si>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</si>
  <si>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</si>
  <si>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</si>
  <si>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</si>
  <si>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</si>
  <si>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</si>
  <si>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</si>
  <si>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</si>
  <si>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</si>
  <si>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</si>
  <si>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</si>
  <si>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</si>
  <si>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</si>
  <si>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</si>
  <si>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</si>
  <si>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</si>
  <si>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</si>
  <si>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</si>
  <si>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</si>
  <si>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</si>
  <si>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</si>
  <si>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</si>
  <si>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</si>
  <si>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208</t>
  </si>
  <si>
    <t>社会保障和就业支出</t>
  </si>
  <si>
    <t>20801</t>
  </si>
  <si>
    <t>人力资源和社会保障管理事务</t>
  </si>
  <si>
    <t>2080101</t>
  </si>
  <si>
    <t>行政运行</t>
  </si>
  <si>
    <t>2080106</t>
  </si>
  <si>
    <t>就业管理事务</t>
  </si>
  <si>
    <t>2080109</t>
  </si>
  <si>
    <t>社会保险经办机构</t>
  </si>
  <si>
    <t>2080199</t>
  </si>
  <si>
    <t>其他人力资源和社会保障管理事务支出</t>
  </si>
  <si>
    <t>20807</t>
  </si>
  <si>
    <t>就业补助</t>
  </si>
  <si>
    <t>2080705</t>
  </si>
  <si>
    <t>公益岗位补贴</t>
  </si>
  <si>
    <t>2080713</t>
  </si>
  <si>
    <t>促进创业补贴</t>
  </si>
  <si>
    <t>20826</t>
  </si>
  <si>
    <t>财政对基本养老保险基金的补助</t>
  </si>
  <si>
    <t>2082601</t>
  </si>
  <si>
    <t>财政对企业职工基本养老保险基金的补助</t>
  </si>
  <si>
    <t>2082602</t>
  </si>
  <si>
    <t>财政对城乡居民基本养老保险基金的补助</t>
  </si>
  <si>
    <t>213</t>
  </si>
  <si>
    <t>农林水支出</t>
  </si>
  <si>
    <t>21308</t>
  </si>
  <si>
    <t>普惠金融发展支出</t>
  </si>
  <si>
    <t>2130804</t>
  </si>
  <si>
    <t>创业担保贷款贴息及奖补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</si>
  <si>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</si>
  <si>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</si>
  <si>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</si>
  <si>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</si>
  <si>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</si>
  <si>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</si>
  <si>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</si>
  <si>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</si>
  <si>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</si>
  <si>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</si>
  <si>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</si>
  <si>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</si>
  <si>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</si>
  <si>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</si>
  <si>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</si>
  <si>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</si>
  <si>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606001</t>
  </si>
  <si>
    <t>宁县人力资源和社会保障局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</si>
  <si>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</si>
  <si>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</si>
  <si>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</si>
  <si>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</si>
  <si>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</si>
  <si>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</si>
  <si>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</si>
  <si>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</si>
  <si>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</si>
  <si>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</si>
  <si>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</si>
  <si>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</si>
  <si>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</si>
  <si>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</si>
  <si>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</si>
  <si>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</si>
  <si>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</si>
  <si>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</si>
  <si>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</si>
  <si>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</si>
  <si>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</si>
  <si>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</si>
  <si>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</si>
  <si>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</si>
  <si>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</si>
  <si>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</si>
  <si>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</si>
  <si>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</si>
  <si>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</si>
  <si>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</si>
  <si>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</si>
  <si>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</si>
  <si>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</si>
  <si>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</si>
  <si>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</si>
  <si>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</si>
  <si>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</si>
  <si>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</si>
  <si>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</si>
  <si>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</si>
  <si>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</si>
  <si>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</si>
  <si>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</si>
  <si>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</si>
  <si>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</si>
  <si>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</si>
  <si>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</si>
  <si>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</si>
  <si>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</si>
  <si>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</si>
  <si>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</si>
  <si>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</si>
  <si>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</si>
  <si>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</si>
  <si>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</si>
  <si>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</si>
  <si>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</si>
  <si>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</si>
  <si>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</si>
  <si>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</si>
  <si>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</si>
  <si>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</si>
  <si>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</si>
  <si>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</si>
  <si>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</si>
  <si>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</si>
  <si>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</si>
  <si>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</si>
  <si>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</si>
  <si>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</si>
  <si>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</si>
  <si>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</si>
  <si>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</si>
  <si>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</si>
  <si>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</si>
  <si>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</si>
  <si>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</si>
  <si>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</si>
  <si>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</si>
  <si>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</si>
  <si>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</si>
  <si>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</si>
  <si>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</si>
  <si>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</si>
  <si>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</si>
  <si>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</si>
  <si>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</si>
  <si>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</si>
  <si>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</si>
  <si>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</si>
  <si>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</si>
  <si>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</si>
  <si>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</si>
  <si>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</si>
  <si>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</si>
  <si>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</si>
  <si>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</si>
  <si>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</si>
  <si>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</si>
  <si>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</si>
  <si>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</si>
  <si>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</si>
  <si>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</si>
  <si>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</si>
  <si>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</si>
  <si>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</si>
  <si>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 xml:space="preserve">  其他对个人和家庭的补助支出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</si>
  <si>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</si>
  <si>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</si>
  <si>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</si>
  <si>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</si>
  <si>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</si>
  <si>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</si>
  <si>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</si>
  <si>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</si>
  <si>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</si>
  <si>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</si>
  <si>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</si>
  <si>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</si>
  <si>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</si>
  <si>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</si>
  <si>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</si>
  <si>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</si>
  <si>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</si>
  <si>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</si>
  <si>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</si>
  <si>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</si>
  <si>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</si>
  <si>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</si>
  <si>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</si>
  <si>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</si>
  <si>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</si>
  <si>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</si>
  <si>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</si>
  <si>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</si>
  <si>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张建新</t>
  </si>
  <si>
    <t>联系电话</t>
  </si>
  <si>
    <t>09346622297</t>
  </si>
  <si>
    <t>部门（单位）职能</t>
  </si>
  <si>
    <t>依据</t>
  </si>
  <si>
    <t>关于印发《宁县人力资源和社会保障局职能配置、内设机构和人员编制规定》的通知（宁办字〔2019〕47号）</t>
  </si>
  <si>
    <t>职能概述</t>
  </si>
  <si>
    <t>贯彻执行国家、省、市关于人力资源和社会保障事业发展规划、政策、法规；拟订全县人力资源和社会保障事业发展规划、政策，组织起草全县人力资源和社会保障方面规范性文件，并组织实施和监督检查。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</si>
  <si>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</si>
  <si>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</si>
  <si>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</si>
  <si>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</si>
  <si>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</si>
  <si>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宁县就业劳务工作局、宁县社会保险局、宁县城乡居民社会养老保险局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</si>
  <si>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</si>
  <si>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</si>
  <si>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</si>
  <si>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</si>
  <si>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</si>
  <si>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</si>
  <si>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</si>
  <si>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</si>
  <si>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</si>
  <si>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</si>
  <si>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</si>
  <si>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</si>
  <si>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</si>
  <si>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</si>
  <si>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</si>
  <si>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</si>
  <si>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</si>
  <si>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</si>
  <si>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</si>
  <si>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</si>
  <si>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</si>
  <si>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</si>
  <si>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</si>
  <si>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</si>
  <si>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</si>
  <si>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</si>
  <si>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</si>
  <si>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</si>
  <si>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</si>
  <si>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资金准确率</t>
  </si>
  <si>
    <t>效益指标</t>
  </si>
  <si>
    <t>经济效益指标</t>
  </si>
  <si>
    <t>单位正常运行</t>
  </si>
  <si>
    <t>推动全县人社工作良好发展</t>
  </si>
  <si>
    <t>满意度指标</t>
  </si>
  <si>
    <t>服务对象满意度指标</t>
  </si>
  <si>
    <t>服务对象满意度</t>
  </si>
  <si>
    <t>≥98%</t>
  </si>
  <si>
    <t>无</t>
  </si>
  <si>
    <r>
      <rPr>
        <sz val="9"/>
        <color rgb="FF000000"/>
        <rFont val="宋体"/>
        <charset val="1"/>
      </rPr>
      <t>机关财务管理制度</t>
    </r>
    <r>
      <rPr>
        <sz val="9"/>
        <color rgb="FF000000"/>
        <rFont val="Calibri"/>
        <charset val="1"/>
      </rPr>
      <t xml:space="preserve">    </t>
    </r>
    <r>
      <rPr>
        <sz val="9"/>
        <color rgb="FF000000"/>
        <rFont val="宋体"/>
        <charset val="1"/>
      </rPr>
      <t>出差派差制度</t>
    </r>
    <r>
      <rPr>
        <sz val="9"/>
        <color rgb="FF000000"/>
        <rFont val="Calibri"/>
        <charset val="1"/>
      </rPr>
      <t xml:space="preserve">  </t>
    </r>
    <r>
      <rPr>
        <sz val="9"/>
        <color rgb="FF000000"/>
        <rFont val="宋体"/>
        <charset val="1"/>
      </rPr>
      <t>内部控制制度</t>
    </r>
    <r>
      <rPr>
        <sz val="9"/>
        <color rgb="FF000000"/>
        <rFont val="Calibri"/>
        <charset val="1"/>
      </rPr>
      <t xml:space="preserve"> </t>
    </r>
    <r>
      <rPr>
        <sz val="9"/>
        <color rgb="FF000000"/>
        <rFont val="宋体"/>
        <charset val="1"/>
      </rPr>
      <t>请销假制度</t>
    </r>
    <r>
      <rPr>
        <sz val="9"/>
        <color rgb="FF000000"/>
        <rFont val="Calibri"/>
        <charset val="1"/>
      </rPr>
      <t xml:space="preserve"> </t>
    </r>
    <r>
      <rPr>
        <sz val="9"/>
        <color rgb="FF000000"/>
        <rFont val="宋体"/>
        <charset val="1"/>
      </rPr>
      <t>政府采购制度</t>
    </r>
    <r>
      <rPr>
        <sz val="9"/>
        <color rgb="FF000000"/>
        <rFont val="Calibri"/>
        <charset val="1"/>
      </rPr>
      <t xml:space="preserve"> </t>
    </r>
    <r>
      <rPr>
        <sz val="9"/>
        <color rgb="FF000000"/>
        <rFont val="宋体"/>
        <charset val="1"/>
      </rPr>
      <t>重大事项集体决策制度</t>
    </r>
  </si>
  <si>
    <t>项目支出绩效目标表</t>
  </si>
  <si>
    <t>预算单位</t>
  </si>
  <si>
    <t>宁县就业劳务工作局</t>
  </si>
  <si>
    <t>项目名称</t>
  </si>
  <si>
    <t>一级项目名称</t>
  </si>
  <si>
    <t>二级项目名称</t>
  </si>
  <si>
    <t>项目类型</t>
  </si>
  <si>
    <t>专项资金</t>
  </si>
  <si>
    <t>资金用途</t>
  </si>
  <si>
    <t>资金性质</t>
  </si>
  <si>
    <t>一般公共预算</t>
  </si>
  <si>
    <t>项目分类</t>
  </si>
  <si>
    <t>专项经费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</si>
  <si>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</si>
  <si>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</si>
  <si>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</si>
  <si>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</si>
  <si>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</si>
  <si>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r>
      <rPr>
        <sz val="9"/>
        <color rgb="FF000000"/>
        <rFont val="Calibri"/>
        <charset val="1"/>
      </rPr>
      <t>2023</t>
    </r>
    <r>
      <rPr>
        <sz val="9"/>
        <color rgb="FF000000"/>
        <rFont val="宋体"/>
        <charset val="1"/>
      </rPr>
      <t>年计划发放个人创业担保贷款</t>
    </r>
    <r>
      <rPr>
        <sz val="9"/>
        <color rgb="FF000000"/>
        <rFont val="Calibri"/>
        <charset val="1"/>
      </rPr>
      <t>100</t>
    </r>
    <r>
      <rPr>
        <sz val="9"/>
        <color rgb="FF000000"/>
        <rFont val="宋体"/>
        <charset val="1"/>
      </rPr>
      <t>笔以上，带动就业</t>
    </r>
    <r>
      <rPr>
        <sz val="9"/>
        <color rgb="FF000000"/>
        <rFont val="Calibri"/>
        <charset val="1"/>
      </rPr>
      <t>300</t>
    </r>
    <r>
      <rPr>
        <sz val="9"/>
        <color rgb="FF000000"/>
        <rFont val="宋体"/>
        <charset val="1"/>
      </rPr>
      <t>人以上。</t>
    </r>
  </si>
  <si>
    <t>指标目标值</t>
  </si>
  <si>
    <t>扶持创业人数</t>
  </si>
  <si>
    <t>≥100</t>
  </si>
  <si>
    <t>带动就业人数</t>
  </si>
  <si>
    <t>≥300</t>
  </si>
  <si>
    <t>≥95%</t>
  </si>
  <si>
    <t>宁县社会保险局</t>
  </si>
  <si>
    <t>其他专项类</t>
  </si>
  <si>
    <t>用于发放企业职工基本养老保险金</t>
  </si>
  <si>
    <t>确保企业职工基本养老保险金按时足额发放</t>
  </si>
  <si>
    <t>参加企业职工基本养老保险待遇发放人数</t>
  </si>
  <si>
    <r>
      <rPr>
        <sz val="9"/>
        <color rgb="FF000000"/>
        <rFont val="宋体"/>
        <charset val="1"/>
      </rPr>
      <t>＞＝</t>
    </r>
    <r>
      <rPr>
        <sz val="9"/>
        <color rgb="FF000000"/>
        <rFont val="Calibri"/>
        <charset val="1"/>
      </rPr>
      <t>2575</t>
    </r>
    <r>
      <rPr>
        <sz val="9"/>
        <color rgb="FF000000"/>
        <rFont val="宋体"/>
        <charset val="1"/>
      </rPr>
      <t>人</t>
    </r>
  </si>
  <si>
    <t>社会效益指标</t>
  </si>
  <si>
    <t>政策知晓率</t>
  </si>
  <si>
    <t>参加企业职工基本养老保险人员政策知晓率</t>
  </si>
  <si>
    <r>
      <rPr>
        <sz val="9"/>
        <color rgb="FF000000"/>
        <rFont val="宋体"/>
        <charset val="1"/>
      </rPr>
      <t>＞＝</t>
    </r>
    <r>
      <rPr>
        <sz val="9"/>
        <color rgb="FF000000"/>
        <rFont val="Calibri"/>
        <charset val="1"/>
      </rPr>
      <t>100%</t>
    </r>
  </si>
  <si>
    <t>参加企业职工基本养老保险人员满意度</t>
  </si>
  <si>
    <t>宁县城乡居民社会养老保险局</t>
  </si>
  <si>
    <t>社会保险基金补助</t>
  </si>
  <si>
    <t>养老保险代缴及待遇发放</t>
  </si>
  <si>
    <t>县列资金</t>
  </si>
  <si>
    <t>保证补贴资金按时足额发放到人</t>
  </si>
</sst>
</file>

<file path=xl/styles.xml><?xml version="1.0" encoding="utf-8"?>
<styleSheet xmlns="http://schemas.openxmlformats.org/spreadsheetml/2006/main">
  <numFmts count="71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&quot;$&quot;\ #,##0_-;[Red]&quot;$&quot;\ #,##0\-"/>
    <numFmt numFmtId="178" formatCode="yy\.mm\.dd"/>
    <numFmt numFmtId="179" formatCode="#,##0_);[Blue]\(#,##0\)"/>
    <numFmt numFmtId="180" formatCode="_-#,###.00,_-;\(#,###.00,\);_-\ \ &quot;-&quot;_-;_-@_-"/>
    <numFmt numFmtId="181" formatCode="_-* #,##0.00_-;\-* #,##0.00_-;_-* &quot;-&quot;??_-;_-@_-"/>
    <numFmt numFmtId="182" formatCode="_-* #,##0_-;\-* #,##0_-;_-* &quot;-&quot;??_-;_-@_-"/>
    <numFmt numFmtId="183" formatCode="&quot;\&quot;#,##0;[Red]&quot;\&quot;&quot;\&quot;&quot;\&quot;&quot;\&quot;&quot;\&quot;&quot;\&quot;&quot;\&quot;\-#,##0"/>
    <numFmt numFmtId="184" formatCode="#,##0.000000"/>
    <numFmt numFmtId="185" formatCode="mmm/yyyy;_-\ &quot;N/A&quot;_-;_-\ &quot;-&quot;_-"/>
    <numFmt numFmtId="186" formatCode="#,##0.0_);\(#,##0.0\)"/>
    <numFmt numFmtId="187" formatCode="_(&quot;$&quot;* #,##0.00_);_(&quot;$&quot;* \(#,##0.00\);_(&quot;$&quot;* &quot;-&quot;??_);_(@_)"/>
    <numFmt numFmtId="188" formatCode="\(#,##0\)\ "/>
    <numFmt numFmtId="189" formatCode="_-* #,##0&quot;$&quot;_-;\-* #,##0&quot;$&quot;_-;_-* &quot;-&quot;&quot;$&quot;_-;_-@_-"/>
    <numFmt numFmtId="190" formatCode="_-* #,##0_-;\-* #,##0_-;_-* &quot;-&quot;_-;_-@_-"/>
    <numFmt numFmtId="191" formatCode="_-#,##0_-;\(#,##0\);_-\ \ &quot;-&quot;_-;_-@_-"/>
    <numFmt numFmtId="192" formatCode="#,##0.00\¥;\-#,##0.00\¥"/>
    <numFmt numFmtId="193" formatCode="0.0%;\(0.0%\)"/>
    <numFmt numFmtId="194" formatCode="_(&quot;$&quot;* #,##0_);_(&quot;$&quot;* \(#,##0\);_(&quot;$&quot;* &quot;-&quot;_);_(@_)"/>
    <numFmt numFmtId="195" formatCode="&quot;$&quot;#,##0.00_);\(&quot;$&quot;#,##0.00\)"/>
    <numFmt numFmtId="196" formatCode="[Blue]0.0%;[Blue]\(0.0%\)"/>
    <numFmt numFmtId="197" formatCode="_-* #,##0.0000000000_-;\-* #,##0.0000000000_-;_-* &quot;-&quot;??_-;_-@_-"/>
    <numFmt numFmtId="198" formatCode="[Blue]#,##0_);[Blue]\(#,##0\)"/>
    <numFmt numFmtId="199" formatCode="\$#,##0;\(\$#,##0\)"/>
    <numFmt numFmtId="200" formatCode="_-#,##0.00_-;\(#,##0.00\);_-\ \ &quot;-&quot;_-;_-@_-"/>
    <numFmt numFmtId="201" formatCode="&quot;$&quot;#,##0;\-&quot;$&quot;#,##0"/>
    <numFmt numFmtId="202" formatCode="_-* #,##0\¥_-;\-* #,##0\¥_-;_-* &quot;-&quot;\¥_-;_-@_-"/>
    <numFmt numFmtId="203" formatCode="_-#,###,_-;\(#,###,\);_-\ \ &quot;-&quot;_-;_-@_-"/>
    <numFmt numFmtId="204" formatCode="#,##0;\-#,##0;&quot;-&quot;"/>
    <numFmt numFmtId="205" formatCode="\$#,##0.00;\(\$#,##0.00\)"/>
    <numFmt numFmtId="206" formatCode="_-&quot;$&quot;* #,##0.00_-;\-&quot;$&quot;* #,##0.00_-;_-&quot;$&quot;* &quot;-&quot;??_-;_-@_-"/>
    <numFmt numFmtId="207" formatCode="&quot;\&quot;#,##0.00;[Red]&quot;\&quot;\-#,##0.00"/>
    <numFmt numFmtId="208" formatCode="_-&quot;$&quot;\ * #,##0_-;_-&quot;$&quot;\ * #,##0\-;_-&quot;$&quot;\ * &quot;-&quot;_-;_-@_-"/>
    <numFmt numFmtId="209" formatCode="0.0%"/>
    <numFmt numFmtId="210" formatCode="_-#0&quot;.&quot;0000_-;\(#0&quot;.&quot;0000\);_-\ \ &quot;-&quot;_-;_-@_-"/>
    <numFmt numFmtId="211" formatCode="_-* #,##0.00&quot;$&quot;_-;\-* #,##0.00&quot;$&quot;_-;_-* &quot;-&quot;??&quot;$&quot;_-;_-@_-"/>
    <numFmt numFmtId="212" formatCode="&quot;$&quot;\ #,##0.00_-;[Red]&quot;$&quot;\ #,##0.00\-"/>
    <numFmt numFmtId="213" formatCode="#\ ??/??"/>
    <numFmt numFmtId="214" formatCode="[Red]0.0%;[Red]\(0.0%\)"/>
    <numFmt numFmtId="215" formatCode="&quot;\&quot;#,##0;&quot;\&quot;\-#,##0"/>
    <numFmt numFmtId="216" formatCode="_-#0&quot;.&quot;0,_-;\(#0&quot;.&quot;0,\);_-\ \ &quot;-&quot;_-;_-@_-"/>
    <numFmt numFmtId="217" formatCode="&quot;$&quot;#,##0_);[Red]\(&quot;$&quot;#,##0\)"/>
    <numFmt numFmtId="218" formatCode="mmm/dd/yyyy;_-\ &quot;N/A&quot;_-;_-\ &quot;-&quot;_-"/>
    <numFmt numFmtId="219" formatCode="_-#,##0%_-;\(#,##0%\);_-\ &quot;-&quot;_-"/>
    <numFmt numFmtId="220" formatCode="_(* #,##0.0,_);_(* \(#,##0.0,\);_(* &quot;-&quot;_);_(@_)"/>
    <numFmt numFmtId="221" formatCode="\ \ @"/>
    <numFmt numFmtId="222" formatCode="&quot;$&quot;#,##0.00_);[Red]\(&quot;$&quot;#,##0.00\)"/>
    <numFmt numFmtId="223" formatCode="#,##0;\(#,##0\)"/>
    <numFmt numFmtId="224" formatCode="_-* #,##0_$_-;\-* #,##0_$_-;_-* &quot;-&quot;_$_-;_-@_-"/>
    <numFmt numFmtId="225" formatCode="#,##0.0"/>
    <numFmt numFmtId="226" formatCode="&quot;$&quot;#,##0_);\(&quot;$&quot;#,##0\)"/>
    <numFmt numFmtId="227" formatCode="_([$€-2]* #,##0.00_);_([$€-2]* \(#,##0.00\);_([$€-2]* &quot;-&quot;??_)"/>
    <numFmt numFmtId="228" formatCode="#,##0\ &quot; &quot;;\(#,##0\)\ ;&quot;—&quot;&quot; &quot;&quot; &quot;&quot; &quot;&quot; &quot;"/>
    <numFmt numFmtId="229" formatCode="0%;\(0%\)"/>
    <numFmt numFmtId="230" formatCode="#,##0.00\¥;[Red]\-#,##0.00\¥"/>
    <numFmt numFmtId="231" formatCode="#,##0_);\(#,##0_)"/>
    <numFmt numFmtId="232" formatCode="_-* #,##0.00_$_-;\-* #,##0.00_$_-;_-* &quot;-&quot;??_$_-;_-@_-"/>
    <numFmt numFmtId="233" formatCode="0.0"/>
    <numFmt numFmtId="234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5" formatCode="_ &quot;\&quot;* #,##0_ ;_ &quot;\&quot;* \-#,##0_ ;_ &quot;\&quot;* &quot;-&quot;_ ;_ @_ "/>
    <numFmt numFmtId="236" formatCode="_ &quot;\&quot;* #,##0.00_ ;_ &quot;\&quot;* \-#,##0.00_ ;_ &quot;\&quot;* &quot;-&quot;??_ ;_ @_ "/>
    <numFmt numFmtId="237" formatCode="#,##0.00_ "/>
    <numFmt numFmtId="238" formatCode="#,##0_ "/>
    <numFmt numFmtId="239" formatCode="#,##0.00_ ;[Red]\-#,##0.00\ "/>
    <numFmt numFmtId="240" formatCode="0.00_ "/>
  </numFmts>
  <fonts count="170">
    <font>
      <sz val="10"/>
      <name val="Arial"/>
      <charset val="134"/>
    </font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rgb="FF000000"/>
      <name val="宋体"/>
      <charset val="1"/>
    </font>
    <font>
      <sz val="9"/>
      <color indexed="8"/>
      <name val="Calibri"/>
      <charset val="1"/>
    </font>
    <font>
      <b/>
      <sz val="9"/>
      <color rgb="FF000000"/>
      <name val="宋体"/>
      <charset val="1"/>
    </font>
    <font>
      <sz val="9"/>
      <color indexed="8"/>
      <name val="宋体"/>
      <charset val="1"/>
      <scheme val="minor"/>
    </font>
    <font>
      <sz val="9"/>
      <color indexed="8"/>
      <name val="宋体"/>
      <charset val="1"/>
    </font>
    <font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color indexed="12"/>
      <name val="宋体"/>
      <charset val="134"/>
    </font>
    <font>
      <b/>
      <sz val="10"/>
      <name val="Arial"/>
      <charset val="134"/>
    </font>
    <font>
      <b/>
      <sz val="11"/>
      <color indexed="8"/>
      <name val="Calibri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17"/>
      <name val="宋体"/>
      <charset val="134"/>
    </font>
    <font>
      <sz val="8"/>
      <name val="Times New Roman"/>
      <charset val="134"/>
    </font>
    <font>
      <sz val="10"/>
      <color indexed="8"/>
      <name val="MS Sans Serif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b/>
      <sz val="12"/>
      <color indexed="52"/>
      <name val="楷体_GB2312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2"/>
      <name val="Times New Roman"/>
      <charset val="134"/>
    </font>
    <font>
      <u/>
      <sz val="10"/>
      <color indexed="12"/>
      <name val="Arial"/>
      <charset val="134"/>
    </font>
    <font>
      <sz val="11"/>
      <color theme="0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sz val="9"/>
      <name val="Times New Roman"/>
      <charset val="134"/>
    </font>
    <font>
      <sz val="11"/>
      <color indexed="8"/>
      <name val="宋体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sz val="10"/>
      <name val="Helv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sz val="13"/>
      <name val="Tms Rmn"/>
      <charset val="134"/>
    </font>
    <font>
      <b/>
      <sz val="12"/>
      <color indexed="63"/>
      <name val="楷体_GB2312"/>
      <charset val="134"/>
    </font>
    <font>
      <b/>
      <sz val="11"/>
      <color indexed="16"/>
      <name val="Times New Roman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0"/>
      <color indexed="20"/>
      <name val="宋体"/>
      <charset val="134"/>
    </font>
    <font>
      <sz val="12"/>
      <color indexed="60"/>
      <name val="楷体_GB2312"/>
      <charset val="134"/>
    </font>
    <font>
      <sz val="11"/>
      <name val="MS P????"/>
      <charset val="134"/>
    </font>
    <font>
      <sz val="10"/>
      <color indexed="17"/>
      <name val="宋体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2"/>
      <name val="Arial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sz val="10.5"/>
      <color indexed="17"/>
      <name val="宋体"/>
      <charset val="134"/>
    </font>
    <font>
      <b/>
      <sz val="12"/>
      <name val="MS Sans Serif"/>
      <charset val="134"/>
    </font>
    <font>
      <b/>
      <sz val="10"/>
      <name val="Helv"/>
      <charset val="134"/>
    </font>
    <font>
      <b/>
      <sz val="8"/>
      <name val="Arial"/>
      <charset val="134"/>
    </font>
    <font>
      <b/>
      <sz val="13"/>
      <color indexed="56"/>
      <name val="楷体_GB2312"/>
      <charset val="134"/>
    </font>
    <font>
      <sz val="8"/>
      <name val="Arial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b/>
      <sz val="12"/>
      <color indexed="9"/>
      <name val="楷体_GB2312"/>
      <charset val="134"/>
    </font>
    <font>
      <sz val="12"/>
      <name val="官帕眉"/>
      <charset val="134"/>
    </font>
    <font>
      <b/>
      <sz val="10"/>
      <name val="Tms Rmn"/>
      <charset val="134"/>
    </font>
    <font>
      <sz val="11"/>
      <name val="Times New Roman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  <font>
      <sz val="9"/>
      <name val="宋体"/>
      <charset val="134"/>
    </font>
  </fonts>
  <fills count="8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7">
    <xf numFmtId="0" fontId="0" fillId="0" borderId="0"/>
    <xf numFmtId="42" fontId="42" fillId="0" borderId="0" applyFont="0" applyFill="0" applyBorder="0" applyAlignment="0" applyProtection="0">
      <alignment vertical="center"/>
    </xf>
    <xf numFmtId="0" fontId="31" fillId="0" borderId="0" applyNumberFormat="0" applyFill="0"/>
    <xf numFmtId="0" fontId="43" fillId="5" borderId="0" applyNumberFormat="0" applyBorder="0" applyAlignment="0" applyProtection="0">
      <alignment vertical="center"/>
    </xf>
    <xf numFmtId="0" fontId="44" fillId="6" borderId="13" applyNumberFormat="0" applyAlignment="0" applyProtection="0">
      <alignment vertical="center"/>
    </xf>
    <xf numFmtId="181" fontId="0" fillId="0" borderId="0" applyFont="0" applyFill="0" applyBorder="0" applyAlignment="0" applyProtection="0"/>
    <xf numFmtId="44" fontId="42" fillId="0" borderId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0" fontId="47" fillId="0" borderId="0"/>
    <xf numFmtId="41" fontId="42" fillId="0" borderId="0" applyFont="0" applyFill="0" applyBorder="0" applyAlignment="0" applyProtection="0">
      <alignment vertical="center"/>
    </xf>
    <xf numFmtId="0" fontId="48" fillId="8" borderId="0" applyNumberFormat="0" applyBorder="0" applyAlignment="0" applyProtection="0"/>
    <xf numFmtId="0" fontId="49" fillId="0" borderId="0">
      <protection locked="0"/>
    </xf>
    <xf numFmtId="0" fontId="43" fillId="9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/>
    <xf numFmtId="193" fontId="0" fillId="0" borderId="0" applyFill="0" applyBorder="0" applyAlignment="0"/>
    <xf numFmtId="0" fontId="50" fillId="10" borderId="14" applyNumberFormat="0" applyAlignment="0" applyProtection="0">
      <alignment vertical="center"/>
    </xf>
    <xf numFmtId="0" fontId="51" fillId="0" borderId="0"/>
    <xf numFmtId="0" fontId="52" fillId="11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53" fillId="12" borderId="0" applyNumberFormat="0" applyBorder="0" applyAlignment="0" applyProtection="0"/>
    <xf numFmtId="178" fontId="0" fillId="0" borderId="15" applyFill="0" applyProtection="0">
      <alignment horizontal="right"/>
    </xf>
    <xf numFmtId="0" fontId="54" fillId="13" borderId="0" applyNumberFormat="0" applyBorder="0" applyAlignment="0" applyProtection="0">
      <alignment vertical="center"/>
    </xf>
    <xf numFmtId="9" fontId="55" fillId="0" borderId="0" applyNumberFormat="0" applyFill="0" applyBorder="0" applyAlignment="0"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14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8" fillId="0" borderId="0"/>
    <xf numFmtId="9" fontId="42" fillId="0" borderId="0" applyFont="0" applyFill="0" applyBorder="0" applyAlignment="0" applyProtection="0">
      <alignment vertical="center"/>
    </xf>
    <xf numFmtId="0" fontId="58" fillId="0" borderId="0"/>
    <xf numFmtId="0" fontId="59" fillId="0" borderId="0" applyNumberFormat="0" applyFill="0" applyBorder="0" applyAlignment="0" applyProtection="0">
      <alignment vertical="center"/>
    </xf>
    <xf numFmtId="190" fontId="51" fillId="0" borderId="0" applyFont="0" applyFill="0" applyBorder="0" applyAlignment="0" applyProtection="0"/>
    <xf numFmtId="0" fontId="49" fillId="0" borderId="0"/>
    <xf numFmtId="0" fontId="60" fillId="15" borderId="0" applyNumberFormat="0" applyBorder="0" applyAlignment="0" applyProtection="0">
      <alignment vertical="center"/>
    </xf>
    <xf numFmtId="0" fontId="61" fillId="0" borderId="0">
      <alignment horizontal="left"/>
    </xf>
    <xf numFmtId="0" fontId="42" fillId="16" borderId="16" applyNumberFormat="0" applyFont="0" applyAlignment="0" applyProtection="0">
      <alignment vertical="center"/>
    </xf>
    <xf numFmtId="0" fontId="62" fillId="0" borderId="0">
      <alignment vertical="center"/>
    </xf>
    <xf numFmtId="0" fontId="57" fillId="17" borderId="0" applyNumberFormat="0" applyBorder="0" applyAlignment="0" applyProtection="0">
      <alignment vertical="center"/>
    </xf>
    <xf numFmtId="0" fontId="63" fillId="0" borderId="0" applyNumberFormat="0" applyAlignment="0">
      <alignment horizontal="left"/>
    </xf>
    <xf numFmtId="179" fontId="0" fillId="0" borderId="0" applyFill="0" applyBorder="0" applyAlignment="0"/>
    <xf numFmtId="0" fontId="6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48" fillId="0" borderId="0">
      <alignment vertical="center"/>
    </xf>
    <xf numFmtId="198" fontId="0" fillId="0" borderId="0" applyFill="0" applyBorder="0" applyAlignment="0"/>
    <xf numFmtId="0" fontId="54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24" fontId="69" fillId="0" borderId="0" applyFont="0" applyFill="0" applyBorder="0" applyAlignment="0" applyProtection="0"/>
    <xf numFmtId="0" fontId="51" fillId="19" borderId="17">
      <protection locked="0"/>
    </xf>
    <xf numFmtId="0" fontId="70" fillId="0" borderId="0" applyNumberFormat="0" applyFill="0" applyBorder="0" applyAlignment="0" applyProtection="0">
      <alignment vertical="center"/>
    </xf>
    <xf numFmtId="0" fontId="71" fillId="0" borderId="0"/>
    <xf numFmtId="0" fontId="72" fillId="0" borderId="18" applyNumberFormat="0" applyFill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51" fillId="0" borderId="0"/>
    <xf numFmtId="0" fontId="49" fillId="0" borderId="0"/>
    <xf numFmtId="197" fontId="51" fillId="0" borderId="0" applyFont="0" applyFill="0" applyBorder="0" applyAlignment="0" applyProtection="0"/>
    <xf numFmtId="0" fontId="73" fillId="0" borderId="18" applyNumberFormat="0" applyFill="0" applyAlignment="0" applyProtection="0">
      <alignment vertical="center"/>
    </xf>
    <xf numFmtId="9" fontId="62" fillId="0" borderId="0" applyFont="0" applyFill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/>
    <xf numFmtId="0" fontId="65" fillId="0" borderId="19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9" fontId="62" fillId="0" borderId="0" applyFont="0" applyFill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49" fillId="0" borderId="0"/>
    <xf numFmtId="0" fontId="74" fillId="23" borderId="20" applyNumberFormat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51" fillId="0" borderId="0"/>
    <xf numFmtId="0" fontId="75" fillId="23" borderId="1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6" fillId="24" borderId="14" applyNumberFormat="0" applyAlignment="0" applyProtection="0">
      <alignment vertical="center"/>
    </xf>
    <xf numFmtId="0" fontId="49" fillId="0" borderId="0"/>
    <xf numFmtId="0" fontId="39" fillId="25" borderId="0" applyNumberFormat="0" applyBorder="0" applyAlignment="0" applyProtection="0">
      <alignment vertical="center"/>
    </xf>
    <xf numFmtId="0" fontId="77" fillId="26" borderId="21" applyNumberFormat="0" applyAlignment="0" applyProtection="0">
      <alignment vertical="center"/>
    </xf>
    <xf numFmtId="179" fontId="0" fillId="0" borderId="0" applyFill="0" applyBorder="0" applyAlignment="0"/>
    <xf numFmtId="0" fontId="54" fillId="13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0" fillId="0" borderId="0">
      <protection locked="0"/>
    </xf>
    <xf numFmtId="0" fontId="51" fillId="29" borderId="0" applyNumberFormat="0" applyBorder="0" applyAlignment="0" applyProtection="0"/>
    <xf numFmtId="0" fontId="0" fillId="0" borderId="0">
      <protection locked="0"/>
    </xf>
    <xf numFmtId="0" fontId="67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49" fillId="0" borderId="0"/>
    <xf numFmtId="0" fontId="54" fillId="13" borderId="0" applyNumberFormat="0" applyBorder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198" fontId="0" fillId="0" borderId="0" applyFill="0" applyBorder="0" applyAlignment="0"/>
    <xf numFmtId="0" fontId="81" fillId="30" borderId="0" applyNumberFormat="0" applyBorder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8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51" fillId="0" borderId="0">
      <alignment vertical="center"/>
    </xf>
    <xf numFmtId="0" fontId="57" fillId="33" borderId="0" applyNumberFormat="0" applyBorder="0" applyAlignment="0" applyProtection="0">
      <alignment vertical="center"/>
    </xf>
    <xf numFmtId="198" fontId="0" fillId="0" borderId="0" applyFill="0" applyBorder="0" applyAlignment="0"/>
    <xf numFmtId="0" fontId="43" fillId="34" borderId="0" applyNumberFormat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85" fillId="0" borderId="0">
      <alignment vertical="top"/>
    </xf>
    <xf numFmtId="0" fontId="43" fillId="35" borderId="0" applyNumberFormat="0" applyBorder="0" applyAlignment="0" applyProtection="0">
      <alignment vertical="center"/>
    </xf>
    <xf numFmtId="209" fontId="86" fillId="0" borderId="0" applyFont="0" applyFill="0" applyBorder="0" applyAlignment="0" applyProtection="0"/>
    <xf numFmtId="0" fontId="87" fillId="10" borderId="26" applyNumberFormat="0" applyAlignment="0" applyProtection="0">
      <alignment vertical="center"/>
    </xf>
    <xf numFmtId="0" fontId="88" fillId="4" borderId="27"/>
    <xf numFmtId="0" fontId="43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0" fillId="0" borderId="0"/>
    <xf numFmtId="0" fontId="57" fillId="38" borderId="0" applyNumberFormat="0" applyBorder="0" applyAlignment="0" applyProtection="0">
      <alignment vertical="center"/>
    </xf>
    <xf numFmtId="0" fontId="89" fillId="0" borderId="0" applyNumberFormat="0" applyFont="0" applyFill="0" applyBorder="0" applyAlignment="0" applyProtection="0">
      <alignment horizontal="left"/>
    </xf>
    <xf numFmtId="0" fontId="57" fillId="39" borderId="0" applyNumberFormat="0" applyBorder="0" applyAlignment="0" applyProtection="0">
      <alignment vertical="center"/>
    </xf>
    <xf numFmtId="0" fontId="0" fillId="0" borderId="0"/>
    <xf numFmtId="0" fontId="43" fillId="40" borderId="0" applyNumberFormat="0" applyBorder="0" applyAlignment="0" applyProtection="0">
      <alignment vertical="center"/>
    </xf>
    <xf numFmtId="0" fontId="0" fillId="0" borderId="0"/>
    <xf numFmtId="0" fontId="51" fillId="0" borderId="0"/>
    <xf numFmtId="0" fontId="51" fillId="0" borderId="0"/>
    <xf numFmtId="0" fontId="90" fillId="10" borderId="14" applyNumberFormat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184" fontId="0" fillId="0" borderId="0">
      <protection locked="0"/>
    </xf>
    <xf numFmtId="0" fontId="43" fillId="43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91" fillId="25" borderId="0" applyNumberFormat="0" applyBorder="0" applyAlignment="0" applyProtection="0">
      <alignment vertical="center"/>
    </xf>
    <xf numFmtId="184" fontId="0" fillId="0" borderId="0">
      <protection locked="0"/>
    </xf>
    <xf numFmtId="0" fontId="43" fillId="46" borderId="0" applyNumberFormat="0" applyBorder="0" applyAlignment="0" applyProtection="0">
      <alignment vertical="center"/>
    </xf>
    <xf numFmtId="0" fontId="71" fillId="0" borderId="0"/>
    <xf numFmtId="190" fontId="49" fillId="0" borderId="0" applyFont="0" applyFill="0" applyBorder="0" applyAlignment="0" applyProtection="0"/>
    <xf numFmtId="0" fontId="92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>
      <alignment horizontal="center" vertical="center"/>
    </xf>
    <xf numFmtId="0" fontId="67" fillId="1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38" fontId="93" fillId="0" borderId="0" applyFont="0" applyFill="0" applyBorder="0" applyAlignment="0" applyProtection="0"/>
    <xf numFmtId="0" fontId="67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196" fontId="0" fillId="0" borderId="0" applyFill="0" applyBorder="0" applyAlignment="0"/>
    <xf numFmtId="0" fontId="0" fillId="0" borderId="0"/>
    <xf numFmtId="0" fontId="0" fillId="0" borderId="0"/>
    <xf numFmtId="207" fontId="93" fillId="0" borderId="0" applyFont="0" applyFill="0" applyBorder="0" applyAlignment="0" applyProtection="0"/>
    <xf numFmtId="183" fontId="0" fillId="0" borderId="0"/>
    <xf numFmtId="0" fontId="51" fillId="0" borderId="0"/>
    <xf numFmtId="0" fontId="51" fillId="19" borderId="17">
      <protection locked="0"/>
    </xf>
    <xf numFmtId="0" fontId="51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/>
    <xf numFmtId="0" fontId="54" fillId="13" borderId="0" applyNumberFormat="0" applyBorder="0" applyAlignment="0" applyProtection="0">
      <alignment vertical="center"/>
    </xf>
    <xf numFmtId="0" fontId="51" fillId="0" borderId="0"/>
    <xf numFmtId="0" fontId="95" fillId="47" borderId="0" applyNumberFormat="0" applyBorder="0" applyAlignment="0" applyProtection="0">
      <alignment vertical="center"/>
    </xf>
    <xf numFmtId="0" fontId="49" fillId="0" borderId="0"/>
    <xf numFmtId="0" fontId="51" fillId="0" borderId="0"/>
    <xf numFmtId="0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 applyFont="0" applyFill="0" applyBorder="0" applyAlignment="0" applyProtection="0"/>
    <xf numFmtId="0" fontId="53" fillId="8" borderId="0" applyNumberFormat="0" applyBorder="0" applyAlignment="0" applyProtection="0"/>
    <xf numFmtId="187" fontId="0" fillId="0" borderId="0" applyFont="0" applyFill="0" applyBorder="0" applyAlignment="0" applyProtection="0"/>
    <xf numFmtId="0" fontId="62" fillId="0" borderId="0">
      <alignment vertical="center"/>
    </xf>
    <xf numFmtId="211" fontId="49" fillId="0" borderId="0" applyFont="0" applyFill="0" applyBorder="0" applyAlignment="0" applyProtection="0"/>
    <xf numFmtId="10" fontId="69" fillId="0" borderId="0" applyFont="0" applyFill="0" applyBorder="0" applyAlignment="0" applyProtection="0"/>
    <xf numFmtId="40" fontId="93" fillId="0" borderId="0" applyFont="0" applyFill="0" applyBorder="0" applyAlignment="0" applyProtection="0"/>
    <xf numFmtId="0" fontId="96" fillId="0" borderId="0" applyNumberFormat="0" applyFill="0">
      <alignment horizontal="left" vertical="center"/>
    </xf>
    <xf numFmtId="0" fontId="60" fillId="49" borderId="0" applyNumberFormat="0" applyBorder="0" applyAlignment="0" applyProtection="0">
      <alignment vertical="center"/>
    </xf>
    <xf numFmtId="176" fontId="49" fillId="0" borderId="0" applyFont="0" applyFill="0" applyBorder="0" applyAlignment="0" applyProtection="0"/>
    <xf numFmtId="0" fontId="5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2" fillId="0" borderId="0">
      <alignment vertical="center"/>
    </xf>
    <xf numFmtId="0" fontId="97" fillId="0" borderId="0" applyNumberFormat="0" applyFill="0" applyBorder="0" applyAlignment="0" applyProtection="0"/>
    <xf numFmtId="0" fontId="51" fillId="0" borderId="0" applyFill="0" applyBorder="0" applyAlignment="0"/>
    <xf numFmtId="0" fontId="0" fillId="0" borderId="0">
      <protection locked="0"/>
    </xf>
    <xf numFmtId="0" fontId="54" fillId="13" borderId="0" applyNumberFormat="0" applyBorder="0" applyAlignment="0" applyProtection="0">
      <alignment vertical="center"/>
    </xf>
    <xf numFmtId="49" fontId="98" fillId="0" borderId="0" applyProtection="0">
      <alignment horizontal="left"/>
    </xf>
    <xf numFmtId="0" fontId="99" fillId="0" borderId="0" applyNumberFormat="0" applyFill="0" applyBorder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100" fillId="0" borderId="3">
      <alignment horizontal="left" vertical="center"/>
    </xf>
    <xf numFmtId="0" fontId="62" fillId="15" borderId="0" applyNumberFormat="0" applyBorder="0" applyAlignment="0" applyProtection="0">
      <alignment vertical="center"/>
    </xf>
    <xf numFmtId="0" fontId="58" fillId="0" borderId="0"/>
    <xf numFmtId="0" fontId="53" fillId="8" borderId="0" applyNumberFormat="0" applyBorder="0" applyAlignment="0" applyProtection="0"/>
    <xf numFmtId="0" fontId="67" fillId="18" borderId="0" applyNumberFormat="0" applyBorder="0" applyAlignment="0" applyProtection="0">
      <alignment vertical="center"/>
    </xf>
    <xf numFmtId="0" fontId="51" fillId="0" borderId="0"/>
    <xf numFmtId="0" fontId="0" fillId="0" borderId="0"/>
    <xf numFmtId="0" fontId="51" fillId="0" borderId="0"/>
    <xf numFmtId="0" fontId="101" fillId="0" borderId="0" applyNumberFormat="0" applyFill="0" applyBorder="0" applyAlignment="0" applyProtection="0">
      <alignment vertical="top"/>
      <protection locked="0"/>
    </xf>
    <xf numFmtId="0" fontId="49" fillId="0" borderId="0"/>
    <xf numFmtId="0" fontId="0" fillId="0" borderId="0">
      <protection locked="0"/>
    </xf>
    <xf numFmtId="181" fontId="51" fillId="0" borderId="0" applyFont="0" applyFill="0" applyBorder="0" applyAlignment="0" applyProtection="0"/>
    <xf numFmtId="0" fontId="0" fillId="0" borderId="0"/>
    <xf numFmtId="0" fontId="51" fillId="0" borderId="0">
      <alignment vertical="center"/>
    </xf>
    <xf numFmtId="0" fontId="71" fillId="0" borderId="0"/>
    <xf numFmtId="0" fontId="58" fillId="0" borderId="0"/>
    <xf numFmtId="38" fontId="102" fillId="0" borderId="0"/>
    <xf numFmtId="0" fontId="58" fillId="0" borderId="0"/>
    <xf numFmtId="0" fontId="58" fillId="0" borderId="0"/>
    <xf numFmtId="198" fontId="0" fillId="0" borderId="0" applyFill="0" applyBorder="0" applyAlignment="0"/>
    <xf numFmtId="0" fontId="71" fillId="0" borderId="0"/>
    <xf numFmtId="9" fontId="51" fillId="0" borderId="0" applyFont="0" applyFill="0" applyBorder="0" applyAlignment="0" applyProtection="0">
      <alignment vertical="center"/>
    </xf>
    <xf numFmtId="0" fontId="0" fillId="0" borderId="0"/>
    <xf numFmtId="188" fontId="0" fillId="0" borderId="0" applyFill="0" applyBorder="0" applyAlignment="0"/>
    <xf numFmtId="0" fontId="0" fillId="0" borderId="0"/>
    <xf numFmtId="0" fontId="54" fillId="13" borderId="0" applyNumberFormat="0" applyBorder="0" applyAlignment="0" applyProtection="0">
      <alignment vertical="center"/>
    </xf>
    <xf numFmtId="40" fontId="89" fillId="0" borderId="0" applyFont="0" applyFill="0" applyBorder="0" applyAlignment="0" applyProtection="0"/>
    <xf numFmtId="0" fontId="58" fillId="0" borderId="0"/>
    <xf numFmtId="0" fontId="71" fillId="0" borderId="0"/>
    <xf numFmtId="0" fontId="103" fillId="7" borderId="0" applyNumberFormat="0" applyBorder="0" applyAlignment="0" applyProtection="0">
      <alignment vertical="center"/>
    </xf>
    <xf numFmtId="0" fontId="58" fillId="0" borderId="0"/>
    <xf numFmtId="0" fontId="51" fillId="0" borderId="0">
      <alignment vertical="center"/>
    </xf>
    <xf numFmtId="0" fontId="51" fillId="0" borderId="0">
      <alignment vertical="center"/>
    </xf>
    <xf numFmtId="0" fontId="104" fillId="0" borderId="1">
      <alignment horizontal="center"/>
    </xf>
    <xf numFmtId="0" fontId="58" fillId="0" borderId="0"/>
    <xf numFmtId="0" fontId="0" fillId="0" borderId="0"/>
    <xf numFmtId="183" fontId="0" fillId="0" borderId="0"/>
    <xf numFmtId="0" fontId="58" fillId="0" borderId="0"/>
    <xf numFmtId="0" fontId="58" fillId="0" borderId="0"/>
    <xf numFmtId="0" fontId="51" fillId="0" borderId="0"/>
    <xf numFmtId="0" fontId="0" fillId="0" borderId="0"/>
    <xf numFmtId="0" fontId="64" fillId="13" borderId="0" applyNumberFormat="0" applyBorder="0" applyAlignment="0" applyProtection="0">
      <alignment vertical="center"/>
    </xf>
    <xf numFmtId="0" fontId="58" fillId="0" borderId="0"/>
    <xf numFmtId="0" fontId="49" fillId="0" borderId="0"/>
    <xf numFmtId="0" fontId="67" fillId="18" borderId="0" applyNumberFormat="0" applyBorder="0" applyAlignment="0" applyProtection="0">
      <alignment vertical="center"/>
    </xf>
    <xf numFmtId="0" fontId="0" fillId="0" borderId="0"/>
    <xf numFmtId="0" fontId="105" fillId="0" borderId="0"/>
    <xf numFmtId="0" fontId="49" fillId="0" borderId="0"/>
    <xf numFmtId="183" fontId="0" fillId="0" borderId="0"/>
    <xf numFmtId="0" fontId="0" fillId="0" borderId="0">
      <protection locked="0"/>
    </xf>
    <xf numFmtId="0" fontId="0" fillId="0" borderId="0"/>
    <xf numFmtId="0" fontId="71" fillId="0" borderId="0"/>
    <xf numFmtId="0" fontId="0" fillId="0" borderId="0"/>
    <xf numFmtId="0" fontId="62" fillId="13" borderId="0" applyNumberFormat="0" applyBorder="0" applyAlignment="0" applyProtection="0">
      <alignment vertical="center"/>
    </xf>
    <xf numFmtId="0" fontId="58" fillId="0" borderId="0"/>
    <xf numFmtId="0" fontId="51" fillId="0" borderId="0">
      <alignment vertical="center"/>
    </xf>
    <xf numFmtId="206" fontId="49" fillId="0" borderId="0" applyFont="0" applyFill="0" applyBorder="0" applyAlignment="0" applyProtection="0"/>
    <xf numFmtId="0" fontId="0" fillId="0" borderId="0">
      <protection locked="0"/>
    </xf>
    <xf numFmtId="0" fontId="54" fillId="13" borderId="0" applyNumberFormat="0" applyBorder="0" applyAlignment="0" applyProtection="0">
      <alignment vertical="center"/>
    </xf>
    <xf numFmtId="0" fontId="58" fillId="0" borderId="0"/>
    <xf numFmtId="10" fontId="86" fillId="0" borderId="0" applyFont="0" applyFill="0" applyBorder="0" applyAlignment="0" applyProtection="0"/>
    <xf numFmtId="0" fontId="58" fillId="0" borderId="0"/>
    <xf numFmtId="9" fontId="51" fillId="0" borderId="0" applyFont="0" applyFill="0" applyBorder="0" applyAlignment="0" applyProtection="0">
      <alignment vertical="center"/>
    </xf>
    <xf numFmtId="0" fontId="106" fillId="0" borderId="28">
      <alignment horizontal="center"/>
    </xf>
    <xf numFmtId="0" fontId="107" fillId="0" borderId="29" applyNumberFormat="0" applyFill="0" applyAlignment="0" applyProtection="0">
      <alignment vertical="center"/>
    </xf>
    <xf numFmtId="0" fontId="49" fillId="0" borderId="0">
      <protection locked="0"/>
    </xf>
    <xf numFmtId="38" fontId="108" fillId="10" borderId="0" applyNumberFormat="0" applyBorder="0" applyAlignment="0" applyProtection="0"/>
    <xf numFmtId="0" fontId="58" fillId="0" borderId="0"/>
    <xf numFmtId="0" fontId="0" fillId="0" borderId="0"/>
    <xf numFmtId="0" fontId="0" fillId="0" borderId="0"/>
    <xf numFmtId="0" fontId="0" fillId="0" borderId="0"/>
    <xf numFmtId="0" fontId="51" fillId="0" borderId="0" applyNumberFormat="0" applyFill="0" applyBorder="0" applyAlignment="0" applyProtection="0"/>
    <xf numFmtId="0" fontId="109" fillId="50" borderId="0" applyNumberFormat="0" applyBorder="0" applyAlignment="0" applyProtection="0"/>
    <xf numFmtId="0" fontId="58" fillId="0" borderId="0"/>
    <xf numFmtId="0" fontId="49" fillId="0" borderId="0"/>
    <xf numFmtId="0" fontId="110" fillId="18" borderId="0" applyNumberFormat="0" applyBorder="0" applyAlignment="0" applyProtection="0">
      <alignment vertical="center"/>
    </xf>
    <xf numFmtId="0" fontId="85" fillId="0" borderId="0">
      <alignment vertical="top"/>
    </xf>
    <xf numFmtId="0" fontId="0" fillId="0" borderId="0">
      <protection locked="0"/>
    </xf>
    <xf numFmtId="0" fontId="0" fillId="0" borderId="0"/>
    <xf numFmtId="0" fontId="91" fillId="13" borderId="0" applyNumberFormat="0" applyBorder="0" applyAlignment="0" applyProtection="0">
      <alignment vertical="center"/>
    </xf>
    <xf numFmtId="0" fontId="0" fillId="0" borderId="0">
      <protection locked="0"/>
    </xf>
    <xf numFmtId="0" fontId="111" fillId="51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49" fillId="0" borderId="0"/>
    <xf numFmtId="0" fontId="51" fillId="19" borderId="17">
      <protection locked="0"/>
    </xf>
    <xf numFmtId="0" fontId="49" fillId="0" borderId="0"/>
    <xf numFmtId="40" fontId="112" fillId="0" borderId="0" applyBorder="0">
      <alignment horizontal="right"/>
    </xf>
    <xf numFmtId="0" fontId="0" fillId="0" borderId="0"/>
    <xf numFmtId="0" fontId="0" fillId="0" borderId="0"/>
    <xf numFmtId="0" fontId="113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>
      <protection locked="0"/>
    </xf>
    <xf numFmtId="0" fontId="45" fillId="52" borderId="0" applyNumberFormat="0" applyBorder="0" applyAlignment="0" applyProtection="0"/>
    <xf numFmtId="0" fontId="71" fillId="0" borderId="0"/>
    <xf numFmtId="184" fontId="0" fillId="0" borderId="0">
      <protection locked="0"/>
    </xf>
    <xf numFmtId="214" fontId="0" fillId="0" borderId="0" applyFill="0" applyBorder="0" applyAlignment="0"/>
    <xf numFmtId="0" fontId="0" fillId="0" borderId="0">
      <protection locked="0"/>
    </xf>
    <xf numFmtId="0" fontId="85" fillId="0" borderId="0">
      <alignment vertical="top"/>
    </xf>
    <xf numFmtId="0" fontId="51" fillId="0" borderId="0"/>
    <xf numFmtId="0" fontId="71" fillId="0" borderId="0"/>
    <xf numFmtId="0" fontId="114" fillId="0" borderId="0" applyNumberFormat="0" applyFont="0" applyFill="0" applyBorder="0" applyProtection="0">
      <alignment horizontal="center" vertical="center" wrapText="1"/>
    </xf>
    <xf numFmtId="0" fontId="51" fillId="0" borderId="0"/>
    <xf numFmtId="0" fontId="0" fillId="0" borderId="0"/>
    <xf numFmtId="43" fontId="0" fillId="0" borderId="0" applyFont="0" applyFill="0" applyBorder="0" applyAlignment="0" applyProtection="0"/>
    <xf numFmtId="0" fontId="51" fillId="0" borderId="0"/>
    <xf numFmtId="0" fontId="110" fillId="18" borderId="0" applyNumberFormat="0" applyBorder="0" applyAlignment="0" applyProtection="0">
      <alignment vertical="center"/>
    </xf>
    <xf numFmtId="0" fontId="115" fillId="0" borderId="30" applyNumberFormat="0" applyFill="0" applyAlignment="0" applyProtection="0">
      <alignment vertical="center"/>
    </xf>
    <xf numFmtId="183" fontId="0" fillId="0" borderId="0"/>
    <xf numFmtId="184" fontId="0" fillId="0" borderId="0">
      <protection locked="0"/>
    </xf>
    <xf numFmtId="0" fontId="71" fillId="0" borderId="0"/>
    <xf numFmtId="49" fontId="51" fillId="0" borderId="0" applyFont="0" applyFill="0" applyBorder="0" applyAlignment="0" applyProtection="0"/>
    <xf numFmtId="0" fontId="48" fillId="53" borderId="0" applyNumberFormat="0" applyBorder="0" applyAlignment="0" applyProtection="0"/>
    <xf numFmtId="0" fontId="62" fillId="0" borderId="0">
      <alignment vertical="center"/>
    </xf>
    <xf numFmtId="0" fontId="0" fillId="0" borderId="0"/>
    <xf numFmtId="200" fontId="98" fillId="0" borderId="0" applyFill="0" applyBorder="0" applyProtection="0">
      <alignment horizontal="right"/>
    </xf>
    <xf numFmtId="0" fontId="71" fillId="0" borderId="0"/>
    <xf numFmtId="0" fontId="51" fillId="7" borderId="0" applyNumberFormat="0" applyBorder="0" applyAlignment="0" applyProtection="0">
      <alignment vertical="center"/>
    </xf>
    <xf numFmtId="0" fontId="116" fillId="54" borderId="31" applyNumberFormat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215" fontId="69" fillId="0" borderId="0" applyFont="0" applyFill="0" applyBorder="0" applyAlignment="0" applyProtection="0"/>
    <xf numFmtId="9" fontId="117" fillId="0" borderId="0" applyFont="0" applyFill="0" applyBorder="0" applyAlignment="0" applyProtection="0"/>
    <xf numFmtId="0" fontId="49" fillId="0" borderId="0">
      <protection locked="0"/>
    </xf>
    <xf numFmtId="0" fontId="51" fillId="0" borderId="0">
      <alignment vertical="center"/>
    </xf>
    <xf numFmtId="0" fontId="0" fillId="0" borderId="0"/>
    <xf numFmtId="39" fontId="69" fillId="0" borderId="0" applyFont="0" applyFill="0" applyBorder="0" applyAlignment="0" applyProtection="0"/>
    <xf numFmtId="0" fontId="49" fillId="0" borderId="0">
      <protection locked="0"/>
    </xf>
    <xf numFmtId="0" fontId="49" fillId="0" borderId="0">
      <protection locked="0"/>
    </xf>
    <xf numFmtId="0" fontId="51" fillId="0" borderId="0"/>
    <xf numFmtId="0" fontId="62" fillId="18" borderId="0" applyNumberFormat="0" applyBorder="0" applyAlignment="0" applyProtection="0">
      <alignment vertical="center"/>
    </xf>
    <xf numFmtId="0" fontId="71" fillId="0" borderId="0"/>
    <xf numFmtId="0" fontId="45" fillId="18" borderId="0" applyNumberFormat="0" applyBorder="0" applyAlignment="0" applyProtection="0">
      <alignment vertical="center"/>
    </xf>
    <xf numFmtId="0" fontId="118" fillId="19" borderId="17">
      <protection locked="0"/>
    </xf>
    <xf numFmtId="0" fontId="119" fillId="0" borderId="0"/>
    <xf numFmtId="184" fontId="0" fillId="0" borderId="0">
      <protection locked="0"/>
    </xf>
    <xf numFmtId="0" fontId="114" fillId="0" borderId="0"/>
    <xf numFmtId="0" fontId="62" fillId="0" borderId="0">
      <alignment vertical="center"/>
    </xf>
    <xf numFmtId="0" fontId="120" fillId="0" borderId="32" applyNumberFormat="0" applyFill="0" applyAlignment="0" applyProtection="0">
      <alignment vertical="center"/>
    </xf>
    <xf numFmtId="49" fontId="51" fillId="0" borderId="0" applyFont="0" applyFill="0" applyBorder="0" applyAlignment="0" applyProtection="0"/>
    <xf numFmtId="0" fontId="0" fillId="0" borderId="0"/>
    <xf numFmtId="0" fontId="0" fillId="0" borderId="0"/>
    <xf numFmtId="0" fontId="48" fillId="55" borderId="0" applyNumberFormat="0" applyBorder="0" applyAlignment="0" applyProtection="0"/>
    <xf numFmtId="0" fontId="62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4" fillId="0" borderId="0"/>
    <xf numFmtId="49" fontId="51" fillId="0" borderId="0" applyFont="0" applyFill="0" applyBorder="0" applyAlignment="0" applyProtection="0"/>
    <xf numFmtId="49" fontId="51" fillId="0" borderId="0" applyFont="0" applyFill="0" applyBorder="0" applyAlignment="0" applyProtection="0"/>
    <xf numFmtId="0" fontId="121" fillId="0" borderId="29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03" fillId="7" borderId="0" applyNumberFormat="0" applyBorder="0" applyAlignment="0" applyProtection="0">
      <alignment vertical="center"/>
    </xf>
    <xf numFmtId="184" fontId="0" fillId="0" borderId="0">
      <protection locked="0"/>
    </xf>
    <xf numFmtId="4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9" fillId="0" borderId="0"/>
    <xf numFmtId="0" fontId="71" fillId="0" borderId="0"/>
    <xf numFmtId="0" fontId="71" fillId="0" borderId="0"/>
    <xf numFmtId="0" fontId="51" fillId="19" borderId="17">
      <protection locked="0"/>
    </xf>
    <xf numFmtId="0" fontId="0" fillId="0" borderId="0"/>
    <xf numFmtId="0" fontId="49" fillId="0" borderId="0"/>
    <xf numFmtId="0" fontId="0" fillId="0" borderId="0"/>
    <xf numFmtId="0" fontId="104" fillId="0" borderId="0">
      <alignment horizontal="center" vertical="center"/>
    </xf>
    <xf numFmtId="0" fontId="49" fillId="0" borderId="0" applyNumberFormat="0" applyFill="0" applyBorder="0" applyAlignment="0" applyProtection="0"/>
    <xf numFmtId="0" fontId="62" fillId="0" borderId="0"/>
    <xf numFmtId="0" fontId="49" fillId="0" borderId="0"/>
    <xf numFmtId="0" fontId="0" fillId="0" borderId="0"/>
    <xf numFmtId="0" fontId="45" fillId="52" borderId="0" applyNumberFormat="0" applyBorder="0" applyAlignment="0" applyProtection="0"/>
    <xf numFmtId="0" fontId="49" fillId="0" borderId="0"/>
    <xf numFmtId="0" fontId="51" fillId="0" borderId="0"/>
    <xf numFmtId="188" fontId="0" fillId="0" borderId="0" applyFill="0" applyBorder="0" applyAlignment="0"/>
    <xf numFmtId="0" fontId="49" fillId="0" borderId="0"/>
    <xf numFmtId="0" fontId="51" fillId="0" borderId="0"/>
    <xf numFmtId="0" fontId="91" fillId="13" borderId="0" applyNumberFormat="0" applyBorder="0" applyAlignment="0" applyProtection="0">
      <alignment vertical="center"/>
    </xf>
    <xf numFmtId="0" fontId="48" fillId="55" borderId="0" applyNumberFormat="0" applyBorder="0" applyAlignment="0" applyProtection="0"/>
    <xf numFmtId="0" fontId="79" fillId="25" borderId="0" applyNumberFormat="0" applyBorder="0" applyAlignment="0" applyProtection="0">
      <alignment vertical="center"/>
    </xf>
    <xf numFmtId="0" fontId="48" fillId="57" borderId="0" applyNumberFormat="0" applyBorder="0" applyAlignment="0" applyProtection="0"/>
    <xf numFmtId="0" fontId="114" fillId="0" borderId="0"/>
    <xf numFmtId="0" fontId="51" fillId="0" borderId="0" applyFont="0" applyFill="0" applyBorder="0" applyAlignment="0" applyProtection="0"/>
    <xf numFmtId="0" fontId="67" fillId="7" borderId="0" applyNumberFormat="0" applyBorder="0" applyAlignment="0" applyProtection="0">
      <alignment vertical="center"/>
    </xf>
    <xf numFmtId="0" fontId="85" fillId="0" borderId="0">
      <alignment vertical="top"/>
    </xf>
    <xf numFmtId="0" fontId="39" fillId="49" borderId="0" applyNumberFormat="0" applyBorder="0" applyAlignment="0" applyProtection="0">
      <alignment vertical="center"/>
    </xf>
    <xf numFmtId="0" fontId="114" fillId="0" borderId="0"/>
    <xf numFmtId="0" fontId="0" fillId="0" borderId="0"/>
    <xf numFmtId="0" fontId="71" fillId="0" borderId="0"/>
    <xf numFmtId="0" fontId="49" fillId="0" borderId="0"/>
    <xf numFmtId="0" fontId="49" fillId="0" borderId="0"/>
    <xf numFmtId="0" fontId="39" fillId="24" borderId="0" applyNumberFormat="0" applyBorder="0" applyAlignment="0" applyProtection="0">
      <alignment vertical="center"/>
    </xf>
    <xf numFmtId="0" fontId="49" fillId="0" borderId="0"/>
    <xf numFmtId="0" fontId="0" fillId="0" borderId="0"/>
    <xf numFmtId="0" fontId="49" fillId="0" borderId="0"/>
    <xf numFmtId="0" fontId="111" fillId="58" borderId="0" applyNumberFormat="0" applyBorder="0" applyAlignment="0" applyProtection="0">
      <alignment vertical="center"/>
    </xf>
    <xf numFmtId="0" fontId="49" fillId="0" borderId="0"/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9" fontId="98" fillId="0" borderId="0" applyFont="0" applyFill="0" applyBorder="0" applyAlignment="0" applyProtection="0"/>
    <xf numFmtId="0" fontId="49" fillId="0" borderId="0"/>
    <xf numFmtId="0" fontId="0" fillId="0" borderId="0"/>
    <xf numFmtId="208" fontId="0" fillId="0" borderId="0" applyFont="0" applyFill="0" applyBorder="0" applyAlignment="0" applyProtection="0"/>
    <xf numFmtId="0" fontId="39" fillId="25" borderId="0" applyNumberFormat="0" applyBorder="0" applyAlignment="0" applyProtection="0">
      <alignment vertical="center"/>
    </xf>
    <xf numFmtId="0" fontId="49" fillId="0" borderId="0"/>
    <xf numFmtId="187" fontId="0" fillId="0" borderId="0" applyFont="0" applyFill="0" applyBorder="0" applyAlignment="0" applyProtection="0"/>
    <xf numFmtId="4" fontId="122" fillId="0" borderId="0">
      <alignment horizontal="right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59" borderId="0" applyNumberFormat="0" applyBorder="0" applyAlignment="0" applyProtection="0"/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51" fillId="0" borderId="0">
      <alignment vertical="center"/>
    </xf>
    <xf numFmtId="0" fontId="0" fillId="0" borderId="0">
      <protection locked="0"/>
    </xf>
    <xf numFmtId="205" fontId="98" fillId="0" borderId="0"/>
    <xf numFmtId="184" fontId="0" fillId="0" borderId="0">
      <protection locked="0"/>
    </xf>
    <xf numFmtId="0" fontId="0" fillId="0" borderId="0">
      <protection locked="0"/>
    </xf>
    <xf numFmtId="180" fontId="98" fillId="0" borderId="0" applyFill="0" applyBorder="0" applyProtection="0">
      <alignment horizontal="right"/>
    </xf>
    <xf numFmtId="0" fontId="95" fillId="4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54" fillId="13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111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189" fontId="49" fillId="0" borderId="0" applyFont="0" applyFill="0" applyBorder="0" applyAlignment="0" applyProtection="0"/>
    <xf numFmtId="0" fontId="64" fillId="13" borderId="0" applyNumberFormat="0" applyBorder="0" applyAlignment="0" applyProtection="0">
      <alignment vertical="center"/>
    </xf>
    <xf numFmtId="217" fontId="89" fillId="0" borderId="0" applyFont="0" applyFill="0" applyBorder="0" applyAlignment="0" applyProtection="0"/>
    <xf numFmtId="188" fontId="0" fillId="0" borderId="0" applyFont="0" applyFill="0" applyBorder="0" applyAlignment="0" applyProtection="0"/>
    <xf numFmtId="0" fontId="51" fillId="0" borderId="0">
      <alignment vertical="center"/>
    </xf>
    <xf numFmtId="0" fontId="0" fillId="0" borderId="0"/>
    <xf numFmtId="0" fontId="0" fillId="0" borderId="0"/>
    <xf numFmtId="0" fontId="0" fillId="0" borderId="0"/>
    <xf numFmtId="0" fontId="62" fillId="15" borderId="0" applyNumberFormat="0" applyBorder="0" applyAlignment="0" applyProtection="0">
      <alignment vertical="center"/>
    </xf>
    <xf numFmtId="0" fontId="0" fillId="0" borderId="0"/>
    <xf numFmtId="0" fontId="108" fillId="62" borderId="1"/>
    <xf numFmtId="0" fontId="110" fillId="18" borderId="0" applyNumberFormat="0" applyBorder="0" applyAlignment="0" applyProtection="0">
      <alignment vertical="center"/>
    </xf>
    <xf numFmtId="0" fontId="0" fillId="0" borderId="0"/>
    <xf numFmtId="0" fontId="62" fillId="13" borderId="0" applyNumberFormat="0" applyBorder="0" applyAlignment="0" applyProtection="0">
      <alignment vertical="center"/>
    </xf>
    <xf numFmtId="0" fontId="0" fillId="0" borderId="0"/>
    <xf numFmtId="43" fontId="62" fillId="0" borderId="0" applyFont="0" applyFill="0" applyBorder="0" applyAlignment="0" applyProtection="0">
      <alignment vertical="center"/>
    </xf>
    <xf numFmtId="0" fontId="45" fillId="52" borderId="0" applyNumberFormat="0" applyBorder="0" applyAlignment="0" applyProtection="0"/>
    <xf numFmtId="0" fontId="0" fillId="0" borderId="0"/>
    <xf numFmtId="0" fontId="0" fillId="0" borderId="0">
      <protection locked="0"/>
    </xf>
    <xf numFmtId="213" fontId="0" fillId="0" borderId="0" applyFont="0" applyFill="0" applyProtection="0"/>
    <xf numFmtId="0" fontId="0" fillId="0" borderId="0">
      <protection locked="0"/>
    </xf>
    <xf numFmtId="0" fontId="0" fillId="0" borderId="0">
      <protection locked="0"/>
    </xf>
    <xf numFmtId="0" fontId="54" fillId="13" borderId="0" applyNumberFormat="0" applyBorder="0" applyAlignment="0" applyProtection="0">
      <alignment vertical="center"/>
    </xf>
    <xf numFmtId="0" fontId="71" fillId="0" borderId="0"/>
    <xf numFmtId="0" fontId="49" fillId="0" borderId="0"/>
    <xf numFmtId="0" fontId="0" fillId="0" borderId="0"/>
    <xf numFmtId="0" fontId="0" fillId="0" borderId="0"/>
    <xf numFmtId="0" fontId="49" fillId="0" borderId="0"/>
    <xf numFmtId="0" fontId="0" fillId="0" borderId="0">
      <protection locked="0"/>
    </xf>
    <xf numFmtId="0" fontId="71" fillId="0" borderId="0"/>
    <xf numFmtId="0" fontId="0" fillId="0" borderId="0">
      <protection locked="0"/>
    </xf>
    <xf numFmtId="192" fontId="51" fillId="63" borderId="0"/>
    <xf numFmtId="0" fontId="49" fillId="0" borderId="0"/>
    <xf numFmtId="0" fontId="0" fillId="0" borderId="0"/>
    <xf numFmtId="0" fontId="123" fillId="59" borderId="0" applyNumberFormat="0"/>
    <xf numFmtId="0" fontId="58" fillId="0" borderId="0"/>
    <xf numFmtId="0" fontId="54" fillId="13" borderId="0" applyNumberFormat="0" applyBorder="0" applyAlignment="0" applyProtection="0">
      <alignment vertical="center"/>
    </xf>
    <xf numFmtId="0" fontId="0" fillId="0" borderId="0">
      <protection locked="0"/>
    </xf>
    <xf numFmtId="0" fontId="58" fillId="0" borderId="0"/>
    <xf numFmtId="0" fontId="0" fillId="0" borderId="0">
      <protection locked="0"/>
    </xf>
    <xf numFmtId="0" fontId="62" fillId="0" borderId="0">
      <alignment vertical="center"/>
    </xf>
    <xf numFmtId="0" fontId="0" fillId="0" borderId="0"/>
    <xf numFmtId="0" fontId="49" fillId="0" borderId="0"/>
    <xf numFmtId="0" fontId="111" fillId="60" borderId="0" applyNumberFormat="0" applyBorder="0" applyAlignment="0" applyProtection="0">
      <alignment vertical="center"/>
    </xf>
    <xf numFmtId="0" fontId="0" fillId="0" borderId="0">
      <protection locked="0"/>
    </xf>
    <xf numFmtId="0" fontId="60" fillId="15" borderId="0" applyNumberFormat="0" applyBorder="0" applyAlignment="0" applyProtection="0">
      <alignment vertical="center"/>
    </xf>
    <xf numFmtId="0" fontId="71" fillId="0" borderId="0"/>
    <xf numFmtId="0" fontId="124" fillId="64" borderId="0" applyNumberFormat="0" applyBorder="0" applyAlignment="0" applyProtection="0"/>
    <xf numFmtId="0" fontId="49" fillId="0" borderId="0"/>
    <xf numFmtId="0" fontId="0" fillId="0" borderId="0"/>
    <xf numFmtId="0" fontId="58" fillId="0" borderId="0"/>
    <xf numFmtId="0" fontId="0" fillId="0" borderId="0"/>
    <xf numFmtId="0" fontId="49" fillId="0" borderId="0"/>
    <xf numFmtId="0" fontId="0" fillId="0" borderId="0"/>
    <xf numFmtId="0" fontId="53" fillId="65" borderId="0" applyNumberFormat="0" applyBorder="0" applyAlignment="0" applyProtection="0"/>
    <xf numFmtId="0" fontId="62" fillId="7" borderId="0" applyNumberFormat="0" applyBorder="0" applyAlignment="0" applyProtection="0">
      <alignment vertical="center"/>
    </xf>
    <xf numFmtId="0" fontId="0" fillId="0" borderId="0"/>
    <xf numFmtId="209" fontId="51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51" fillId="18" borderId="0" applyNumberFormat="0" applyBorder="0" applyAlignment="0" applyProtection="0">
      <alignment vertical="center"/>
    </xf>
    <xf numFmtId="0" fontId="71" fillId="0" borderId="0"/>
    <xf numFmtId="0" fontId="85" fillId="0" borderId="0">
      <alignment vertical="top"/>
    </xf>
    <xf numFmtId="201" fontId="125" fillId="0" borderId="0"/>
    <xf numFmtId="0" fontId="49" fillId="0" borderId="0"/>
    <xf numFmtId="0" fontId="0" fillId="0" borderId="0"/>
    <xf numFmtId="0" fontId="53" fillId="66" borderId="0" applyNumberFormat="0" applyBorder="0" applyAlignment="0" applyProtection="0"/>
    <xf numFmtId="0" fontId="58" fillId="0" borderId="0"/>
    <xf numFmtId="0" fontId="51" fillId="0" borderId="0">
      <alignment vertical="center"/>
    </xf>
    <xf numFmtId="0" fontId="49" fillId="0" borderId="0"/>
    <xf numFmtId="0" fontId="0" fillId="0" borderId="0"/>
    <xf numFmtId="0" fontId="71" fillId="0" borderId="0"/>
    <xf numFmtId="0" fontId="49" fillId="0" borderId="0"/>
    <xf numFmtId="0" fontId="51" fillId="0" borderId="0">
      <alignment vertical="center"/>
      <protection locked="0"/>
    </xf>
    <xf numFmtId="0" fontId="49" fillId="0" borderId="0"/>
    <xf numFmtId="0" fontId="53" fillId="12" borderId="0" applyNumberFormat="0" applyBorder="0" applyAlignment="0" applyProtection="0"/>
    <xf numFmtId="0" fontId="54" fillId="13" borderId="0" applyNumberFormat="0" applyBorder="0" applyAlignment="0" applyProtection="0">
      <alignment vertical="center"/>
    </xf>
    <xf numFmtId="0" fontId="108" fillId="10" borderId="1"/>
    <xf numFmtId="0" fontId="0" fillId="0" borderId="0"/>
    <xf numFmtId="0" fontId="0" fillId="0" borderId="0"/>
    <xf numFmtId="0" fontId="111" fillId="21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49" fillId="0" borderId="0"/>
    <xf numFmtId="4" fontId="61" fillId="0" borderId="0">
      <alignment horizontal="right"/>
    </xf>
    <xf numFmtId="0" fontId="124" fillId="67" borderId="0" applyNumberFormat="0" applyBorder="0" applyAlignment="0" applyProtection="0"/>
    <xf numFmtId="181" fontId="0" fillId="0" borderId="0" applyFont="0" applyFill="0" applyBorder="0" applyAlignment="0" applyProtection="0"/>
    <xf numFmtId="0" fontId="60" fillId="68" borderId="0" applyNumberFormat="0" applyBorder="0" applyAlignment="0" applyProtection="0">
      <alignment vertical="center"/>
    </xf>
    <xf numFmtId="0" fontId="0" fillId="0" borderId="0"/>
    <xf numFmtId="191" fontId="98" fillId="0" borderId="0" applyFill="0" applyBorder="0" applyProtection="0">
      <alignment horizontal="right"/>
    </xf>
    <xf numFmtId="200" fontId="98" fillId="0" borderId="0" applyFill="0" applyBorder="0" applyProtection="0">
      <alignment horizontal="right"/>
    </xf>
    <xf numFmtId="0" fontId="54" fillId="13" borderId="0" applyNumberFormat="0" applyBorder="0" applyAlignment="0" applyProtection="0">
      <alignment vertical="center"/>
    </xf>
    <xf numFmtId="218" fontId="126" fillId="0" borderId="0" applyFill="0" applyBorder="0" applyProtection="0">
      <alignment horizontal="center"/>
    </xf>
    <xf numFmtId="203" fontId="98" fillId="0" borderId="0" applyFill="0" applyBorder="0" applyProtection="0">
      <alignment horizontal="right"/>
    </xf>
    <xf numFmtId="0" fontId="0" fillId="0" borderId="0"/>
    <xf numFmtId="3" fontId="89" fillId="0" borderId="0" applyFont="0" applyFill="0" applyBorder="0" applyAlignment="0" applyProtection="0"/>
    <xf numFmtId="14" fontId="46" fillId="0" borderId="0">
      <alignment horizontal="center" wrapText="1"/>
      <protection locked="0"/>
    </xf>
    <xf numFmtId="0" fontId="60" fillId="61" borderId="0" applyNumberFormat="0" applyBorder="0" applyAlignment="0" applyProtection="0">
      <alignment vertical="center"/>
    </xf>
    <xf numFmtId="185" fontId="126" fillId="0" borderId="0" applyFill="0" applyBorder="0" applyProtection="0">
      <alignment horizontal="center"/>
    </xf>
    <xf numFmtId="219" fontId="127" fillId="0" borderId="0" applyFill="0" applyBorder="0" applyProtection="0">
      <alignment horizontal="right"/>
    </xf>
    <xf numFmtId="216" fontId="98" fillId="0" borderId="0" applyFill="0" applyBorder="0" applyProtection="0">
      <alignment horizontal="right"/>
    </xf>
    <xf numFmtId="0" fontId="54" fillId="13" borderId="0" applyNumberFormat="0" applyBorder="0" applyAlignment="0" applyProtection="0">
      <alignment vertical="center"/>
    </xf>
    <xf numFmtId="210" fontId="98" fillId="0" borderId="0" applyFill="0" applyBorder="0" applyProtection="0">
      <alignment horizontal="right"/>
    </xf>
    <xf numFmtId="0" fontId="47" fillId="0" borderId="0"/>
    <xf numFmtId="0" fontId="51" fillId="0" borderId="0"/>
    <xf numFmtId="0" fontId="62" fillId="25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18" fillId="19" borderId="17">
      <protection locked="0"/>
    </xf>
    <xf numFmtId="0" fontId="62" fillId="56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202" fontId="51" fillId="0" borderId="0" applyFont="0" applyFill="0" applyBorder="0" applyAlignment="0" applyProtection="0"/>
    <xf numFmtId="0" fontId="51" fillId="0" borderId="0">
      <alignment vertical="center"/>
    </xf>
    <xf numFmtId="0" fontId="39" fillId="7" borderId="0" applyNumberFormat="0" applyBorder="0" applyAlignment="0" applyProtection="0">
      <alignment vertical="center"/>
    </xf>
    <xf numFmtId="192" fontId="51" fillId="63" borderId="0"/>
    <xf numFmtId="0" fontId="62" fillId="7" borderId="0" applyNumberFormat="0" applyBorder="0" applyAlignment="0" applyProtection="0">
      <alignment vertical="center"/>
    </xf>
    <xf numFmtId="0" fontId="110" fillId="18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62" fillId="69" borderId="0" applyNumberFormat="0" applyBorder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177" fontId="0" fillId="0" borderId="0"/>
    <xf numFmtId="0" fontId="62" fillId="25" borderId="0" applyNumberFormat="0" applyBorder="0" applyAlignment="0" applyProtection="0">
      <alignment vertical="center"/>
    </xf>
    <xf numFmtId="0" fontId="62" fillId="69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62" fillId="69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65" borderId="0" applyNumberFormat="0" applyBorder="0" applyAlignment="0" applyProtection="0"/>
    <xf numFmtId="0" fontId="39" fillId="15" borderId="0" applyNumberFormat="0" applyBorder="0" applyAlignment="0" applyProtection="0">
      <alignment vertical="center"/>
    </xf>
    <xf numFmtId="37" fontId="86" fillId="0" borderId="0" applyFont="0" applyFill="0" applyBorder="0" applyAlignment="0" applyProtection="0"/>
    <xf numFmtId="0" fontId="62" fillId="49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110" fillId="18" borderId="0" applyNumberFormat="0" applyBorder="0" applyAlignment="0" applyProtection="0">
      <alignment vertical="center"/>
    </xf>
    <xf numFmtId="0" fontId="62" fillId="6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10" fillId="1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61" borderId="0" applyNumberFormat="0" applyBorder="0" applyAlignment="0" applyProtection="0">
      <alignment vertical="center"/>
    </xf>
    <xf numFmtId="0" fontId="110" fillId="18" borderId="0" applyNumberFormat="0" applyBorder="0" applyAlignment="0" applyProtection="0">
      <alignment vertical="center"/>
    </xf>
    <xf numFmtId="0" fontId="113" fillId="13" borderId="0" applyNumberFormat="0" applyBorder="0" applyAlignment="0" applyProtection="0">
      <alignment vertical="center"/>
    </xf>
    <xf numFmtId="0" fontId="118" fillId="19" borderId="17">
      <protection locked="0"/>
    </xf>
    <xf numFmtId="0" fontId="111" fillId="6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33" applyNumberFormat="0" applyFill="0" applyProtection="0">
      <alignment horizontal="left"/>
    </xf>
    <xf numFmtId="0" fontId="60" fillId="68" borderId="0" applyNumberFormat="0" applyBorder="0" applyAlignment="0" applyProtection="0">
      <alignment vertical="center"/>
    </xf>
    <xf numFmtId="41" fontId="130" fillId="0" borderId="0" applyFont="0" applyFill="0" applyBorder="0" applyAlignment="0" applyProtection="0"/>
    <xf numFmtId="0" fontId="51" fillId="60" borderId="0" applyNumberFormat="0" applyBorder="0" applyAlignment="0" applyProtection="0"/>
    <xf numFmtId="0" fontId="62" fillId="0" borderId="0">
      <alignment vertical="center"/>
    </xf>
    <xf numFmtId="0" fontId="111" fillId="15" borderId="0" applyNumberFormat="0" applyBorder="0" applyAlignment="0" applyProtection="0">
      <alignment vertical="center"/>
    </xf>
    <xf numFmtId="0" fontId="111" fillId="49" borderId="0" applyNumberFormat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111" fillId="61" borderId="0" applyNumberFormat="0" applyBorder="0" applyAlignment="0" applyProtection="0">
      <alignment vertical="center"/>
    </xf>
    <xf numFmtId="0" fontId="60" fillId="61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111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195" fontId="86" fillId="0" borderId="0" applyFont="0" applyFill="0" applyBorder="0" applyAlignment="0" applyProtection="0"/>
    <xf numFmtId="0" fontId="60" fillId="51" borderId="0" applyNumberFormat="0" applyBorder="0" applyAlignment="0" applyProtection="0">
      <alignment vertical="center"/>
    </xf>
    <xf numFmtId="0" fontId="71" fillId="0" borderId="0">
      <protection locked="0"/>
    </xf>
    <xf numFmtId="192" fontId="51" fillId="70" borderId="0"/>
    <xf numFmtId="0" fontId="67" fillId="18" borderId="0" applyNumberFormat="0" applyBorder="0" applyAlignment="0" applyProtection="0">
      <alignment vertical="center"/>
    </xf>
    <xf numFmtId="0" fontId="53" fillId="66" borderId="0" applyNumberFormat="0" applyBorder="0" applyAlignment="0" applyProtection="0"/>
    <xf numFmtId="0" fontId="51" fillId="71" borderId="0" applyNumberFormat="0" applyBorder="0" applyAlignment="0" applyProtection="0"/>
    <xf numFmtId="0" fontId="103" fillId="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48" fillId="53" borderId="0" applyNumberFormat="0" applyBorder="0" applyAlignment="0" applyProtection="0"/>
    <xf numFmtId="183" fontId="0" fillId="0" borderId="0"/>
    <xf numFmtId="0" fontId="53" fillId="72" borderId="0" applyNumberFormat="0" applyBorder="0" applyAlignment="0" applyProtection="0"/>
    <xf numFmtId="0" fontId="51" fillId="73" borderId="0" applyNumberFormat="0" applyBorder="0" applyAlignment="0" applyProtection="0"/>
    <xf numFmtId="0" fontId="48" fillId="52" borderId="0" applyNumberFormat="0" applyBorder="0" applyAlignment="0" applyProtection="0"/>
    <xf numFmtId="212" fontId="0" fillId="0" borderId="0" applyFont="0" applyFill="0" applyBorder="0" applyAlignment="0" applyProtection="0"/>
    <xf numFmtId="0" fontId="45" fillId="7" borderId="0" applyNumberFormat="0" applyBorder="0" applyAlignment="0" applyProtection="0">
      <alignment vertical="center"/>
    </xf>
    <xf numFmtId="0" fontId="48" fillId="55" borderId="0" applyNumberFormat="0" applyBorder="0" applyAlignment="0" applyProtection="0"/>
    <xf numFmtId="0" fontId="48" fillId="8" borderId="0" applyNumberFormat="0" applyBorder="0" applyAlignment="0" applyProtection="0"/>
    <xf numFmtId="9" fontId="51" fillId="0" borderId="0" applyFont="0" applyFill="0" applyBorder="0" applyAlignment="0" applyProtection="0">
      <alignment vertical="center"/>
    </xf>
    <xf numFmtId="188" fontId="0" fillId="0" borderId="0" applyFill="0" applyBorder="0" applyAlignment="0"/>
    <xf numFmtId="0" fontId="53" fillId="74" borderId="0" applyNumberFormat="0" applyBorder="0" applyAlignment="0" applyProtection="0"/>
    <xf numFmtId="0" fontId="67" fillId="18" borderId="0" applyNumberFormat="0" applyBorder="0" applyAlignment="0" applyProtection="0">
      <alignment vertical="center"/>
    </xf>
    <xf numFmtId="0" fontId="48" fillId="55" borderId="0" applyNumberFormat="0" applyBorder="0" applyAlignment="0" applyProtection="0"/>
    <xf numFmtId="41" fontId="98" fillId="0" borderId="0" applyFont="0" applyFill="0" applyBorder="0" applyAlignment="0" applyProtection="0"/>
    <xf numFmtId="0" fontId="53" fillId="75" borderId="0" applyNumberFormat="0" applyBorder="0" applyAlignment="0" applyProtection="0"/>
    <xf numFmtId="0" fontId="103" fillId="7" borderId="0" applyNumberFormat="0" applyBorder="0" applyAlignment="0" applyProtection="0">
      <alignment vertical="center"/>
    </xf>
    <xf numFmtId="0" fontId="48" fillId="53" borderId="0" applyNumberFormat="0" applyBorder="0" applyAlignment="0" applyProtection="0"/>
    <xf numFmtId="0" fontId="48" fillId="76" borderId="0" applyNumberFormat="0" applyBorder="0" applyAlignment="0" applyProtection="0"/>
    <xf numFmtId="0" fontId="53" fillId="76" borderId="0" applyNumberFormat="0" applyBorder="0" applyAlignment="0" applyProtection="0"/>
    <xf numFmtId="0" fontId="54" fillId="13" borderId="0" applyNumberFormat="0" applyBorder="0" applyAlignment="0" applyProtection="0">
      <alignment vertical="center"/>
    </xf>
    <xf numFmtId="204" fontId="85" fillId="0" borderId="0" applyFill="0" applyBorder="0" applyAlignment="0"/>
    <xf numFmtId="182" fontId="49" fillId="0" borderId="0" applyFill="0" applyBorder="0" applyAlignment="0"/>
    <xf numFmtId="188" fontId="0" fillId="0" borderId="0" applyFill="0" applyBorder="0" applyAlignment="0"/>
    <xf numFmtId="179" fontId="0" fillId="0" borderId="0" applyFill="0" applyBorder="0" applyAlignment="0"/>
    <xf numFmtId="188" fontId="0" fillId="0" borderId="0" applyFill="0" applyBorder="0" applyAlignment="0"/>
    <xf numFmtId="9" fontId="71" fillId="0" borderId="0" applyFont="0" applyFill="0" applyBorder="0" applyAlignment="0" applyProtection="0"/>
    <xf numFmtId="9" fontId="69" fillId="0" borderId="0" applyFont="0" applyFill="0" applyBorder="0" applyAlignment="0" applyProtection="0"/>
    <xf numFmtId="25" fontId="69" fillId="0" borderId="0" applyFont="0" applyFill="0" applyBorder="0" applyAlignment="0" applyProtection="0"/>
    <xf numFmtId="0" fontId="90" fillId="10" borderId="14" applyNumberFormat="0" applyAlignment="0" applyProtection="0">
      <alignment vertical="center"/>
    </xf>
    <xf numFmtId="0" fontId="131" fillId="54" borderId="31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32" fillId="0" borderId="34" applyNumberFormat="0" applyFill="0" applyProtection="0">
      <alignment horizontal="center"/>
    </xf>
    <xf numFmtId="0" fontId="133" fillId="0" borderId="0" applyFill="0" applyBorder="0">
      <alignment horizontal="right"/>
    </xf>
    <xf numFmtId="0" fontId="54" fillId="13" borderId="0" applyNumberFormat="0" applyBorder="0" applyAlignment="0" applyProtection="0">
      <alignment vertical="center"/>
    </xf>
    <xf numFmtId="0" fontId="134" fillId="0" borderId="35"/>
    <xf numFmtId="0" fontId="49" fillId="0" borderId="0" applyFill="0" applyBorder="0">
      <alignment horizontal="right"/>
    </xf>
    <xf numFmtId="183" fontId="0" fillId="0" borderId="0"/>
    <xf numFmtId="183" fontId="0" fillId="0" borderId="0"/>
    <xf numFmtId="0" fontId="135" fillId="0" borderId="30" applyNumberFormat="0" applyFill="0" applyAlignment="0" applyProtection="0">
      <alignment vertical="center"/>
    </xf>
    <xf numFmtId="183" fontId="0" fillId="0" borderId="0"/>
    <xf numFmtId="41" fontId="0" fillId="0" borderId="0" applyFont="0" applyFill="0" applyBorder="0" applyAlignment="0" applyProtection="0"/>
    <xf numFmtId="0" fontId="0" fillId="0" borderId="0"/>
    <xf numFmtId="198" fontId="0" fillId="0" borderId="0" applyFont="0" applyFill="0" applyBorder="0" applyAlignment="0" applyProtection="0"/>
    <xf numFmtId="0" fontId="58" fillId="0" borderId="0"/>
    <xf numFmtId="223" fontId="98" fillId="0" borderId="0"/>
    <xf numFmtId="198" fontId="0" fillId="0" borderId="0" applyFill="0" applyBorder="0" applyAlignment="0"/>
    <xf numFmtId="186" fontId="86" fillId="0" borderId="0" applyFont="0" applyFill="0" applyBorder="0" applyAlignment="0" applyProtection="0"/>
    <xf numFmtId="39" fontId="86" fillId="0" borderId="0" applyFont="0" applyFill="0" applyBorder="0" applyAlignment="0" applyProtection="0"/>
    <xf numFmtId="0" fontId="54" fillId="13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37" fontId="69" fillId="0" borderId="0" applyFont="0" applyFill="0" applyBorder="0" applyAlignment="0" applyProtection="0"/>
    <xf numFmtId="0" fontId="64" fillId="13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110" fillId="18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136" fillId="0" borderId="0" applyProtection="0"/>
    <xf numFmtId="224" fontId="49" fillId="0" borderId="0" applyFont="0" applyFill="0" applyBorder="0" applyAlignment="0" applyProtection="0"/>
    <xf numFmtId="0" fontId="67" fillId="18" borderId="0" applyNumberFormat="0" applyBorder="0" applyAlignment="0" applyProtection="0">
      <alignment vertical="center"/>
    </xf>
    <xf numFmtId="198" fontId="0" fillId="0" borderId="0" applyFill="0" applyBorder="0" applyAlignment="0"/>
    <xf numFmtId="225" fontId="98" fillId="0" borderId="0"/>
    <xf numFmtId="0" fontId="54" fillId="13" borderId="0" applyNumberFormat="0" applyBorder="0" applyAlignment="0" applyProtection="0">
      <alignment vertical="center"/>
    </xf>
    <xf numFmtId="0" fontId="137" fillId="0" borderId="0" applyNumberFormat="0" applyAlignment="0">
      <alignment horizontal="left"/>
    </xf>
    <xf numFmtId="9" fontId="51" fillId="0" borderId="0" applyFont="0" applyFill="0" applyBorder="0" applyAlignment="0" applyProtection="0">
      <alignment vertical="center"/>
    </xf>
    <xf numFmtId="0" fontId="138" fillId="0" borderId="0" applyNumberFormat="0" applyAlignment="0"/>
    <xf numFmtId="226" fontId="86" fillId="0" borderId="0" applyFont="0" applyFill="0" applyBorder="0" applyAlignment="0" applyProtection="0"/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4" fontId="85" fillId="0" borderId="0" applyFill="0" applyBorder="0" applyAlignment="0"/>
    <xf numFmtId="0" fontId="119" fillId="0" borderId="0"/>
    <xf numFmtId="0" fontId="67" fillId="7" borderId="0" applyNumberFormat="0" applyBorder="0" applyAlignment="0" applyProtection="0">
      <alignment vertical="center"/>
    </xf>
    <xf numFmtId="15" fontId="89" fillId="0" borderId="0"/>
    <xf numFmtId="199" fontId="98" fillId="0" borderId="0"/>
    <xf numFmtId="179" fontId="0" fillId="0" borderId="0" applyFill="0" applyBorder="0" applyAlignment="0"/>
    <xf numFmtId="188" fontId="0" fillId="0" borderId="0" applyFill="0" applyBorder="0" applyAlignment="0"/>
    <xf numFmtId="0" fontId="113" fillId="25" borderId="0" applyNumberFormat="0" applyBorder="0" applyAlignment="0" applyProtection="0">
      <alignment vertical="center"/>
    </xf>
    <xf numFmtId="227" fontId="51" fillId="0" borderId="0" applyFont="0" applyFill="0" applyBorder="0" applyAlignment="0" applyProtection="0"/>
    <xf numFmtId="0" fontId="111" fillId="77" borderId="0" applyNumberFormat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2" fontId="136" fillId="0" borderId="0" applyProtection="0"/>
    <xf numFmtId="228" fontId="119" fillId="0" borderId="0">
      <alignment horizontal="right"/>
    </xf>
    <xf numFmtId="43" fontId="51" fillId="0" borderId="0" applyFont="0" applyFill="0" applyBorder="0" applyAlignment="0" applyProtection="0">
      <alignment vertical="center"/>
    </xf>
    <xf numFmtId="0" fontId="0" fillId="0" borderId="0"/>
    <xf numFmtId="0" fontId="51" fillId="0" borderId="0">
      <alignment vertical="center"/>
    </xf>
    <xf numFmtId="0" fontId="67" fillId="18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43" fontId="98" fillId="0" borderId="0" applyFont="0" applyFill="0" applyBorder="0" applyAlignment="0" applyProtection="0"/>
    <xf numFmtId="0" fontId="140" fillId="0" borderId="0">
      <alignment horizontal="left"/>
    </xf>
    <xf numFmtId="0" fontId="100" fillId="0" borderId="36" applyNumberFormat="0" applyAlignment="0" applyProtection="0">
      <alignment horizontal="left" vertical="center"/>
    </xf>
    <xf numFmtId="0" fontId="141" fillId="0" borderId="0" applyProtection="0"/>
    <xf numFmtId="0" fontId="54" fillId="13" borderId="0" applyNumberFormat="0" applyBorder="0" applyAlignment="0" applyProtection="0">
      <alignment vertical="center"/>
    </xf>
    <xf numFmtId="0" fontId="100" fillId="0" borderId="0" applyProtection="0"/>
    <xf numFmtId="38" fontId="142" fillId="0" borderId="0"/>
    <xf numFmtId="0" fontId="54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10" fontId="108" fillId="78" borderId="1" applyNumberFormat="0" applyBorder="0" applyAlignment="0" applyProtection="0"/>
    <xf numFmtId="0" fontId="60" fillId="58" borderId="0" applyNumberFormat="0" applyBorder="0" applyAlignment="0" applyProtection="0">
      <alignment vertical="center"/>
    </xf>
    <xf numFmtId="0" fontId="0" fillId="0" borderId="0"/>
    <xf numFmtId="186" fontId="143" fillId="63" borderId="0"/>
    <xf numFmtId="0" fontId="51" fillId="47" borderId="14" applyNumberFormat="0" applyAlignment="0" applyProtection="0"/>
    <xf numFmtId="0" fontId="0" fillId="0" borderId="0"/>
    <xf numFmtId="0" fontId="67" fillId="7" borderId="0" applyNumberFormat="0" applyBorder="0" applyAlignment="0" applyProtection="0">
      <alignment vertical="center"/>
    </xf>
    <xf numFmtId="0" fontId="62" fillId="78" borderId="37" applyNumberFormat="0" applyFont="0" applyAlignment="0" applyProtection="0">
      <alignment vertical="center"/>
    </xf>
    <xf numFmtId="0" fontId="51" fillId="56" borderId="0" applyNumberFormat="0" applyFont="0" applyBorder="0" applyAlignment="0" applyProtection="0">
      <alignment horizontal="right"/>
    </xf>
    <xf numFmtId="38" fontId="144" fillId="0" borderId="0"/>
    <xf numFmtId="0" fontId="67" fillId="18" borderId="0" applyNumberFormat="0" applyBorder="0" applyAlignment="0" applyProtection="0">
      <alignment vertical="center"/>
    </xf>
    <xf numFmtId="38" fontId="133" fillId="0" borderId="0"/>
    <xf numFmtId="0" fontId="67" fillId="7" borderId="0" applyNumberFormat="0" applyBorder="0" applyAlignment="0" applyProtection="0">
      <alignment vertical="center"/>
    </xf>
    <xf numFmtId="0" fontId="51" fillId="4" borderId="26" applyNumberFormat="0" applyAlignment="0" applyProtection="0"/>
    <xf numFmtId="0" fontId="98" fillId="0" borderId="0" applyNumberFormat="0" applyFont="0" applyFill="0" applyBorder="0" applyProtection="0">
      <alignment horizontal="left" vertical="center"/>
    </xf>
    <xf numFmtId="0" fontId="51" fillId="0" borderId="0" applyFont="0" applyFill="0">
      <alignment horizontal="fill"/>
    </xf>
    <xf numFmtId="0" fontId="0" fillId="0" borderId="0"/>
    <xf numFmtId="0" fontId="136" fillId="0" borderId="38" applyProtection="0"/>
    <xf numFmtId="188" fontId="0" fillId="0" borderId="0" applyFill="0" applyBorder="0" applyAlignment="0"/>
    <xf numFmtId="186" fontId="145" fillId="70" borderId="0"/>
    <xf numFmtId="0" fontId="103" fillId="18" borderId="0" applyNumberFormat="0" applyBorder="0" applyAlignment="0" applyProtection="0">
      <alignment vertical="center"/>
    </xf>
    <xf numFmtId="0" fontId="51" fillId="0" borderId="0">
      <alignment vertical="center"/>
    </xf>
    <xf numFmtId="192" fontId="51" fillId="70" borderId="0"/>
    <xf numFmtId="38" fontId="89" fillId="0" borderId="0" applyFont="0" applyFill="0" applyBorder="0" applyAlignment="0" applyProtection="0"/>
    <xf numFmtId="208" fontId="0" fillId="0" borderId="0" applyFont="0" applyFill="0" applyBorder="0" applyAlignment="0" applyProtection="0"/>
    <xf numFmtId="222" fontId="89" fillId="0" borderId="0" applyFont="0" applyFill="0" applyBorder="0" applyAlignment="0" applyProtection="0"/>
    <xf numFmtId="0" fontId="98" fillId="0" borderId="0"/>
    <xf numFmtId="37" fontId="146" fillId="0" borderId="0"/>
    <xf numFmtId="0" fontId="143" fillId="0" borderId="0"/>
    <xf numFmtId="0" fontId="62" fillId="78" borderId="37" applyNumberFormat="0" applyFont="0" applyAlignment="0" applyProtection="0">
      <alignment vertical="center"/>
    </xf>
    <xf numFmtId="0" fontId="147" fillId="10" borderId="26" applyNumberFormat="0" applyAlignment="0" applyProtection="0">
      <alignment vertical="center"/>
    </xf>
    <xf numFmtId="40" fontId="148" fillId="4" borderId="0">
      <alignment horizontal="right"/>
    </xf>
    <xf numFmtId="10" fontId="98" fillId="0" borderId="0" applyFont="0" applyFill="0" applyBorder="0" applyAlignment="0" applyProtection="0"/>
    <xf numFmtId="214" fontId="0" fillId="0" borderId="0" applyFont="0" applyFill="0" applyBorder="0" applyAlignment="0" applyProtection="0"/>
    <xf numFmtId="0" fontId="149" fillId="0" borderId="0" applyNumberFormat="0" applyFill="0" applyBorder="0" applyAlignment="0" applyProtection="0">
      <alignment vertical="center"/>
    </xf>
    <xf numFmtId="229" fontId="0" fillId="0" borderId="0" applyFont="0" applyFill="0" applyBorder="0" applyAlignment="0" applyProtection="0"/>
    <xf numFmtId="0" fontId="0" fillId="0" borderId="0"/>
    <xf numFmtId="10" fontId="0" fillId="0" borderId="0" applyFont="0" applyFill="0" applyBorder="0" applyAlignment="0" applyProtection="0"/>
    <xf numFmtId="0" fontId="67" fillId="7" borderId="0" applyNumberFormat="0" applyBorder="0" applyAlignment="0" applyProtection="0">
      <alignment vertical="center"/>
    </xf>
    <xf numFmtId="0" fontId="124" fillId="79" borderId="0" applyNumberFormat="0" applyBorder="0" applyAlignment="0" applyProtection="0"/>
    <xf numFmtId="198" fontId="0" fillId="0" borderId="0" applyFill="0" applyBorder="0" applyAlignment="0"/>
    <xf numFmtId="188" fontId="0" fillId="0" borderId="0" applyFill="0" applyBorder="0" applyAlignment="0"/>
    <xf numFmtId="15" fontId="89" fillId="0" borderId="0" applyFont="0" applyFill="0" applyBorder="0" applyAlignment="0" applyProtection="0"/>
    <xf numFmtId="4" fontId="89" fillId="0" borderId="0" applyFont="0" applyFill="0" applyBorder="0" applyAlignment="0" applyProtection="0"/>
    <xf numFmtId="0" fontId="150" fillId="0" borderId="35">
      <alignment horizontal="center"/>
    </xf>
    <xf numFmtId="0" fontId="109" fillId="50" borderId="0" applyNumberFormat="0" applyBorder="0" applyAlignment="0" applyProtection="0"/>
    <xf numFmtId="0" fontId="89" fillId="80" borderId="0" applyNumberFormat="0" applyFont="0" applyBorder="0" applyAlignment="0" applyProtection="0"/>
    <xf numFmtId="0" fontId="51" fillId="0" borderId="0" applyNumberFormat="0" applyFill="0" applyBorder="0" applyAlignment="0" applyProtection="0">
      <alignment horizontal="left"/>
    </xf>
    <xf numFmtId="230" fontId="51" fillId="0" borderId="0" applyNumberFormat="0" applyFill="0" applyBorder="0" applyAlignment="0" applyProtection="0">
      <alignment horizontal="left"/>
    </xf>
    <xf numFmtId="0" fontId="64" fillId="13" borderId="0" applyNumberFormat="0" applyBorder="0" applyAlignment="0" applyProtection="0">
      <alignment vertical="center"/>
    </xf>
    <xf numFmtId="0" fontId="150" fillId="0" borderId="0" applyNumberFormat="0" applyFill="0" applyBorder="0" applyAlignment="0" applyProtection="0"/>
    <xf numFmtId="0" fontId="151" fillId="0" borderId="0">
      <alignment horizontal="left"/>
    </xf>
    <xf numFmtId="43" fontId="108" fillId="0" borderId="39"/>
    <xf numFmtId="0" fontId="134" fillId="0" borderId="0"/>
    <xf numFmtId="0" fontId="143" fillId="0" borderId="0"/>
    <xf numFmtId="0" fontId="51" fillId="19" borderId="17">
      <protection locked="0"/>
    </xf>
    <xf numFmtId="0" fontId="51" fillId="0" borderId="0">
      <alignment vertical="center"/>
    </xf>
    <xf numFmtId="0" fontId="118" fillId="19" borderId="17">
      <protection locked="0"/>
    </xf>
    <xf numFmtId="0" fontId="118" fillId="19" borderId="17">
      <protection locked="0"/>
    </xf>
    <xf numFmtId="0" fontId="51" fillId="19" borderId="17">
      <protection locked="0"/>
    </xf>
    <xf numFmtId="0" fontId="51" fillId="19" borderId="17">
      <protection locked="0"/>
    </xf>
    <xf numFmtId="0" fontId="51" fillId="19" borderId="17">
      <protection locked="0"/>
    </xf>
    <xf numFmtId="0" fontId="152" fillId="0" borderId="0" applyNumberFormat="0" applyFill="0" applyBorder="0" applyAlignment="0" applyProtection="0"/>
    <xf numFmtId="49" fontId="85" fillId="0" borderId="0" applyFill="0" applyBorder="0" applyAlignment="0"/>
    <xf numFmtId="0" fontId="113" fillId="25" borderId="0" applyNumberFormat="0" applyBorder="0" applyAlignment="0" applyProtection="0">
      <alignment vertical="center"/>
    </xf>
    <xf numFmtId="221" fontId="85" fillId="0" borderId="0" applyFill="0" applyBorder="0" applyAlignment="0"/>
    <xf numFmtId="231" fontId="0" fillId="0" borderId="0" applyFill="0" applyBorder="0" applyAlignment="0"/>
    <xf numFmtId="232" fontId="49" fillId="0" borderId="0" applyFont="0" applyFill="0" applyBorder="0" applyAlignment="0" applyProtection="0"/>
    <xf numFmtId="0" fontId="67" fillId="18" borderId="0" applyNumberFormat="0" applyBorder="0" applyAlignment="0" applyProtection="0">
      <alignment vertical="center"/>
    </xf>
    <xf numFmtId="220" fontId="0" fillId="0" borderId="0" applyFont="0" applyFill="0" applyBorder="0" applyAlignment="0" applyProtection="0"/>
    <xf numFmtId="0" fontId="62" fillId="0" borderId="0">
      <alignment vertical="center"/>
    </xf>
    <xf numFmtId="0" fontId="62" fillId="0" borderId="0">
      <alignment vertical="center"/>
    </xf>
    <xf numFmtId="0" fontId="149" fillId="0" borderId="0" applyNumberFormat="0" applyFill="0" applyBorder="0" applyAlignment="0" applyProtection="0">
      <alignment vertical="center"/>
    </xf>
    <xf numFmtId="0" fontId="45" fillId="52" borderId="0" applyNumberFormat="0" applyBorder="0" applyAlignment="0" applyProtection="0"/>
    <xf numFmtId="0" fontId="129" fillId="0" borderId="0" applyNumberFormat="0" applyFill="0" applyBorder="0" applyAlignment="0" applyProtection="0">
      <alignment vertical="center"/>
    </xf>
    <xf numFmtId="9" fontId="153" fillId="0" borderId="0" applyFont="0" applyFill="0" applyBorder="0" applyAlignment="0" applyProtection="0"/>
    <xf numFmtId="0" fontId="67" fillId="18" borderId="0" applyNumberFormat="0" applyBorder="0" applyAlignment="0" applyProtection="0">
      <alignment vertical="center"/>
    </xf>
    <xf numFmtId="0" fontId="49" fillId="0" borderId="0"/>
    <xf numFmtId="0" fontId="0" fillId="0" borderId="0"/>
    <xf numFmtId="181" fontId="49" fillId="0" borderId="0" applyFont="0" applyFill="0" applyBorder="0" applyAlignment="0" applyProtection="0"/>
    <xf numFmtId="41" fontId="0" fillId="0" borderId="0" applyFont="0" applyFill="0" applyBorder="0" applyAlignment="0" applyProtection="0"/>
    <xf numFmtId="190" fontId="0" fillId="0" borderId="0" applyFont="0" applyFill="0" applyBorder="0" applyAlignment="0" applyProtection="0"/>
    <xf numFmtId="9" fontId="62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110" fillId="18" borderId="0" applyNumberFormat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9" fontId="51" fillId="0" borderId="0" applyFont="0" applyFill="0" applyBorder="0" applyAlignment="0" applyProtection="0"/>
    <xf numFmtId="9" fontId="62" fillId="0" borderId="0" applyFont="0" applyFill="0" applyBorder="0" applyAlignment="0" applyProtection="0">
      <alignment vertical="center"/>
    </xf>
    <xf numFmtId="9" fontId="62" fillId="0" borderId="0" applyFont="0" applyFill="0" applyBorder="0" applyAlignment="0" applyProtection="0">
      <alignment vertical="center"/>
    </xf>
    <xf numFmtId="0" fontId="154" fillId="0" borderId="32" applyNumberFormat="0" applyFill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155" fillId="0" borderId="24" applyNumberFormat="0" applyFill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194" fontId="0" fillId="0" borderId="0" applyFont="0" applyFill="0" applyBorder="0" applyAlignment="0" applyProtection="0"/>
    <xf numFmtId="0" fontId="156" fillId="0" borderId="0"/>
    <xf numFmtId="0" fontId="0" fillId="0" borderId="33" applyNumberFormat="0" applyFill="0" applyProtection="0">
      <alignment horizontal="right"/>
    </xf>
    <xf numFmtId="0" fontId="120" fillId="0" borderId="32" applyNumberFormat="0" applyFill="0" applyAlignment="0" applyProtection="0">
      <alignment vertical="center"/>
    </xf>
    <xf numFmtId="0" fontId="121" fillId="0" borderId="29" applyNumberFormat="0" applyFill="0" applyAlignment="0" applyProtection="0">
      <alignment vertical="center"/>
    </xf>
    <xf numFmtId="0" fontId="51" fillId="0" borderId="0" applyFont="0" applyBorder="0" applyAlignment="0">
      <alignment vertical="center"/>
    </xf>
    <xf numFmtId="0" fontId="82" fillId="0" borderId="24" applyNumberFormat="0" applyFill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43" fontId="62" fillId="0" borderId="0" applyFont="0" applyFill="0" applyBorder="0" applyAlignment="0" applyProtection="0">
      <alignment vertical="center"/>
    </xf>
    <xf numFmtId="0" fontId="155" fillId="0" borderId="0" applyNumberFormat="0" applyFill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0" fillId="18" borderId="0" applyNumberFormat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57" fillId="0" borderId="33" applyNumberFormat="0" applyFill="0" applyProtection="0">
      <alignment horizontal="center"/>
    </xf>
    <xf numFmtId="4" fontId="114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0" fontId="0" fillId="0" borderId="0"/>
    <xf numFmtId="0" fontId="159" fillId="0" borderId="15" applyNumberFormat="0" applyFill="0" applyProtection="0">
      <alignment horizontal="center"/>
    </xf>
    <xf numFmtId="0" fontId="113" fillId="25" borderId="0" applyNumberFormat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113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0" fillId="0" borderId="0"/>
    <xf numFmtId="0" fontId="54" fillId="13" borderId="0" applyNumberFormat="0" applyBorder="0" applyAlignment="0" applyProtection="0">
      <alignment vertical="center"/>
    </xf>
    <xf numFmtId="0" fontId="51" fillId="0" borderId="0"/>
    <xf numFmtId="0" fontId="54" fillId="13" borderId="0" applyNumberFormat="0" applyBorder="0" applyAlignment="0" applyProtection="0">
      <alignment vertical="center"/>
    </xf>
    <xf numFmtId="0" fontId="51" fillId="0" borderId="0"/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110" fillId="18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113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113" fillId="13" borderId="0" applyNumberFormat="0" applyBorder="0" applyAlignment="0" applyProtection="0">
      <alignment vertical="center"/>
    </xf>
    <xf numFmtId="0" fontId="109" fillId="50" borderId="0" applyNumberFormat="0" applyBorder="0" applyAlignment="0" applyProtection="0"/>
    <xf numFmtId="0" fontId="109" fillId="50" borderId="0" applyNumberFormat="0" applyBorder="0" applyAlignment="0" applyProtection="0"/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113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43" fontId="130" fillId="0" borderId="0" applyFont="0" applyFill="0" applyBorder="0" applyAlignment="0" applyProtection="0"/>
    <xf numFmtId="0" fontId="91" fillId="13" borderId="0" applyNumberFormat="0" applyBorder="0" applyAlignment="0" applyProtection="0">
      <alignment vertical="center"/>
    </xf>
    <xf numFmtId="0" fontId="113" fillId="13" borderId="0" applyNumberFormat="0" applyBorder="0" applyAlignment="0" applyProtection="0">
      <alignment vertical="center"/>
    </xf>
    <xf numFmtId="0" fontId="113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79" fillId="2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1" fontId="160" fillId="0" borderId="1">
      <alignment vertical="center"/>
      <protection locked="0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161" fillId="0" borderId="0"/>
    <xf numFmtId="0" fontId="51" fillId="0" borderId="0">
      <alignment vertical="center"/>
    </xf>
    <xf numFmtId="0" fontId="0" fillId="0" borderId="0"/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29" fillId="0" borderId="0" applyFill="0" applyBorder="0" applyAlignment="0"/>
    <xf numFmtId="0" fontId="6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62" fillId="0" borderId="0"/>
    <xf numFmtId="0" fontId="51" fillId="0" borderId="0">
      <alignment vertical="center"/>
    </xf>
    <xf numFmtId="0" fontId="51" fillId="0" borderId="0">
      <alignment vertical="center"/>
    </xf>
    <xf numFmtId="0" fontId="62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/>
    <xf numFmtId="0" fontId="94" fillId="18" borderId="0" applyNumberFormat="0" applyBorder="0" applyAlignment="0" applyProtection="0">
      <alignment vertical="center"/>
    </xf>
    <xf numFmtId="0" fontId="62" fillId="0" borderId="0">
      <alignment vertical="center"/>
    </xf>
    <xf numFmtId="0" fontId="51" fillId="0" borderId="0">
      <alignment vertical="center"/>
    </xf>
    <xf numFmtId="0" fontId="0" fillId="0" borderId="0"/>
    <xf numFmtId="0" fontId="51" fillId="0" borderId="0">
      <alignment horizontal="left" wrapText="1"/>
    </xf>
    <xf numFmtId="0" fontId="51" fillId="0" borderId="0"/>
    <xf numFmtId="0" fontId="51" fillId="0" borderId="0"/>
    <xf numFmtId="0" fontId="51" fillId="0" borderId="0">
      <alignment horizontal="left" wrapText="1"/>
    </xf>
    <xf numFmtId="0" fontId="51" fillId="0" borderId="0"/>
    <xf numFmtId="0" fontId="51" fillId="0" borderId="0"/>
    <xf numFmtId="0" fontId="51" fillId="0" borderId="0">
      <alignment horizontal="left" wrapText="1"/>
    </xf>
    <xf numFmtId="0" fontId="51" fillId="0" borderId="0"/>
    <xf numFmtId="0" fontId="0" fillId="0" borderId="0"/>
    <xf numFmtId="0" fontId="0" fillId="0" borderId="0"/>
    <xf numFmtId="0" fontId="163" fillId="24" borderId="14" applyNumberFormat="0" applyAlignment="0" applyProtection="0">
      <alignment vertical="center"/>
    </xf>
    <xf numFmtId="0" fontId="0" fillId="0" borderId="0"/>
    <xf numFmtId="0" fontId="94" fillId="7" borderId="0" applyNumberFormat="0" applyBorder="0" applyAlignment="0" applyProtection="0">
      <alignment vertical="center"/>
    </xf>
    <xf numFmtId="0" fontId="62" fillId="0" borderId="0">
      <alignment vertical="center"/>
    </xf>
    <xf numFmtId="0" fontId="76" fillId="24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4" fillId="0" borderId="0" applyNumberFormat="0" applyFill="0" applyBorder="0" applyAlignment="0" applyProtection="0">
      <alignment vertical="top"/>
      <protection locked="0"/>
    </xf>
    <xf numFmtId="0" fontId="62" fillId="0" borderId="0">
      <alignment vertical="center"/>
    </xf>
    <xf numFmtId="0" fontId="0" fillId="0" borderId="0"/>
    <xf numFmtId="0" fontId="62" fillId="0" borderId="0">
      <alignment vertical="center"/>
    </xf>
    <xf numFmtId="0" fontId="0" fillId="0" borderId="0"/>
    <xf numFmtId="0" fontId="62" fillId="0" borderId="0">
      <alignment vertical="center"/>
    </xf>
    <xf numFmtId="0" fontId="110" fillId="18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/>
    <xf numFmtId="0" fontId="0" fillId="0" borderId="0"/>
    <xf numFmtId="0" fontId="0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78" borderId="37" applyNumberFormat="0" applyFon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0" fillId="0" borderId="0" applyNumberFormat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164" fillId="0" borderId="0" applyNumberFormat="0" applyFill="0" applyBorder="0" applyAlignment="0" applyProtection="0">
      <alignment vertical="top"/>
      <protection locked="0"/>
    </xf>
    <xf numFmtId="0" fontId="51" fillId="18" borderId="0" applyNumberFormat="0" applyBorder="0" applyAlignment="0" applyProtection="0">
      <alignment vertical="center"/>
    </xf>
    <xf numFmtId="0" fontId="29" fillId="0" borderId="0" applyFill="0" applyBorder="0" applyAlignment="0"/>
    <xf numFmtId="0" fontId="67" fillId="18" borderId="0" applyNumberFormat="0" applyBorder="0" applyAlignment="0" applyProtection="0">
      <alignment vertical="center"/>
    </xf>
    <xf numFmtId="0" fontId="103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103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110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98" fillId="0" borderId="0"/>
    <xf numFmtId="0" fontId="45" fillId="18" borderId="0" applyNumberFormat="0" applyBorder="0" applyAlignment="0" applyProtection="0">
      <alignment vertical="center"/>
    </xf>
    <xf numFmtId="0" fontId="111" fillId="73" borderId="0" applyNumberFormat="0" applyBorder="0" applyAlignment="0" applyProtection="0">
      <alignment vertical="center"/>
    </xf>
    <xf numFmtId="0" fontId="103" fillId="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110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10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110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110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165" fillId="0" borderId="0" applyNumberFormat="0" applyFill="0" applyBorder="0" applyAlignment="0" applyProtection="0">
      <alignment vertical="top"/>
      <protection locked="0"/>
    </xf>
    <xf numFmtId="0" fontId="165" fillId="0" borderId="0" applyNumberFormat="0" applyFill="0" applyBorder="0" applyAlignment="0" applyProtection="0">
      <alignment vertical="top"/>
      <protection locked="0"/>
    </xf>
    <xf numFmtId="0" fontId="131" fillId="54" borderId="31" applyNumberFormat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59" fillId="0" borderId="15" applyNumberFormat="0" applyFill="0" applyProtection="0">
      <alignment horizontal="left"/>
    </xf>
    <xf numFmtId="0" fontId="167" fillId="0" borderId="25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62" fillId="0" borderId="0" applyFont="0" applyFill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117" fillId="0" borderId="0"/>
    <xf numFmtId="0" fontId="60" fillId="77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73" borderId="0" applyNumberFormat="0" applyBorder="0" applyAlignment="0" applyProtection="0">
      <alignment vertical="center"/>
    </xf>
    <xf numFmtId="0" fontId="147" fillId="10" borderId="26" applyNumberFormat="0" applyAlignment="0" applyProtection="0">
      <alignment vertical="center"/>
    </xf>
    <xf numFmtId="1" fontId="0" fillId="0" borderId="15" applyFill="0" applyProtection="0">
      <alignment horizontal="center"/>
    </xf>
    <xf numFmtId="234" fontId="114" fillId="0" borderId="0" applyFont="0" applyFill="0" applyBorder="0" applyAlignment="0" applyProtection="0"/>
    <xf numFmtId="0" fontId="51" fillId="0" borderId="25" applyNumberFormat="0" applyFill="0" applyAlignment="0" applyProtection="0">
      <alignment vertical="center"/>
    </xf>
    <xf numFmtId="0" fontId="51" fillId="77" borderId="0" applyNumberFormat="0" applyBorder="0" applyAlignment="0" applyProtection="0">
      <alignment vertical="center"/>
    </xf>
    <xf numFmtId="0" fontId="51" fillId="7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233" fontId="160" fillId="0" borderId="1">
      <alignment vertical="center"/>
      <protection locked="0"/>
    </xf>
    <xf numFmtId="0" fontId="58" fillId="0" borderId="0"/>
    <xf numFmtId="0" fontId="89" fillId="0" borderId="0"/>
    <xf numFmtId="41" fontId="0" fillId="0" borderId="0" applyFont="0" applyFill="0" applyBorder="0" applyAlignment="0" applyProtection="0"/>
    <xf numFmtId="0" fontId="0" fillId="0" borderId="1" applyNumberFormat="0"/>
    <xf numFmtId="235" fontId="130" fillId="0" borderId="0" applyFont="0" applyFill="0" applyBorder="0" applyAlignment="0" applyProtection="0"/>
    <xf numFmtId="236" fontId="130" fillId="0" borderId="0" applyFont="0" applyFill="0" applyBorder="0" applyAlignment="0" applyProtection="0"/>
    <xf numFmtId="0" fontId="0" fillId="0" borderId="0"/>
  </cellStyleXfs>
  <cellXfs count="16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center" vertical="center" wrapText="1"/>
    </xf>
    <xf numFmtId="9" fontId="11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 indent="2"/>
    </xf>
    <xf numFmtId="0" fontId="17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horizontal="right" vertical="center" wrapText="1"/>
    </xf>
    <xf numFmtId="0" fontId="0" fillId="0" borderId="0" xfId="0" applyFill="1"/>
    <xf numFmtId="0" fontId="20" fillId="0" borderId="0" xfId="0" applyFont="1" applyBorder="1" applyAlignment="1" applyProtection="1"/>
    <xf numFmtId="0" fontId="21" fillId="0" borderId="0" xfId="0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right" vertical="center"/>
    </xf>
    <xf numFmtId="0" fontId="24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237" fontId="25" fillId="0" borderId="1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/>
    <xf numFmtId="0" fontId="26" fillId="0" borderId="0" xfId="0" applyFont="1" applyBorder="1" applyAlignment="1" applyProtection="1">
      <alignment vertical="center" wrapText="1"/>
    </xf>
    <xf numFmtId="0" fontId="26" fillId="0" borderId="0" xfId="0" applyFont="1" applyBorder="1" applyAlignment="1" applyProtection="1"/>
    <xf numFmtId="0" fontId="27" fillId="0" borderId="1" xfId="0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 wrapText="1"/>
    </xf>
    <xf numFmtId="238" fontId="27" fillId="0" borderId="1" xfId="0" applyNumberFormat="1" applyFont="1" applyFill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left" vertical="center" wrapText="1"/>
    </xf>
    <xf numFmtId="49" fontId="27" fillId="0" borderId="1" xfId="0" applyNumberFormat="1" applyFont="1" applyFill="1" applyBorder="1" applyAlignment="1" applyProtection="1">
      <alignment horizontal="center" vertical="center"/>
    </xf>
    <xf numFmtId="237" fontId="27" fillId="0" borderId="1" xfId="0" applyNumberFormat="1" applyFont="1" applyFill="1" applyBorder="1" applyAlignment="1" applyProtection="1">
      <alignment horizontal="right" vertical="center"/>
    </xf>
    <xf numFmtId="238" fontId="23" fillId="0" borderId="1" xfId="0" applyNumberFormat="1" applyFont="1" applyFill="1" applyBorder="1" applyAlignment="1" applyProtection="1">
      <alignment horizontal="center" vertical="center"/>
    </xf>
    <xf numFmtId="49" fontId="28" fillId="0" borderId="1" xfId="1026" applyNumberFormat="1" applyFont="1" applyFill="1" applyBorder="1" applyAlignment="1">
      <alignment horizontal="left" vertical="center" wrapText="1"/>
    </xf>
    <xf numFmtId="49" fontId="29" fillId="0" borderId="1" xfId="1026" applyNumberFormat="1" applyFont="1" applyFill="1" applyBorder="1" applyAlignment="1">
      <alignment horizontal="left" vertical="center" wrapText="1"/>
    </xf>
    <xf numFmtId="0" fontId="29" fillId="0" borderId="1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vertical="center"/>
    </xf>
    <xf numFmtId="0" fontId="30" fillId="0" borderId="0" xfId="0" applyFont="1" applyBorder="1" applyAlignment="1" applyProtection="1">
      <alignment vertical="center" wrapText="1"/>
    </xf>
    <xf numFmtId="0" fontId="23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vertical="center" wrapText="1"/>
    </xf>
    <xf numFmtId="49" fontId="23" fillId="0" borderId="1" xfId="0" applyNumberFormat="1" applyFont="1" applyFill="1" applyBorder="1" applyAlignment="1" applyProtection="1">
      <alignment vertical="center"/>
    </xf>
    <xf numFmtId="239" fontId="23" fillId="0" borderId="1" xfId="0" applyNumberFormat="1" applyFont="1" applyFill="1" applyBorder="1" applyAlignment="1" applyProtection="1">
      <alignment horizontal="right" vertical="center" wrapText="1"/>
    </xf>
    <xf numFmtId="0" fontId="31" fillId="0" borderId="0" xfId="0" applyFont="1"/>
    <xf numFmtId="49" fontId="22" fillId="0" borderId="0" xfId="0" applyNumberFormat="1" applyFont="1" applyBorder="1" applyAlignment="1" applyProtection="1">
      <alignment horizontal="center" vertical="center"/>
    </xf>
    <xf numFmtId="49" fontId="27" fillId="0" borderId="1" xfId="0" applyNumberFormat="1" applyFont="1" applyBorder="1" applyAlignment="1" applyProtection="1">
      <alignment horizontal="center" vertical="center"/>
    </xf>
    <xf numFmtId="49" fontId="23" fillId="0" borderId="1" xfId="0" applyNumberFormat="1" applyFont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left" vertical="center"/>
    </xf>
    <xf numFmtId="239" fontId="27" fillId="0" borderId="1" xfId="0" applyNumberFormat="1" applyFont="1" applyFill="1" applyBorder="1" applyAlignment="1" applyProtection="1">
      <alignment horizontal="right" vertical="center" wrapText="1"/>
    </xf>
    <xf numFmtId="0" fontId="32" fillId="0" borderId="0" xfId="0" applyFont="1" applyBorder="1" applyAlignment="1" applyProtection="1"/>
    <xf numFmtId="0" fontId="29" fillId="0" borderId="1" xfId="664" applyFont="1" applyFill="1" applyBorder="1">
      <alignment vertical="center"/>
    </xf>
    <xf numFmtId="0" fontId="20" fillId="0" borderId="1" xfId="0" applyFont="1" applyBorder="1" applyAlignment="1" applyProtection="1"/>
    <xf numFmtId="239" fontId="27" fillId="3" borderId="1" xfId="0" applyNumberFormat="1" applyFont="1" applyFill="1" applyBorder="1" applyAlignment="1" applyProtection="1">
      <alignment horizontal="right" vertical="center" wrapText="1"/>
    </xf>
    <xf numFmtId="0" fontId="32" fillId="0" borderId="1" xfId="0" applyFont="1" applyBorder="1" applyAlignment="1" applyProtection="1"/>
    <xf numFmtId="49" fontId="29" fillId="0" borderId="1" xfId="0" applyNumberFormat="1" applyFont="1" applyFill="1" applyBorder="1" applyAlignment="1">
      <alignment horizontal="left" vertical="center" wrapText="1"/>
    </xf>
    <xf numFmtId="49" fontId="27" fillId="3" borderId="1" xfId="0" applyNumberFormat="1" applyFont="1" applyFill="1" applyBorder="1" applyAlignment="1" applyProtection="1">
      <alignment horizontal="left" vertical="center"/>
    </xf>
    <xf numFmtId="237" fontId="27" fillId="3" borderId="1" xfId="0" applyNumberFormat="1" applyFont="1" applyFill="1" applyBorder="1" applyAlignment="1" applyProtection="1">
      <alignment horizontal="right" vertical="center" wrapText="1"/>
    </xf>
    <xf numFmtId="0" fontId="33" fillId="3" borderId="1" xfId="0" applyFont="1" applyFill="1" applyBorder="1" applyAlignment="1" applyProtection="1">
      <alignment horizontal="left" vertical="center" wrapText="1"/>
      <protection locked="0"/>
    </xf>
    <xf numFmtId="240" fontId="27" fillId="3" borderId="1" xfId="0" applyNumberFormat="1" applyFont="1" applyFill="1" applyBorder="1" applyAlignment="1" applyProtection="1">
      <alignment horizontal="right" vertical="center" wrapText="1"/>
    </xf>
    <xf numFmtId="49" fontId="23" fillId="3" borderId="1" xfId="0" applyNumberFormat="1" applyFont="1" applyFill="1" applyBorder="1" applyAlignment="1" applyProtection="1">
      <alignment horizontal="left" vertical="center"/>
    </xf>
    <xf numFmtId="49" fontId="34" fillId="3" borderId="1" xfId="0" applyNumberFormat="1" applyFont="1" applyFill="1" applyBorder="1" applyAlignment="1">
      <alignment horizontal="left" vertical="center" wrapText="1"/>
    </xf>
    <xf numFmtId="240" fontId="34" fillId="3" borderId="1" xfId="0" applyNumberFormat="1" applyFont="1" applyFill="1" applyBorder="1" applyAlignment="1">
      <alignment horizontal="right" vertical="center" wrapText="1"/>
    </xf>
    <xf numFmtId="240" fontId="23" fillId="3" borderId="1" xfId="0" applyNumberFormat="1" applyFont="1" applyFill="1" applyBorder="1" applyAlignment="1" applyProtection="1">
      <alignment horizontal="right" vertical="center" wrapText="1"/>
    </xf>
    <xf numFmtId="0" fontId="34" fillId="3" borderId="1" xfId="0" applyFont="1" applyFill="1" applyBorder="1" applyAlignment="1">
      <alignment horizontal="left" vertical="center" wrapText="1"/>
    </xf>
    <xf numFmtId="240" fontId="33" fillId="3" borderId="1" xfId="0" applyNumberFormat="1" applyFont="1" applyFill="1" applyBorder="1" applyAlignment="1">
      <alignment horizontal="right" vertical="center" wrapText="1"/>
    </xf>
    <xf numFmtId="0" fontId="33" fillId="3" borderId="1" xfId="0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0" fontId="35" fillId="0" borderId="6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right" vertical="center"/>
    </xf>
    <xf numFmtId="0" fontId="23" fillId="4" borderId="0" xfId="0" applyFont="1" applyFill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right" vertical="center"/>
    </xf>
    <xf numFmtId="0" fontId="27" fillId="0" borderId="7" xfId="0" applyFont="1" applyBorder="1" applyAlignment="1" applyProtection="1">
      <alignment horizontal="center" vertical="center"/>
    </xf>
    <xf numFmtId="0" fontId="27" fillId="0" borderId="7" xfId="0" applyFont="1" applyFill="1" applyBorder="1" applyAlignment="1" applyProtection="1">
      <alignment horizontal="left" vertical="center"/>
    </xf>
    <xf numFmtId="239" fontId="27" fillId="0" borderId="7" xfId="0" applyNumberFormat="1" applyFont="1" applyFill="1" applyBorder="1" applyAlignment="1" applyProtection="1">
      <alignment horizontal="right" vertical="center" wrapText="1"/>
    </xf>
    <xf numFmtId="0" fontId="23" fillId="0" borderId="0" xfId="0" applyFont="1" applyFill="1" applyBorder="1" applyAlignment="1" applyProtection="1"/>
    <xf numFmtId="0" fontId="23" fillId="0" borderId="0" xfId="0" applyFont="1" applyFill="1" applyBorder="1" applyAlignment="1" applyProtection="1">
      <alignment horizontal="right" vertical="center"/>
    </xf>
    <xf numFmtId="0" fontId="23" fillId="0" borderId="7" xfId="0" applyFont="1" applyFill="1" applyBorder="1" applyAlignment="1" applyProtection="1">
      <alignment horizontal="left" vertical="center"/>
    </xf>
    <xf numFmtId="239" fontId="23" fillId="0" borderId="7" xfId="0" applyNumberFormat="1" applyFont="1" applyFill="1" applyBorder="1" applyAlignment="1" applyProtection="1">
      <alignment horizontal="right" vertical="center" wrapText="1"/>
    </xf>
    <xf numFmtId="239" fontId="23" fillId="0" borderId="1" xfId="692" applyNumberFormat="1" applyFont="1" applyFill="1" applyBorder="1" applyAlignment="1" applyProtection="1">
      <alignment vertical="center"/>
    </xf>
    <xf numFmtId="0" fontId="23" fillId="0" borderId="7" xfId="0" applyFont="1" applyFill="1" applyBorder="1" applyAlignment="1" applyProtection="1">
      <alignment horizontal="right" vertical="center"/>
    </xf>
    <xf numFmtId="0" fontId="23" fillId="0" borderId="7" xfId="0" applyFont="1" applyBorder="1" applyAlignment="1" applyProtection="1">
      <alignment horizontal="right" vertical="center"/>
    </xf>
    <xf numFmtId="239" fontId="23" fillId="0" borderId="7" xfId="0" applyNumberFormat="1" applyFont="1" applyBorder="1" applyAlignment="1" applyProtection="1">
      <alignment horizontal="right" vertical="center" wrapText="1"/>
    </xf>
    <xf numFmtId="0" fontId="23" fillId="0" borderId="7" xfId="0" applyFont="1" applyBorder="1" applyAlignment="1" applyProtection="1">
      <alignment horizontal="left" vertical="center"/>
    </xf>
    <xf numFmtId="239" fontId="0" fillId="0" borderId="1" xfId="0" applyNumberFormat="1" applyBorder="1"/>
    <xf numFmtId="0" fontId="0" fillId="0" borderId="0" xfId="0" applyFont="1"/>
    <xf numFmtId="0" fontId="22" fillId="0" borderId="0" xfId="913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right" vertical="center"/>
    </xf>
    <xf numFmtId="0" fontId="20" fillId="3" borderId="0" xfId="0" applyFont="1" applyFill="1" applyBorder="1" applyAlignment="1" applyProtection="1"/>
    <xf numFmtId="0" fontId="32" fillId="3" borderId="0" xfId="0" applyFont="1" applyFill="1" applyBorder="1" applyAlignment="1" applyProtection="1"/>
    <xf numFmtId="0" fontId="23" fillId="0" borderId="0" xfId="0" applyFont="1" applyBorder="1" applyAlignment="1" applyProtection="1">
      <alignment vertical="center"/>
    </xf>
    <xf numFmtId="0" fontId="23" fillId="0" borderId="1" xfId="692" applyFont="1" applyFill="1" applyBorder="1" applyAlignment="1" applyProtection="1">
      <alignment vertical="center"/>
    </xf>
    <xf numFmtId="239" fontId="23" fillId="0" borderId="1" xfId="0" applyNumberFormat="1" applyFont="1" applyFill="1" applyBorder="1" applyAlignment="1" applyProtection="1">
      <alignment horizontal="right" vertical="center"/>
    </xf>
    <xf numFmtId="239" fontId="23" fillId="0" borderId="1" xfId="692" applyNumberFormat="1" applyFont="1" applyFill="1" applyBorder="1" applyAlignment="1" applyProtection="1">
      <alignment horizontal="right" vertical="center" wrapText="1"/>
    </xf>
    <xf numFmtId="239" fontId="34" fillId="0" borderId="1" xfId="0" applyNumberFormat="1" applyFont="1" applyFill="1" applyBorder="1" applyAlignment="1">
      <alignment horizontal="right" vertical="center"/>
    </xf>
    <xf numFmtId="0" fontId="23" fillId="0" borderId="1" xfId="692" applyFont="1" applyBorder="1" applyAlignment="1" applyProtection="1">
      <alignment vertical="center"/>
    </xf>
    <xf numFmtId="239" fontId="23" fillId="0" borderId="1" xfId="0" applyNumberFormat="1" applyFont="1" applyBorder="1" applyAlignment="1" applyProtection="1">
      <alignment horizontal="right" vertical="center"/>
    </xf>
    <xf numFmtId="0" fontId="27" fillId="0" borderId="1" xfId="692" applyFont="1" applyFill="1" applyBorder="1" applyAlignment="1" applyProtection="1">
      <alignment horizontal="center" vertical="center"/>
    </xf>
    <xf numFmtId="239" fontId="27" fillId="0" borderId="1" xfId="0" applyNumberFormat="1" applyFont="1" applyFill="1" applyBorder="1" applyAlignment="1" applyProtection="1">
      <alignment horizontal="right" vertical="center"/>
    </xf>
    <xf numFmtId="0" fontId="0" fillId="0" borderId="0" xfId="692" applyFill="1"/>
    <xf numFmtId="0" fontId="20" fillId="0" borderId="0" xfId="692" applyFont="1" applyBorder="1" applyAlignment="1" applyProtection="1"/>
    <xf numFmtId="0" fontId="0" fillId="0" borderId="0" xfId="692"/>
    <xf numFmtId="0" fontId="26" fillId="0" borderId="0" xfId="692" applyFont="1" applyBorder="1" applyAlignment="1" applyProtection="1">
      <alignment vertical="center" wrapText="1"/>
    </xf>
    <xf numFmtId="0" fontId="22" fillId="0" borderId="0" xfId="692" applyFont="1" applyBorder="1" applyAlignment="1" applyProtection="1">
      <alignment horizontal="center" vertical="center"/>
    </xf>
    <xf numFmtId="0" fontId="23" fillId="0" borderId="0" xfId="692" applyFont="1" applyBorder="1" applyAlignment="1" applyProtection="1">
      <alignment vertical="center"/>
    </xf>
    <xf numFmtId="0" fontId="23" fillId="0" borderId="0" xfId="692" applyFont="1" applyBorder="1" applyAlignment="1" applyProtection="1"/>
    <xf numFmtId="0" fontId="23" fillId="0" borderId="0" xfId="692" applyFont="1" applyBorder="1" applyAlignment="1" applyProtection="1">
      <alignment horizontal="right" vertical="center"/>
    </xf>
    <xf numFmtId="0" fontId="27" fillId="0" borderId="1" xfId="692" applyFont="1" applyBorder="1" applyAlignment="1" applyProtection="1">
      <alignment horizontal="center" vertical="center"/>
    </xf>
    <xf numFmtId="239" fontId="23" fillId="0" borderId="1" xfId="692" applyNumberFormat="1" applyFont="1" applyFill="1" applyBorder="1" applyAlignment="1" applyProtection="1">
      <alignment horizontal="right" vertical="center"/>
    </xf>
    <xf numFmtId="0" fontId="20" fillId="0" borderId="0" xfId="692" applyFont="1" applyFill="1" applyBorder="1" applyAlignment="1" applyProtection="1"/>
    <xf numFmtId="239" fontId="23" fillId="0" borderId="1" xfId="692" applyNumberFormat="1" applyFont="1" applyBorder="1" applyAlignment="1" applyProtection="1">
      <alignment horizontal="right" vertical="center"/>
    </xf>
    <xf numFmtId="239" fontId="23" fillId="0" borderId="1" xfId="692" applyNumberFormat="1" applyFont="1" applyBorder="1" applyAlignment="1" applyProtection="1">
      <alignment vertical="center"/>
    </xf>
    <xf numFmtId="239" fontId="23" fillId="0" borderId="1" xfId="692" applyNumberFormat="1" applyFont="1" applyBorder="1" applyAlignment="1" applyProtection="1">
      <alignment horizontal="right" vertical="center" wrapText="1"/>
    </xf>
    <xf numFmtId="239" fontId="27" fillId="0" borderId="1" xfId="692" applyNumberFormat="1" applyFont="1" applyFill="1" applyBorder="1" applyAlignment="1" applyProtection="1">
      <alignment horizontal="right" vertical="center" wrapText="1"/>
    </xf>
    <xf numFmtId="239" fontId="27" fillId="0" borderId="1" xfId="692" applyNumberFormat="1" applyFont="1" applyFill="1" applyBorder="1" applyAlignment="1" applyProtection="1">
      <alignment horizontal="center" vertical="center"/>
    </xf>
    <xf numFmtId="237" fontId="23" fillId="0" borderId="1" xfId="692" applyNumberFormat="1" applyFont="1" applyFill="1" applyBorder="1" applyAlignment="1" applyProtection="1">
      <alignment horizontal="right" vertical="center" wrapText="1"/>
    </xf>
    <xf numFmtId="239" fontId="23" fillId="0" borderId="1" xfId="692" applyNumberFormat="1" applyFont="1" applyFill="1" applyBorder="1" applyAlignment="1" applyProtection="1"/>
    <xf numFmtId="0" fontId="37" fillId="0" borderId="0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horizontal="center" vertical="center"/>
    </xf>
    <xf numFmtId="0" fontId="25" fillId="0" borderId="9" xfId="0" applyFont="1" applyBorder="1" applyAlignment="1" applyProtection="1">
      <alignment horizontal="center" vertical="center"/>
    </xf>
    <xf numFmtId="0" fontId="21" fillId="0" borderId="8" xfId="25" applyFont="1" applyBorder="1" applyAlignment="1" applyProtection="1">
      <alignment vertical="center" wrapText="1"/>
    </xf>
    <xf numFmtId="0" fontId="25" fillId="0" borderId="9" xfId="0" applyFont="1" applyBorder="1" applyAlignment="1" applyProtection="1">
      <alignment vertical="center"/>
    </xf>
    <xf numFmtId="0" fontId="21" fillId="0" borderId="8" xfId="25" applyFont="1" applyBorder="1" applyAlignment="1" applyProtection="1">
      <alignment vertical="center"/>
    </xf>
    <xf numFmtId="0" fontId="21" fillId="0" borderId="10" xfId="25" applyFont="1" applyBorder="1" applyAlignment="1" applyProtection="1">
      <alignment vertical="center" wrapText="1"/>
    </xf>
    <xf numFmtId="0" fontId="25" fillId="0" borderId="11" xfId="0" applyFont="1" applyBorder="1" applyAlignment="1" applyProtection="1">
      <alignment vertical="center"/>
    </xf>
    <xf numFmtId="0" fontId="25" fillId="0" borderId="11" xfId="0" applyFont="1" applyBorder="1" applyAlignment="1" applyProtection="1"/>
    <xf numFmtId="0" fontId="21" fillId="0" borderId="12" xfId="25" applyFont="1" applyBorder="1" applyAlignment="1" applyProtection="1">
      <alignment vertical="center" wrapText="1"/>
    </xf>
    <xf numFmtId="0" fontId="38" fillId="0" borderId="0" xfId="0" applyFont="1" applyBorder="1" applyAlignment="1" applyProtection="1">
      <alignment vertical="center"/>
    </xf>
    <xf numFmtId="0" fontId="39" fillId="0" borderId="0" xfId="0" applyFont="1" applyBorder="1" applyAlignme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0" fillId="0" borderId="0" xfId="0" applyFont="1" applyBorder="1" applyAlignment="1" applyProtection="1">
      <alignment vertical="center"/>
    </xf>
    <xf numFmtId="0" fontId="39" fillId="0" borderId="0" xfId="0" applyFont="1" applyAlignment="1" applyProtection="1">
      <alignment horizontal="center" vertical="center"/>
    </xf>
    <xf numFmtId="0" fontId="3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41" fillId="0" borderId="0" xfId="0" applyFont="1" applyBorder="1" applyAlignment="1" applyProtection="1">
      <alignment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1027">
    <cellStyle name="常规" xfId="0" builtinId="0"/>
    <cellStyle name="货币[0]" xfId="1" builtinId="7"/>
    <cellStyle name="Heading" xfId="2"/>
    <cellStyle name="20% - 强调文字颜色 3" xfId="3" builtinId="38"/>
    <cellStyle name="输入" xfId="4" builtinId="20"/>
    <cellStyle name="?…????è [0.00]_Region Orders (2)" xfId="5"/>
    <cellStyle name="货币" xfId="6" builtinId="4"/>
    <cellStyle name="好_05玉溪" xfId="7"/>
    <cellStyle name="args.style" xfId="8"/>
    <cellStyle name="だ_Total (2)" xfId="9"/>
    <cellStyle name="Normalny_Arkusz1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?…????è_Region Orders (2)" xfId="15"/>
    <cellStyle name="Calc Percent (1)" xfId="16"/>
    <cellStyle name="计算 2" xfId="17"/>
    <cellStyle name="?? 2 2" xfId="18"/>
    <cellStyle name="差" xfId="19" builtinId="27"/>
    <cellStyle name="千位分隔" xfId="20" builtinId="3"/>
    <cellStyle name="Accent2 - 60%" xfId="21"/>
    <cellStyle name="日期" xfId="22"/>
    <cellStyle name="差_奖励补助测算5.23新" xfId="23"/>
    <cellStyle name="Unprotect" xfId="24"/>
    <cellStyle name="超链接" xfId="25" builtinId="8"/>
    <cellStyle name="60% - 强调文字颜色 3" xfId="26" builtinId="40"/>
    <cellStyle name="差_2009年一般性转移支付标准工资_奖励补助测算5.22测试" xfId="27"/>
    <cellStyle name="_2006年综合经营计划表（城北支行版5）" xfId="28"/>
    <cellStyle name="百分比" xfId="29" builtinId="5"/>
    <cellStyle name="_kcb" xfId="30"/>
    <cellStyle name="已访问的超链接" xfId="31" builtinId="9"/>
    <cellStyle name="Œ…‹æØ‚è_Region Orders (2)" xfId="32"/>
    <cellStyle name="_ET_STYLE_NoName_00__Sheet3" xfId="33"/>
    <cellStyle name="60% - 强调文字颜色 2 3" xfId="34"/>
    <cellStyle name="entry" xfId="35"/>
    <cellStyle name="注释" xfId="36" builtinId="10"/>
    <cellStyle name="常规 6" xfId="37"/>
    <cellStyle name="60% - 强调文字颜色 2" xfId="38" builtinId="36"/>
    <cellStyle name="Entered" xfId="39"/>
    <cellStyle name="PrePop Units (1)" xfId="40"/>
    <cellStyle name="差_教师绩效工资测算表（离退休按各地上报数测算）2009年1月1日" xfId="41"/>
    <cellStyle name="差_2007年政法部门业务指标" xfId="42"/>
    <cellStyle name="标题 4" xfId="43" builtinId="19"/>
    <cellStyle name="百分比 7" xfId="44"/>
    <cellStyle name="警告文本" xfId="45" builtinId="11"/>
    <cellStyle name="好_奖励补助测算5.23新" xfId="46"/>
    <cellStyle name="差_指标五" xfId="47"/>
    <cellStyle name="常规 5 2" xfId="48"/>
    <cellStyle name="Calc Units (0)" xfId="49"/>
    <cellStyle name="差_奖励补助测算5.22测试" xfId="50"/>
    <cellStyle name="标题" xfId="51" builtinId="15"/>
    <cellStyle name="Currency$[0]" xfId="52"/>
    <cellStyle name="t_HVAC Equipment (3)_2013年部门预算车辆情况统计表" xfId="53"/>
    <cellStyle name="解释性文本" xfId="54" builtinId="53"/>
    <cellStyle name="_国贸底稿zhj" xfId="55"/>
    <cellStyle name="标题 1" xfId="56" builtinId="16"/>
    <cellStyle name="百分比 4" xfId="57"/>
    <cellStyle name="常规 2_2011年战略性业务激励费用挂价表（0301）" xfId="58"/>
    <cellStyle name="0,0_x000d__x000a_NA_x000d__x000a_" xfId="59"/>
    <cellStyle name="0%" xfId="60"/>
    <cellStyle name="标题 2" xfId="61" builtinId="17"/>
    <cellStyle name="百分比 5" xfId="62"/>
    <cellStyle name="60% - 强调文字颜色 1" xfId="63" builtinId="32"/>
    <cellStyle name="Accent6_2013年部门预算车辆情况统计表" xfId="64"/>
    <cellStyle name="标题 3" xfId="65" builtinId="18"/>
    <cellStyle name="桁区切り_１１月価格表" xfId="66"/>
    <cellStyle name="百分比 6" xfId="67"/>
    <cellStyle name="60% - 强调文字颜色 4" xfId="68" builtinId="44"/>
    <cellStyle name="_ZMN-赵王宾馆底稿" xfId="69"/>
    <cellStyle name="输出" xfId="70" builtinId="21"/>
    <cellStyle name="好_Book1_1_项目支出明细表科室第二稿(汇报郭局长修改后）" xfId="71"/>
    <cellStyle name="?? 2" xfId="72"/>
    <cellStyle name="计算" xfId="73" builtinId="22"/>
    <cellStyle name="标Ƙ" xfId="74"/>
    <cellStyle name="Input" xfId="75"/>
    <cellStyle name="_ET_STYLE_NoName_00__Book1_2013年部门预算车辆情况统计表" xfId="76"/>
    <cellStyle name="40% - 强调文字颜色 4 2" xfId="77"/>
    <cellStyle name="检查单元格" xfId="78" builtinId="23"/>
    <cellStyle name="Link Units (1)" xfId="79"/>
    <cellStyle name="差_Book1_1_2013年部门预算车辆情况统计表" xfId="80"/>
    <cellStyle name="20% - 强调文字颜色 6" xfId="81" builtinId="50"/>
    <cellStyle name="强调文字颜色 2" xfId="82" builtinId="33"/>
    <cellStyle name="_1123试算平衡表（模板）（马雪泉）" xfId="83"/>
    <cellStyle name="Accent3_2013年部门预算车辆情况统计表" xfId="84"/>
    <cellStyle name="_long term loan - others 300504" xfId="85"/>
    <cellStyle name="好_三季度－表二" xfId="86"/>
    <cellStyle name="Currency [0]" xfId="87"/>
    <cellStyle name="_2007年一季报(待披露0422)" xfId="88"/>
    <cellStyle name="差_教育厅提供义务教育及高中教师人数（2009年1月6日）" xfId="89"/>
    <cellStyle name="链接单元格" xfId="90" builtinId="24"/>
    <cellStyle name="差_Book2" xfId="91"/>
    <cellStyle name="汇总" xfId="92" builtinId="25"/>
    <cellStyle name="Enter Units (0)" xfId="93"/>
    <cellStyle name="好" xfId="94" builtinId="26"/>
    <cellStyle name="Heading 3" xfId="95"/>
    <cellStyle name="20% - 强调文字颜色 3 3" xfId="96"/>
    <cellStyle name="适中" xfId="97" builtinId="28"/>
    <cellStyle name="20% - 强调文字颜色 5" xfId="98" builtinId="46"/>
    <cellStyle name="常规 8 2" xfId="99"/>
    <cellStyle name="强调文字颜色 1" xfId="100" builtinId="29"/>
    <cellStyle name="Link Units (0)" xfId="101"/>
    <cellStyle name="20% - 强调文字颜色 1" xfId="102" builtinId="30"/>
    <cellStyle name="链接单元格 3" xfId="103"/>
    <cellStyle name="_ET_STYLE_NoName_00__Book1_2_项目支出明细表科室第二稿(汇报郭局长修改后）" xfId="104"/>
    <cellStyle name="40% - 强调文字颜色 1" xfId="105" builtinId="31"/>
    <cellStyle name="0.0%" xfId="106"/>
    <cellStyle name="输出 2" xfId="107"/>
    <cellStyle name="Output Line Items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_特色理财产品统计表1" xfId="117"/>
    <cellStyle name="常规 2 2_Book1" xfId="118"/>
    <cellStyle name="?? 2 3" xfId="119"/>
    <cellStyle name="计算 3" xfId="120"/>
    <cellStyle name="40% - 强调文字颜色 4" xfId="121" builtinId="43"/>
    <cellStyle name="强调文字颜色 5" xfId="122" builtinId="45"/>
    <cellStyle name="差_Book1_Book1_1" xfId="123"/>
    <cellStyle name="F2" xfId="124"/>
    <cellStyle name="40% - 强调文字颜色 5" xfId="125" builtinId="47"/>
    <cellStyle name="60% - 强调文字颜色 5" xfId="126" builtinId="48"/>
    <cellStyle name="差_2006年全省财力计算表（中央、决算）" xfId="127"/>
    <cellStyle name="强调文字颜色 6" xfId="128" builtinId="49"/>
    <cellStyle name="差_Book1_Book1_2" xfId="129"/>
    <cellStyle name="F3" xfId="130"/>
    <cellStyle name="40% - 强调文字颜色 6" xfId="131" builtinId="51"/>
    <cellStyle name="_弱电系统设备配置报价清单" xfId="132"/>
    <cellStyle name="だ[0]_PLDT" xfId="133"/>
    <cellStyle name="适中 2" xfId="134"/>
    <cellStyle name="1" xfId="135"/>
    <cellStyle name="好_业务工作量指标" xfId="136"/>
    <cellStyle name="60% - 强调文字颜色 6" xfId="137" builtinId="52"/>
    <cellStyle name="好_县级公安机关公用经费标准奖励测算方案（定稿）" xfId="138"/>
    <cellStyle name="????_Analysis of Loans" xfId="139"/>
    <cellStyle name="好_云南省2008年中小学教职工情况（教育厅提供20090101加工整理）" xfId="140"/>
    <cellStyle name="好_Book1_表2" xfId="141"/>
    <cellStyle name="Calc Percent (0)" xfId="142"/>
    <cellStyle name="??_????????" xfId="143"/>
    <cellStyle name="?? 3" xfId="144"/>
    <cellStyle name="?? [0.00]_Analysis of Loans" xfId="145"/>
    <cellStyle name="Comma  - Style7" xfId="146"/>
    <cellStyle name="?? 2_2011年战略性业务激励费用挂价表（0301）" xfId="147"/>
    <cellStyle name="t_项目支出明细表科室第二稿(汇报郭局长修改后）" xfId="148"/>
    <cellStyle name="?_临夏市_7" xfId="149"/>
    <cellStyle name="常规 7 2 2 2" xfId="150"/>
    <cellStyle name="_x0007_" xfId="151"/>
    <cellStyle name="差_2009年一般性转移支付标准工资_奖励补助测算7.25 (version 1) (version 1)" xfId="152"/>
    <cellStyle name="_ET_STYLE_NoName_00__Book1_1_项目支出明细表科室第二稿(汇报郭局长修改后）" xfId="153"/>
    <cellStyle name="?" xfId="154"/>
    <cellStyle name="_Book1" xfId="155"/>
    <cellStyle name="常规 2 7 2" xfId="156"/>
    <cellStyle name="??" xfId="157"/>
    <cellStyle name="常规 20 2 2" xfId="158"/>
    <cellStyle name="?? [0]" xfId="159"/>
    <cellStyle name="Accent4 - 60%" xfId="160"/>
    <cellStyle name="捠壿 [0.00]_Region Orders (2)" xfId="161"/>
    <cellStyle name="常规 11_修改—3.25日市政府常务会定—2015年市级部门预算表(4.17)" xfId="162"/>
    <cellStyle name="烹拳_ +Foil &amp; -FOIL &amp; PAPER" xfId="163"/>
    <cellStyle name="Percent[2]" xfId="164"/>
    <cellStyle name="???? [0.00]_Analysis of Loans" xfId="165"/>
    <cellStyle name="style2" xfId="166"/>
    <cellStyle name="60% - 强调文字颜色 3 3" xfId="167"/>
    <cellStyle name="砯刽 [0]_PLDT" xfId="168"/>
    <cellStyle name="?_临夏市_5" xfId="169"/>
    <cellStyle name="_建会〔2007〕209号附件：核算码与COA段值映射关系表" xfId="170"/>
    <cellStyle name="?鹎%U龡&amp;H?_x0008__x001c__x001c_?_x0007__x0001__x0001_" xfId="171"/>
    <cellStyle name="常规 3 3 3" xfId="172"/>
    <cellStyle name="ColLevel_0" xfId="173"/>
    <cellStyle name="Calc Currency (0) 2" xfId="174"/>
    <cellStyle name="_KPMG original version_(中企华)审计评估联合申报明细表.V1" xfId="175"/>
    <cellStyle name="差_2006年水利统计指标统计表" xfId="176"/>
    <cellStyle name="@_text" xfId="177"/>
    <cellStyle name="@ET_Style?@font-face" xfId="178"/>
    <cellStyle name="好_Book1_1_公务费分类分档定额标准" xfId="179"/>
    <cellStyle name="Header2" xfId="180"/>
    <cellStyle name="40% - Accent2" xfId="181"/>
    <cellStyle name="_#2011六项定额预测表" xfId="182"/>
    <cellStyle name="Accent3 - 60%" xfId="183"/>
    <cellStyle name="好_2009年一般性转移支付标准工资_~4190974" xfId="184"/>
    <cellStyle name="㼿㼿?" xfId="185"/>
    <cellStyle name="_(电解铝)报表调整模板" xfId="186"/>
    <cellStyle name="_Book1_1_2013年部门预算车辆情况统计表" xfId="187"/>
    <cellStyle name="Followed Hyperlink_8-邢台折~3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常规 17 2" xfId="193"/>
    <cellStyle name="_~1542229" xfId="194"/>
    <cellStyle name="_2007年综合经营计划表样(计划处20061016)" xfId="195"/>
    <cellStyle name="KPMG Heading 3" xfId="196"/>
    <cellStyle name="_~1723196" xfId="197"/>
    <cellStyle name="_☆2010年综合经营计划长期摊销费测算表" xfId="198"/>
    <cellStyle name="Link Currency (0)" xfId="199"/>
    <cellStyle name="_Book1_公务费分类分档定额标准" xfId="200"/>
    <cellStyle name="百分比 2 2" xfId="201"/>
    <cellStyle name="_02青岛新增" xfId="202"/>
    <cellStyle name="Enter Currency (2)" xfId="203"/>
    <cellStyle name="_0712中间业务通报0112" xfId="204"/>
    <cellStyle name="差_奖励补助测算7.25" xfId="205"/>
    <cellStyle name="Millares_96 Risk" xfId="206"/>
    <cellStyle name="_07城北利润计划0" xfId="207"/>
    <cellStyle name="_财务处工作底稿-WB" xfId="208"/>
    <cellStyle name="好_2006年全省财力计算表（中央、决算）" xfId="209"/>
    <cellStyle name="_07年1月考核上报表" xfId="210"/>
    <cellStyle name="常规 23" xfId="211"/>
    <cellStyle name="常规 18" xfId="212"/>
    <cellStyle name="style" xfId="213"/>
    <cellStyle name="_07年中间业务调整计划（报总行公司部20070731）" xfId="214"/>
    <cellStyle name="_07年利润测算" xfId="215"/>
    <cellStyle name="Comma  - Style8" xfId="216"/>
    <cellStyle name="_07年中间业务调整计划（报总行）" xfId="217"/>
    <cellStyle name="_2010年工资测算表0309" xfId="218"/>
    <cellStyle name="_ET_STYLE_NoName_00__Book1_1_公务费分类分档定额标准" xfId="219"/>
    <cellStyle name="_1" xfId="220"/>
    <cellStyle name="差 2" xfId="221"/>
    <cellStyle name="_1季度计划" xfId="222"/>
    <cellStyle name="_ZMN-3514底稿－年审" xfId="223"/>
    <cellStyle name="好_2007年政法部门业务指标" xfId="224"/>
    <cellStyle name="_2005年综合经营计划表（调整后公式）" xfId="225"/>
    <cellStyle name="category" xfId="226"/>
    <cellStyle name="_2006年报表调整-常林股份公司(本部)" xfId="227"/>
    <cellStyle name="Comma  - Style3" xfId="228"/>
    <cellStyle name="_审计调查表.V3" xfId="229"/>
    <cellStyle name="_2006国贸报表及附注修改后" xfId="230"/>
    <cellStyle name="_2006年度报表" xfId="231"/>
    <cellStyle name="_2006年统筹外资金划拨" xfId="232"/>
    <cellStyle name="20% - Accent2" xfId="233"/>
    <cellStyle name="_2006年综合经营计划表（云南行用表）" xfId="234"/>
    <cellStyle name="常规 2 2 3" xfId="235"/>
    <cellStyle name="砯刽_PLDT" xfId="236"/>
    <cellStyle name="_2007各网点中间业务月收入通报工作表070708" xfId="237"/>
    <cellStyle name="差_2009年一般性转移支付标准工资_不用软件计算9.1不考虑经费管理评价xl" xfId="238"/>
    <cellStyle name="_2007年KPI计划分解表(部门上报样表)" xfId="239"/>
    <cellStyle name="0.00%" xfId="240"/>
    <cellStyle name="_2007综合经营计划表" xfId="241"/>
    <cellStyle name="百分比 5 2" xfId="242"/>
    <cellStyle name="Column_Title" xfId="243"/>
    <cellStyle name="标题 2 2" xfId="244"/>
    <cellStyle name="0,0_x000d__x000a_NA_x000d__x000a_ 2" xfId="245"/>
    <cellStyle name="Grey" xfId="246"/>
    <cellStyle name="_2008-7" xfId="247"/>
    <cellStyle name="_2008年存贷款内外部利率-供综合经营计划-20071227" xfId="248"/>
    <cellStyle name="_2008年中间业务计划（汇总）" xfId="249"/>
    <cellStyle name="_kcb1" xfId="250"/>
    <cellStyle name="分级显示行_1_13区汇总" xfId="251"/>
    <cellStyle name="差_汇总-县级财政报表附表" xfId="252"/>
    <cellStyle name="_2009-1" xfId="253"/>
    <cellStyle name="_20100326高清市院遂宁检察院1080P配置清单26日改" xfId="254"/>
    <cellStyle name="好_2008年县级公安保障标准落实奖励经费分配测算" xfId="255"/>
    <cellStyle name="_ET_STYLE_NoName_00__Book1_2_社保口项目支出明细表科室第二稿(汇报郭局长修改后）" xfId="256"/>
    <cellStyle name="_2010年度六项费用计划（0310）" xfId="257"/>
    <cellStyle name="_2010年预算申报表(2010-02)v5二级行打印(拨备new)" xfId="258"/>
    <cellStyle name="差_副本73283696546880457822010-04-29 2" xfId="259"/>
    <cellStyle name="_2011年各行基数及计划增量调查表（部门上报汇总）" xfId="260"/>
    <cellStyle name="60% - 强调文字颜色 6 2" xfId="261"/>
    <cellStyle name="好_2007年人员分部门统计表" xfId="262"/>
    <cellStyle name="_3543底稿王岚" xfId="263"/>
    <cellStyle name="t_社保口项目支出明细表科室第二稿(汇报郭局长修改后）" xfId="264"/>
    <cellStyle name="_5303工厂底稿王岚" xfId="265"/>
    <cellStyle name="Subtotal" xfId="266"/>
    <cellStyle name="_8月各行减值计算" xfId="267"/>
    <cellStyle name="㼿㼿㼿㼿?" xfId="268"/>
    <cellStyle name="差_Book1_2013年部门预算车辆情况统计表" xfId="269"/>
    <cellStyle name="常规 3 2 2" xfId="270"/>
    <cellStyle name="_long term loan - others 300504_Shenhua PBC package 050530_(中企华)审计评估联合申报明细表.V1" xfId="271"/>
    <cellStyle name="好_汇总-县级财政报表附表" xfId="272"/>
    <cellStyle name="_ZMN05年审底稿－桂林橡胶‘" xfId="273"/>
    <cellStyle name="F5" xfId="274"/>
    <cellStyle name="Calc Percent (2)" xfId="275"/>
    <cellStyle name="_Book1_1" xfId="276"/>
    <cellStyle name="_Book1_1_Book1" xfId="277"/>
    <cellStyle name="_Book1_1_公务费分类分档定额标准" xfId="278"/>
    <cellStyle name="_ET_STYLE_NoName_00__Book1" xfId="279"/>
    <cellStyle name="wrap" xfId="280"/>
    <cellStyle name="_Book1_1_社保口项目支出明细表科室第二稿(汇报郭局长修改后）" xfId="281"/>
    <cellStyle name="常规 3 12" xfId="282"/>
    <cellStyle name="千位_ 方正PC" xfId="283"/>
    <cellStyle name="_Book1_1_项目支出明细表科室第二稿(汇报郭局长修改后）" xfId="284"/>
    <cellStyle name="好_城建部门" xfId="285"/>
    <cellStyle name="汇总 2" xfId="286"/>
    <cellStyle name="Comma  - Style5" xfId="287"/>
    <cellStyle name="F6" xfId="288"/>
    <cellStyle name="_Book1_2" xfId="289"/>
    <cellStyle name="_Book1_3_公务费分类分档定额标准" xfId="290"/>
    <cellStyle name="Accent2 - 20%" xfId="291"/>
    <cellStyle name="常规 3 2 3" xfId="292"/>
    <cellStyle name="_计划表2－3：产品业务计划表" xfId="293"/>
    <cellStyle name="千位分隔 5" xfId="294"/>
    <cellStyle name="_Book1_2_Book1" xfId="295"/>
    <cellStyle name="好_Book1_4" xfId="296"/>
    <cellStyle name="检查单元格 2" xfId="297"/>
    <cellStyle name="Linked Cell" xfId="298"/>
    <cellStyle name="Currency\[0]" xfId="299"/>
    <cellStyle name="归盒啦_95" xfId="300"/>
    <cellStyle name="_Book1_2_公务费分类分档定额标准" xfId="301"/>
    <cellStyle name="常规 23 2" xfId="302"/>
    <cellStyle name="_钞币安防汇总" xfId="303"/>
    <cellStyle name="Comma[2]" xfId="304"/>
    <cellStyle name="_Book1_2_社保口项目支出明细表科室第二稿(汇报郭局长修改后）" xfId="305"/>
    <cellStyle name="_Book1_2_项目支出明细表科室第二稿(汇报郭局长修改后）" xfId="306"/>
    <cellStyle name="常规 3_2013年部门预算车辆情况统计表" xfId="307"/>
    <cellStyle name="20% - Accent3" xfId="308"/>
    <cellStyle name="_Book1_2013年部门预算车辆情况统计表" xfId="309"/>
    <cellStyle name="好_Book1_项目支出明细表科室第二稿(汇报郭局长修改后）" xfId="310"/>
    <cellStyle name="sstot" xfId="311"/>
    <cellStyle name="KPMG Normal Text" xfId="312"/>
    <cellStyle name="F7" xfId="313"/>
    <cellStyle name="_Book1_3" xfId="314"/>
    <cellStyle name="常规 3 2 4" xfId="315"/>
    <cellStyle name="Heading 1" xfId="316"/>
    <cellStyle name="_Book1_3_2013年部门预算车辆情况统计表" xfId="317"/>
    <cellStyle name="_审计资料清单附件3—2004年" xfId="318"/>
    <cellStyle name="_Part III.200406.Loan and Liabilities details.(Site Name)_KPMG original version_附件1：审计评估联合申报明细表" xfId="319"/>
    <cellStyle name="Accent1 - 20%" xfId="320"/>
    <cellStyle name="20% - Accent1" xfId="321"/>
    <cellStyle name="_分行操作风险测算" xfId="322"/>
    <cellStyle name="_费用_Book1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Heading 2" xfId="327"/>
    <cellStyle name="20% - 强调文字颜色 3 2" xfId="328"/>
    <cellStyle name="好_03昭通" xfId="329"/>
    <cellStyle name="F8" xfId="330"/>
    <cellStyle name="_Book1_4" xfId="331"/>
    <cellStyle name="寘嬫愗傝 [0.00]_Region Orders (2)" xfId="332"/>
    <cellStyle name="_Book1_Book1" xfId="333"/>
    <cellStyle name="_Book1_社保口项目支出明细表科室第二稿(汇报郭局长修改后）" xfId="334"/>
    <cellStyle name="_Book1_项目支出明细表科室第二稿(汇报郭局长修改后）" xfId="335"/>
    <cellStyle name="t_HVAC Equipment (3)_公务费分类分档定额标准" xfId="336"/>
    <cellStyle name="_姓名核对信息备案表" xfId="337"/>
    <cellStyle name="_CBRE明细表" xfId="338"/>
    <cellStyle name="_CCB.HO.New TB template.CCB PRC IAS Sorting.040223 trial run" xfId="339"/>
    <cellStyle name="style1" xfId="340"/>
    <cellStyle name="EY House" xfId="341"/>
    <cellStyle name="_ET_STYLE_NoName_00_" xfId="342"/>
    <cellStyle name="_ET_STYLE_NoName_00__2013年部门预算车辆情况统计表" xfId="343"/>
    <cellStyle name="_ET_STYLE_NoName_00__2013年部门预算项目及车辆核对表（农业、经建）" xfId="344"/>
    <cellStyle name="好_530623_2006年县级财政报表附表" xfId="345"/>
    <cellStyle name="_ET_STYLE_NoName_00__Book1_1" xfId="346"/>
    <cellStyle name="_ET_STYLE_NoName_00__Book1_1_2013年部门预算车辆情况统计表" xfId="347"/>
    <cellStyle name="Link Currency (2)" xfId="348"/>
    <cellStyle name="_ET_STYLE_NoName_00__Book1_1_Book1" xfId="349"/>
    <cellStyle name="_ET_STYLE_NoName_00__Book1_1_社保口项目支出明细表科室第二稿(汇报郭局长修改后）" xfId="350"/>
    <cellStyle name="差_副本73283696546880457822010-04-29" xfId="351"/>
    <cellStyle name="Accent1 - 40%" xfId="352"/>
    <cellStyle name="差_2006年基础数据" xfId="353"/>
    <cellStyle name="Accent5 - 20%" xfId="354"/>
    <cellStyle name="_ET_STYLE_NoName_00__Book1_2" xfId="355"/>
    <cellStyle name="Mon閠aũre_!!!GO" xfId="356"/>
    <cellStyle name="好_11大理" xfId="357"/>
    <cellStyle name="_ET_STYLE_NoName_00__Book1_2_公务费分类分档定额标准" xfId="358"/>
    <cellStyle name="40% - 强调文字颜色 3 2" xfId="359"/>
    <cellStyle name="_ET_STYLE_NoName_00__Book1_3" xfId="360"/>
    <cellStyle name="_分解表（调整）" xfId="361"/>
    <cellStyle name="_ET_STYLE_NoName_00__Book1_Book1" xfId="362"/>
    <cellStyle name="_ET_STYLE_NoName_00__Book1_公务费分类分档定额标准" xfId="363"/>
    <cellStyle name="_ET_STYLE_NoName_00__Book1_社保口项目支出明细表科室第二稿(汇报郭局长修改后）" xfId="364"/>
    <cellStyle name="20% - 强调文字颜色 6 2" xfId="365"/>
    <cellStyle name="_ET_STYLE_NoName_00__Book1_项目支出明细表科室第二稿(汇报郭局长修改后）" xfId="366"/>
    <cellStyle name="_公司部1210" xfId="367"/>
    <cellStyle name="_ET_STYLE_NoName_00__公务费分类分档定额标准" xfId="368"/>
    <cellStyle name="强调文字颜色 3 2" xfId="369"/>
    <cellStyle name="_ET_STYLE_NoName_00__社保口项目支出明细表科室第二稿(汇报郭局长修改后）" xfId="370"/>
    <cellStyle name="好_高中教师人数（教育厅1.6日提供）" xfId="371"/>
    <cellStyle name="好_~5676413" xfId="372"/>
    <cellStyle name="Percent [0%]" xfId="373"/>
    <cellStyle name="_ET_STYLE_NoName_00__项目支出明细表科室第二稿(汇报郭局长修改后）" xfId="374"/>
    <cellStyle name="_ET_STYLE_NoName_00__修改—3.25日市政府常务会定—2015年市级部门预算表(4.17)" xfId="375"/>
    <cellStyle name="Mon閠aire_!!!GO" xfId="376"/>
    <cellStyle name="20% - 强调文字颜色 4 2" xfId="377"/>
    <cellStyle name="_IPO 财务报表" xfId="378"/>
    <cellStyle name="通貨 [0.00]_１１月価格表" xfId="379"/>
    <cellStyle name="revised" xfId="380"/>
    <cellStyle name="_KPI指标体系表(定)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_long term loan - others 300504_KPMG original version" xfId="385"/>
    <cellStyle name="Accent4_2013年部门预算车辆情况统计表" xfId="386"/>
    <cellStyle name="_long term loan - others 300504_KPMG original version_(中企华)审计评估联合申报明细表.V1" xfId="387"/>
    <cellStyle name="常规 3 4" xfId="388"/>
    <cellStyle name="_long term loan - others 300504_KPMG original version_附件1：审计评估联合申报明细表" xfId="389"/>
    <cellStyle name="常规 13" xfId="390"/>
    <cellStyle name="_long term loan - others 300504_Shenhua PBC package 050530" xfId="391"/>
    <cellStyle name="Currency1" xfId="392"/>
    <cellStyle name="F4" xfId="393"/>
    <cellStyle name="_long term loan - others 300504_Shenhua PBC package 050530_附件1：审计评估联合申报明细表" xfId="394"/>
    <cellStyle name="{Thousand}" xfId="395"/>
    <cellStyle name="适中 3" xfId="396"/>
    <cellStyle name="_long term loan - others 300504_附件1：审计评估联合申报明细表" xfId="397"/>
    <cellStyle name="常规 2 5" xfId="398"/>
    <cellStyle name="_long term loan - others 300504_审计调查表.V3" xfId="399"/>
    <cellStyle name="差_云南农村义务教育统计表" xfId="400"/>
    <cellStyle name="60% - Accent5" xfId="401"/>
    <cellStyle name="强调文字颜色 4 2" xfId="402"/>
    <cellStyle name="_Part III.200406.Loan and Liabilities details.(Site Name)" xfId="403"/>
    <cellStyle name="_Part III.200406.Loan and Liabilities details.(Site Name)_(中企华)审计评估联合申报明细表.V1" xfId="404"/>
    <cellStyle name="烹拳 [0]_ +Foil &amp; -FOIL &amp; PAPER" xfId="405"/>
    <cellStyle name="差_县级基础数据" xfId="406"/>
    <cellStyle name="Moneda [0]_96 Risk" xfId="407"/>
    <cellStyle name="Currency [00]" xfId="408"/>
    <cellStyle name="常规 7 2" xfId="409"/>
    <cellStyle name="_Part III.200406.Loan and Liabilities details.(Site Name)_KPMG original version" xfId="410"/>
    <cellStyle name="_Part III.200406.Loan and Liabilities details.(Site Name)_KPMG original version_(中企华)审计评估联合申报明细表.V1" xfId="411"/>
    <cellStyle name="_Part III.200406.Loan and Liabilities details.(Site Name)_Shenhua PBC package 050530_(中企华)审计评估联合申报明细表.V1" xfId="412"/>
    <cellStyle name="40% - 强调文字颜色 2 3" xfId="413"/>
    <cellStyle name="_Part III.200406.Loan and Liabilities details.(Site Name)_Shenhua PBC package 050530_附件1：审计评估联合申报明细表" xfId="414"/>
    <cellStyle name="entry box" xfId="415"/>
    <cellStyle name="好 2" xfId="416"/>
    <cellStyle name="_Part III.200406.Loan and Liabilities details.(Site Name)_附件1：审计评估联合申报明细表" xfId="417"/>
    <cellStyle name="20% - 强调文字颜色 2 3" xfId="418"/>
    <cellStyle name="_Part III.200406.Loan and Liabilities details.(Site Name)_审计调查表.V3" xfId="419"/>
    <cellStyle name="千位分隔 2" xfId="420"/>
    <cellStyle name="好_Book1_1" xfId="421"/>
    <cellStyle name="_定稿表" xfId="422"/>
    <cellStyle name="_Shenhua PBC package 050530" xfId="423"/>
    <cellStyle name="Pourcentage_pldt" xfId="424"/>
    <cellStyle name="_Shenhua PBC package 050530_(中企华)审计评估联合申报明细表.V1" xfId="425"/>
    <cellStyle name="_Shenhua PBC package 050530_附件1：审计评估联合申报明细表" xfId="426"/>
    <cellStyle name="差_2009年一般性转移支付标准工资_奖励补助测算5.23新" xfId="427"/>
    <cellStyle name="_ZMN年审底稿－黎明化工研究院" xfId="428"/>
    <cellStyle name="_ZMN原料厂底稿2005" xfId="429"/>
    <cellStyle name="_双沟集团长期投资" xfId="430"/>
    <cellStyle name="_综合考评2007" xfId="431"/>
    <cellStyle name="_常林股份2006合并报表" xfId="432"/>
    <cellStyle name="_城北支行2008年KPI计划考核上报样表" xfId="433"/>
    <cellStyle name="_川崎报表TB" xfId="434"/>
    <cellStyle name="_主要指标监测表0930" xfId="435"/>
    <cellStyle name="Input Cells 2" xfId="436"/>
    <cellStyle name="_川崎正式报表" xfId="437"/>
    <cellStyle name="e鯪9Y_x000b_" xfId="438"/>
    <cellStyle name="Sheet Head" xfId="439"/>
    <cellStyle name="_单户" xfId="440"/>
    <cellStyle name="差_~5676413" xfId="441"/>
    <cellStyle name="_二级行主指表2009" xfId="442"/>
    <cellStyle name="_方案附件13：2007综合经营计划表（云南）" xfId="443"/>
    <cellStyle name="_房屋建筑评估申报表" xfId="444"/>
    <cellStyle name="常规 3 2_修改—3.25日市政府常务会定—2015年市级部门预算表(4.17)" xfId="445"/>
    <cellStyle name="_房租费计划" xfId="446"/>
    <cellStyle name="_费用" xfId="447"/>
    <cellStyle name="强调文字颜色 5 2" xfId="448"/>
    <cellStyle name="_附件1：审计评估联合申报明细表" xfId="449"/>
    <cellStyle name="60% - Accent2" xfId="450"/>
    <cellStyle name="_附件一 分行责任中心预算管理相关报表071212" xfId="451"/>
    <cellStyle name="强调 3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_济铁财务处税金底稿-WB" xfId="457"/>
    <cellStyle name="標準_1.中国建行主要会表格式" xfId="458"/>
    <cellStyle name="Accent4" xfId="459"/>
    <cellStyle name="20% - Accent5" xfId="460"/>
    <cellStyle name="_减值测算相关报表（反馈计财部1212）" xfId="461"/>
    <cellStyle name="Monétaire_!!!GO" xfId="462"/>
    <cellStyle name="_经济资本系数20061129" xfId="463"/>
    <cellStyle name="_利润表科目的基本对照表4（马雪泉）" xfId="464"/>
    <cellStyle name="好_Book1_5" xfId="465"/>
    <cellStyle name="_林海股份报表2006" xfId="466"/>
    <cellStyle name="_期间费用1" xfId="467"/>
    <cellStyle name="pricing" xfId="468"/>
    <cellStyle name="_实业公司ZMN底稿" xfId="469"/>
    <cellStyle name="_取数" xfId="470"/>
    <cellStyle name="Accent5 - 60%" xfId="471"/>
    <cellStyle name="_人力费用测算表" xfId="472"/>
    <cellStyle name="常规 12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常规 6_Book1" xfId="478"/>
    <cellStyle name="_网络改造通信费用测算表（20090820）" xfId="479"/>
    <cellStyle name="Accent3" xfId="480"/>
    <cellStyle name="差_2007年检察院案件数" xfId="481"/>
    <cellStyle name="Prefilled" xfId="482"/>
    <cellStyle name="_网上公布名单" xfId="483"/>
    <cellStyle name="样式 1" xfId="484"/>
    <cellStyle name="强调文字颜色 2 2" xfId="485"/>
    <cellStyle name="_文函专递0211-施工企业调查表（附件）" xfId="486"/>
    <cellStyle name="_修改后的资产负债表科目对照表1021（马雪泉）" xfId="487"/>
    <cellStyle name="_预收其他应付内部往来" xfId="488"/>
    <cellStyle name="price" xfId="489"/>
    <cellStyle name="强调 2" xfId="490"/>
    <cellStyle name="む|靇Revenuenuesy L" xfId="491"/>
    <cellStyle name="60% - Accent1" xfId="492"/>
    <cellStyle name="_中间业务挂价表（公司部+500）2" xfId="493"/>
    <cellStyle name="{Comma [0]}" xfId="494"/>
    <cellStyle name="{Comma}" xfId="495"/>
    <cellStyle name="差 3" xfId="496"/>
    <cellStyle name="{Date}" xfId="497"/>
    <cellStyle name="{Thousand [0]}" xfId="498"/>
    <cellStyle name="常规 2 4" xfId="499"/>
    <cellStyle name="PSInt" xfId="500"/>
    <cellStyle name="per.style" xfId="501"/>
    <cellStyle name="60% - Accent4" xfId="502"/>
    <cellStyle name="{Month}" xfId="503"/>
    <cellStyle name="{Percent}" xfId="504"/>
    <cellStyle name="{Z'0000(1 dec)}" xfId="505"/>
    <cellStyle name="差_2008云南省分县市中小学教职工统计表（教育厅提供）" xfId="506"/>
    <cellStyle name="{Z'0000(4 dec)}" xfId="507"/>
    <cellStyle name="Standard_AREAS" xfId="508"/>
    <cellStyle name="0,0_x000d__x000a_NA_x000d__x000a__Book1" xfId="509"/>
    <cellStyle name="20% - Accent4" xfId="510"/>
    <cellStyle name="20% - Accent6" xfId="511"/>
    <cellStyle name="差_奖励补助测算5.24冯铸" xfId="512"/>
    <cellStyle name="20% - 强调文字颜色 1 2" xfId="513"/>
    <cellStyle name="t_HVAC Equipment (3)_Book1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常规 8 2 2" xfId="519"/>
    <cellStyle name="20% - 强调文字颜色 5 2" xfId="520"/>
    <cellStyle name="Input Cells_2013年部门预算车辆情况统计表" xfId="521"/>
    <cellStyle name="20% - 强调文字颜色 5 3" xfId="522"/>
    <cellStyle name="好_县级基础数据" xfId="523"/>
    <cellStyle name="20% - 强调文字颜色 6 3" xfId="524"/>
    <cellStyle name="差_业务工作量指标" xfId="525"/>
    <cellStyle name="40% - Accent1" xfId="526"/>
    <cellStyle name="40% - Accent3" xfId="527"/>
    <cellStyle name="Normal - Style1" xfId="528"/>
    <cellStyle name="40% - Accent4" xfId="529"/>
    <cellStyle name="40% - Accent5" xfId="530"/>
    <cellStyle name="警告文本 2" xfId="531"/>
    <cellStyle name="40% - Accent6" xfId="532"/>
    <cellStyle name="警告文本 3" xfId="533"/>
    <cellStyle name="差_指标四" xfId="534"/>
    <cellStyle name="40% - 强调文字颜色 1 2" xfId="535"/>
    <cellStyle name="40% - 强调文字颜色 1 3" xfId="536"/>
    <cellStyle name="常规 9 2" xfId="537"/>
    <cellStyle name="Accent1" xfId="538"/>
    <cellStyle name="40% - 强调文字颜色 2 2" xfId="539"/>
    <cellStyle name="Comma,0" xfId="540"/>
    <cellStyle name="40% - 强调文字颜色 3 3" xfId="541"/>
    <cellStyle name="40% - 强调文字颜色 4 3" xfId="542"/>
    <cellStyle name="40% - 强调文字颜色 5 2" xfId="543"/>
    <cellStyle name="好_2006年分析表" xfId="544"/>
    <cellStyle name="40% - 强调文字颜色 5 3" xfId="545"/>
    <cellStyle name="40% - 强调文字颜色 6 2" xfId="546"/>
    <cellStyle name="好_下半年禁毒办案经费分配2544.3万元" xfId="547"/>
    <cellStyle name="40% - 强调文字颜色 6 3" xfId="548"/>
    <cellStyle name="60% - Accent3" xfId="549"/>
    <cellStyle name="60% - Accent6" xfId="550"/>
    <cellStyle name="强调文字颜色 4 3" xfId="551"/>
    <cellStyle name="好_检验表" xfId="552"/>
    <cellStyle name="差_Book1_社保口项目支出明细表科室第二稿(汇报郭局长修改后）" xfId="553"/>
    <cellStyle name="t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Accent5_2013年部门预算车辆情况统计表" xfId="560"/>
    <cellStyle name="常规 5" xfId="561"/>
    <cellStyle name="60% - 强调文字颜色 2 2" xfId="562"/>
    <cellStyle name="60% - 强调文字颜色 3 2" xfId="563"/>
    <cellStyle name="Neutral" xfId="564"/>
    <cellStyle name="60% - 强调文字颜色 4 2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好_Book1_1_社保口项目支出明细表科室第二稿(汇报郭局长修改后）" xfId="574"/>
    <cellStyle name="Accent1 - 60%" xfId="575"/>
    <cellStyle name="Accent1_2013年部门预算车辆情况统计表" xfId="576"/>
    <cellStyle name="好_指标四" xfId="577"/>
    <cellStyle name="Milliers_!!!GO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百分比 2 4 2" xfId="588"/>
    <cellStyle name="PrePop Currency (2)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好_M03" xfId="595"/>
    <cellStyle name="Accent6 - 20%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Calc Units (2)" xfId="604"/>
    <cellStyle name="Percent_!!!GO" xfId="605"/>
    <cellStyle name="Percent[0]" xfId="606"/>
    <cellStyle name="Currency$[2]" xfId="607"/>
    <cellStyle name="Calculation" xfId="608"/>
    <cellStyle name="Check Cell" xfId="609"/>
    <cellStyle name="常规 20" xfId="610"/>
    <cellStyle name="常规 15" xfId="611"/>
    <cellStyle name="Col Heads" xfId="612"/>
    <cellStyle name="Column Headings" xfId="613"/>
    <cellStyle name="差_~4190974" xfId="614"/>
    <cellStyle name="Model" xfId="615"/>
    <cellStyle name="Column$Headings" xfId="616"/>
    <cellStyle name="Comma  - Style1" xfId="617"/>
    <cellStyle name="Comma  - Style4" xfId="618"/>
    <cellStyle name="汇总 3" xfId="619"/>
    <cellStyle name="Comma  - Style6" xfId="620"/>
    <cellStyle name="Comma [0]" xfId="621"/>
    <cellStyle name="常规 3 6" xfId="622"/>
    <cellStyle name="Comma [00]" xfId="623"/>
    <cellStyle name="样式 1 2" xfId="624"/>
    <cellStyle name="comma zerodec" xfId="625"/>
    <cellStyle name="PrePop Units (0)" xfId="626"/>
    <cellStyle name="Comma,1" xfId="627"/>
    <cellStyle name="Comma,2" xfId="628"/>
    <cellStyle name="差_2009年一般性转移支付标准工资_奖励补助测算5.24冯铸" xfId="629"/>
    <cellStyle name="好_表1" xfId="630"/>
    <cellStyle name="Comma[0]" xfId="631"/>
    <cellStyle name="差_云南省2008年中小学教师人数统计表" xfId="632"/>
    <cellStyle name="Comma_ SG&amp;A Bridge " xfId="633"/>
    <cellStyle name="好_指标五" xfId="634"/>
    <cellStyle name="差_云南省2008年中小学教职工情况（教育厅提供20090101加工整理）" xfId="635"/>
    <cellStyle name="Date" xfId="636"/>
    <cellStyle name="霓付 [0]_ +Foil &amp; -FOIL &amp; PAPER" xfId="637"/>
    <cellStyle name="好_表2" xfId="638"/>
    <cellStyle name="Enter Currency (0)" xfId="639"/>
    <cellStyle name="comma-d" xfId="640"/>
    <cellStyle name="差_2009年一般性转移支付标准工资_~5676413" xfId="641"/>
    <cellStyle name="Copied" xfId="642"/>
    <cellStyle name="百分比 2 4" xfId="643"/>
    <cellStyle name="COST1" xfId="644"/>
    <cellStyle name="Currency,0" xfId="645"/>
    <cellStyle name="好_~4190974" xfId="646"/>
    <cellStyle name="好_2007年检察院案件数" xfId="647"/>
    <cellStyle name="Currency_ SG&amp;A Bridge " xfId="648"/>
    <cellStyle name="Date Short" xfId="649"/>
    <cellStyle name="KPMG Normal" xfId="650"/>
    <cellStyle name="好_2006年在职人员情况" xfId="651"/>
    <cellStyle name="Date_2013年部门预算车辆情况统计表" xfId="652"/>
    <cellStyle name="Dollar (zero dec)" xfId="653"/>
    <cellStyle name="Enter Units (1)" xfId="654"/>
    <cellStyle name="Enter Units (2)" xfId="655"/>
    <cellStyle name="差_00省级(定稿)" xfId="656"/>
    <cellStyle name="Euro" xfId="657"/>
    <cellStyle name="强调文字颜色 1 2" xfId="658"/>
    <cellStyle name="Explanatory Text" xfId="659"/>
    <cellStyle name="Fixed" xfId="660"/>
    <cellStyle name="Format Number Column" xfId="661"/>
    <cellStyle name="千位分隔 2 2" xfId="662"/>
    <cellStyle name="gcd" xfId="663"/>
    <cellStyle name="常规 10" xfId="664"/>
    <cellStyle name="Good" xfId="665"/>
    <cellStyle name="差_1003牟定县" xfId="666"/>
    <cellStyle name="千分位_ 白土" xfId="667"/>
    <cellStyle name="HEADER" xfId="668"/>
    <cellStyle name="Header1" xfId="669"/>
    <cellStyle name="HEADING1" xfId="670"/>
    <cellStyle name="差_地方配套按人均增幅控制8.31（调整结案率后）xl" xfId="671"/>
    <cellStyle name="HEADING2" xfId="672"/>
    <cellStyle name="KPMG Heading 2" xfId="673"/>
    <cellStyle name="差_0605石屏县" xfId="674"/>
    <cellStyle name="Hyperlink_8-邢台折~3" xfId="675"/>
    <cellStyle name="Input [yellow]" xfId="676"/>
    <cellStyle name="强调文字颜色 3 3" xfId="677"/>
    <cellStyle name="常规 2 10" xfId="678"/>
    <cellStyle name="Input Cells" xfId="679"/>
    <cellStyle name="Input_2013年部门预算车辆情况统计表" xfId="680"/>
    <cellStyle name="Normal_ SG&amp;A Bridge " xfId="681"/>
    <cellStyle name="好_财政供养人员" xfId="682"/>
    <cellStyle name="注释 3" xfId="683"/>
    <cellStyle name="InputArea" xfId="684"/>
    <cellStyle name="KPMG Heading 1" xfId="685"/>
    <cellStyle name="好_奖励补助测算7.25 (version 1) (version 1)" xfId="686"/>
    <cellStyle name="KPMG Heading 4" xfId="687"/>
    <cellStyle name="好_1110洱源县" xfId="688"/>
    <cellStyle name="Output_2013年部门预算车辆情况统计表" xfId="689"/>
    <cellStyle name="left" xfId="690"/>
    <cellStyle name="Lines Fill" xfId="691"/>
    <cellStyle name="常规 2" xfId="692"/>
    <cellStyle name="Total" xfId="693"/>
    <cellStyle name="Link Units (2)" xfId="694"/>
    <cellStyle name="Linked Cells" xfId="695"/>
    <cellStyle name="好_530629_2006年县级财政报表附表" xfId="696"/>
    <cellStyle name="常规 19 2" xfId="697"/>
    <cellStyle name="Linked Cells_2013年部门预算车辆情况统计表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标题 6" xfId="710"/>
    <cellStyle name="Percent [00]" xfId="711"/>
    <cellStyle name="t]_x000d__x000a_color schemes=默认 Windows_x000d__x000a__x000d__x000a_[color schemes]_x000d__x000a_Arizona=804000,FFFFFF,FFFFFF,0,FFFFFF,0,808040,C0C0C0,FFFFF" xfId="712"/>
    <cellStyle name="Percent [2]" xfId="713"/>
    <cellStyle name="好_基础数据分析" xfId="714"/>
    <cellStyle name="强调 1" xfId="715"/>
    <cellStyle name="PrePop Currency (0)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差_2008年县级公安保障标准落实奖励经费分配测算" xfId="725"/>
    <cellStyle name="RowLevel_0" xfId="726"/>
    <cellStyle name="section" xfId="727"/>
    <cellStyle name="SOR" xfId="728"/>
    <cellStyle name="subhead" xfId="729"/>
    <cellStyle name="昗弨_FWBS1100" xfId="730"/>
    <cellStyle name="t_2013年部门预算车辆情况统计表" xfId="731"/>
    <cellStyle name="常规 7" xfId="732"/>
    <cellStyle name="t_Book1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差_05玉溪" xfId="740"/>
    <cellStyle name="Text Indent B" xfId="741"/>
    <cellStyle name="Text Indent C" xfId="742"/>
    <cellStyle name="霓付_ +Foil &amp; -FOIL &amp; PAPER" xfId="743"/>
    <cellStyle name="好_2009年一般性转移支付标准工资" xfId="744"/>
    <cellStyle name="Thousands" xfId="745"/>
    <cellStyle name="常规 14_修改—3.25日市政府常务会定—2015年市级部门预算表(4.17)" xfId="746"/>
    <cellStyle name="常规 3 3 4" xfId="747"/>
    <cellStyle name="Title" xfId="748"/>
    <cellStyle name="好_Book1_1_Book1" xfId="749"/>
    <cellStyle name="Warning Text" xfId="750"/>
    <cellStyle name="パーセント_laroux" xfId="751"/>
    <cellStyle name="好_修改—3.25日市政府常务会定—2015年市级部门预算表(4.17)" xfId="752"/>
    <cellStyle name="_PLDT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好_历年教师人数" xfId="763"/>
    <cellStyle name="百分比 2 5 2" xfId="764"/>
    <cellStyle name="常规 20 2" xfId="765"/>
    <cellStyle name="常规 15 2" xfId="766"/>
    <cellStyle name="百分比 2 6" xfId="767"/>
    <cellStyle name="百分比 3" xfId="768"/>
    <cellStyle name="百分比 3 2" xfId="769"/>
    <cellStyle name="标题 1 2" xfId="770"/>
    <cellStyle name="百分比 4 2" xfId="771"/>
    <cellStyle name="百分比 4_Book1" xfId="772"/>
    <cellStyle name="标题 3 2" xfId="773"/>
    <cellStyle name="百分比 6 2" xfId="774"/>
    <cellStyle name="捠壿_Region Orders (2)" xfId="775"/>
    <cellStyle name="未定义" xfId="776"/>
    <cellStyle name="编号" xfId="777"/>
    <cellStyle name="标题 1 3" xfId="778"/>
    <cellStyle name="标题 2 3" xfId="779"/>
    <cellStyle name="无" xfId="780"/>
    <cellStyle name="标题 3 3" xfId="781"/>
    <cellStyle name="好_Book1_2" xfId="782"/>
    <cellStyle name="千位分隔 3" xfId="783"/>
    <cellStyle name="标题 4 2" xfId="784"/>
    <cellStyle name="好_Book1_3" xfId="785"/>
    <cellStyle name="千位分隔 4" xfId="786"/>
    <cellStyle name="标题 4 3" xfId="787"/>
    <cellStyle name="好_第一部分：综合全" xfId="788"/>
    <cellStyle name="标题 5" xfId="789"/>
    <cellStyle name="好_00省级(打印)" xfId="790"/>
    <cellStyle name="标题1" xfId="791"/>
    <cellStyle name="桁区切り [0.00]_１１月価格表" xfId="792"/>
    <cellStyle name="表标题" xfId="793"/>
    <cellStyle name="常规 2 2" xfId="794"/>
    <cellStyle name="部门" xfId="795"/>
    <cellStyle name="差_00省级(打印)" xfId="796"/>
    <cellStyle name="差_03昭通" xfId="797"/>
    <cellStyle name="常规 35" xfId="798"/>
    <cellStyle name="差_0502通海县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常规 2 5_Book1" xfId="809"/>
    <cellStyle name="差_2009年一般性转移支付标准工资_~4190974" xfId="810"/>
    <cellStyle name="常规 2 6 2" xfId="811"/>
    <cellStyle name="差_2009年一般性转移支付标准工资_地方配套按人均增幅控制8.30xl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差_地方配套按人均增幅控制8.30xl" xfId="820"/>
    <cellStyle name="好_地方配套按人均增幅控制8.31（调整结案率后）xl" xfId="821"/>
    <cellStyle name="差_Book1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好_2009年一般性转移支付标准工资_不用软件计算9.1不考虑经费管理评价xl" xfId="828"/>
    <cellStyle name="差_Book1_项目支出明细表科室第二稿(汇报郭局长修改后）" xfId="829"/>
    <cellStyle name="差_Book1_2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好_奖励补助测算5.22测试" xfId="846"/>
    <cellStyle name="差_不用软件计算9.1不考虑经费管理评价xl" xfId="847"/>
    <cellStyle name="差_修改—3.25日市政府常务会定—2015年市级部门预算表(4.17)" xfId="848"/>
    <cellStyle name="差_财政供养人员" xfId="849"/>
    <cellStyle name="표준_(업무)평가단" xfId="850"/>
    <cellStyle name="常规 11" xfId="851"/>
    <cellStyle name="常规 2 12" xfId="852"/>
    <cellStyle name="差_财政支出对上级的依赖程度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公司标准表 2" xfId="865"/>
    <cellStyle name="差_丽江汇总" xfId="866"/>
    <cellStyle name="差_三季度－表二" xfId="867"/>
    <cellStyle name="差_卫生部门" xfId="868"/>
    <cellStyle name="好_M01-2(州市补助收入)" xfId="869"/>
    <cellStyle name="常规 10 2" xfId="870"/>
    <cellStyle name="差_文体广播部门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4 2 2" xfId="881"/>
    <cellStyle name="常规 13_修改—3.25日市政府常务会定—2015年市级部门预算表(4.17)" xfId="882"/>
    <cellStyle name="常规 14" xfId="883"/>
    <cellStyle name="常规 14 2" xfId="884"/>
    <cellStyle name="常规 21" xfId="885"/>
    <cellStyle name="常规 16" xfId="886"/>
    <cellStyle name="常规 16 2" xfId="887"/>
    <cellStyle name="常规 16 2 2" xfId="888"/>
    <cellStyle name="常规 22" xfId="889"/>
    <cellStyle name="常规 17" xfId="890"/>
    <cellStyle name="常规 19" xfId="891"/>
    <cellStyle name="常规 2 11" xfId="892"/>
    <cellStyle name="好_副本73283696546880457822010-04-29 2" xfId="893"/>
    <cellStyle name="常规 2 13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输入 2" xfId="907"/>
    <cellStyle name="常规 2 8" xfId="908"/>
    <cellStyle name="好_Book1_Book1_2" xfId="909"/>
    <cellStyle name="常规 2 8 2" xfId="910"/>
    <cellStyle name="输入 3" xfId="911"/>
    <cellStyle name="常规 2 9" xfId="912"/>
    <cellStyle name="常规 3" xfId="913"/>
    <cellStyle name="常规 3 10" xfId="914"/>
    <cellStyle name="常规 3 11" xfId="915"/>
    <cellStyle name="超级链接" xfId="916"/>
    <cellStyle name="常规 3 13" xfId="917"/>
    <cellStyle name="常规 3 2" xfId="918"/>
    <cellStyle name="常规 3 2 2 2" xfId="919"/>
    <cellStyle name="常规 3 3" xfId="920"/>
    <cellStyle name="常规 3 3 2" xfId="921"/>
    <cellStyle name="好_文体广播部门" xfId="922"/>
    <cellStyle name="常规 3 3 2 2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注释 2" xfId="936"/>
    <cellStyle name="常规 6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第五部分(才淼、饶永宏）" xfId="947"/>
    <cellStyle name="好_00省级(定稿)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㼿" xfId="953"/>
    <cellStyle name="好_奖励补助测算5.24冯铸" xfId="954"/>
    <cellStyle name="好_2006年水利统计指标统计表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强调文字颜色 6 2" xfId="977"/>
    <cellStyle name="好_Book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  <cellStyle name="常规 26" xfId="102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externalLink" Target="externalLinks/externalLink5.xml"/><Relationship Id="rId23" Type="http://schemas.openxmlformats.org/officeDocument/2006/relationships/externalLink" Target="externalLinks/externalLink4.xml"/><Relationship Id="rId22" Type="http://schemas.openxmlformats.org/officeDocument/2006/relationships/externalLink" Target="externalLinks/externalLink3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4180;&#37096;&#38376;&#39044;&#31639;&#25209;&#22797;&#34920;12&#26376;22&#26085;&#65288;51&#21495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4180;&#23425;&#21439;&#20154;&#21147;&#36164;&#28304;&#21644;&#31038;&#20250;&#20445;&#38556;&#23616;&#37096;&#38376;&#39044;&#31639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4180;&#37096;&#38376;&#39044;&#31639;&#20844;&#24320;&#34920;(&#23601;&#19994;&#21171;&#21153;&#23616;&#65289;&#2603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2(&#31038;&#20445;&#23616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59;&#32769;&#39044;&#31639;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一般公共预算批复表"/>
      <sheetName val="非统发人员工资"/>
      <sheetName val="县列项目经费 "/>
      <sheetName val="政府性基金预算表"/>
      <sheetName val="社会保险基金"/>
      <sheetName val="国有资本经营"/>
      <sheetName val="教育收费"/>
      <sheetName val="医疗卫生"/>
      <sheetName val="2022年专项指标"/>
      <sheetName val="乡镇公用经费核定表"/>
      <sheetName val="社区公用经费"/>
      <sheetName val="2022年预算单位有关经费开支情况统计表"/>
    </sheetNames>
    <sheetDataSet>
      <sheetData sheetId="0">
        <row r="21">
          <cell r="E21">
            <v>128061152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B12">
            <v>13</v>
          </cell>
        </row>
        <row r="12">
          <cell r="D12">
            <v>19</v>
          </cell>
        </row>
        <row r="12">
          <cell r="H12">
            <v>13</v>
          </cell>
        </row>
        <row r="12">
          <cell r="P12">
            <v>8</v>
          </cell>
        </row>
        <row r="15">
          <cell r="B15">
            <v>2042.57</v>
          </cell>
        </row>
        <row r="15">
          <cell r="G15">
            <v>2027.15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表11"/>
      <sheetName val="表12"/>
      <sheetName val="表13"/>
      <sheetName val="表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B12">
            <v>12</v>
          </cell>
        </row>
        <row r="12">
          <cell r="D12">
            <v>17</v>
          </cell>
        </row>
        <row r="12">
          <cell r="L12">
            <v>12</v>
          </cell>
        </row>
        <row r="12">
          <cell r="P12">
            <v>5</v>
          </cell>
        </row>
        <row r="15">
          <cell r="B15">
            <v>1466.78</v>
          </cell>
        </row>
        <row r="15">
          <cell r="G15">
            <v>3455.61</v>
          </cell>
        </row>
      </sheetData>
      <sheetData sheetId="1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B12">
            <v>15</v>
          </cell>
        </row>
        <row r="12">
          <cell r="D12">
            <v>24</v>
          </cell>
        </row>
        <row r="12">
          <cell r="L12">
            <v>15</v>
          </cell>
        </row>
        <row r="12">
          <cell r="P12">
            <v>9</v>
          </cell>
        </row>
        <row r="15">
          <cell r="B15">
            <v>1883.42</v>
          </cell>
        </row>
        <row r="15">
          <cell r="G15">
            <v>518.75</v>
          </cell>
        </row>
      </sheetData>
      <sheetData sheetId="1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表9"/>
      <sheetName val="表12"/>
      <sheetName val="表13"/>
      <sheetName val="表14"/>
    </sheetNames>
    <sheetDataSet>
      <sheetData sheetId="0"/>
      <sheetData sheetId="1"/>
      <sheetData sheetId="2">
        <row r="12">
          <cell r="B12">
            <v>2</v>
          </cell>
        </row>
        <row r="12">
          <cell r="D12">
            <v>13</v>
          </cell>
        </row>
        <row r="12">
          <cell r="L12">
            <v>2</v>
          </cell>
        </row>
        <row r="12">
          <cell r="P12">
            <v>11</v>
          </cell>
        </row>
        <row r="15">
          <cell r="B15">
            <v>1953.88</v>
          </cell>
        </row>
        <row r="15">
          <cell r="G15">
            <v>1953.88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1"/>
  <sheetViews>
    <sheetView showGridLines="0" showZeros="0" workbookViewId="0">
      <selection activeCell="H43" sqref="H43"/>
    </sheetView>
  </sheetViews>
  <sheetFormatPr defaultColWidth="9" defaultRowHeight="12.75" customHeight="1"/>
  <cols>
    <col min="1" max="9" width="17.1428571428571" style="46" customWidth="1"/>
    <col min="10" max="10" width="9" style="46" customWidth="1"/>
  </cols>
  <sheetData>
    <row r="2" ht="14.25" customHeight="1" spans="1:10">
      <c r="A2" s="159"/>
      <c r="B2"/>
      <c r="C2"/>
      <c r="D2"/>
      <c r="E2"/>
      <c r="F2"/>
      <c r="G2"/>
      <c r="H2"/>
      <c r="I2"/>
      <c r="J2"/>
    </row>
    <row r="3" ht="18.75" customHeight="1" spans="1:10">
      <c r="A3" s="160" t="s">
        <v>0</v>
      </c>
      <c r="B3" s="160"/>
      <c r="C3" s="160"/>
      <c r="D3" s="160"/>
      <c r="E3" s="160"/>
      <c r="F3" s="160"/>
      <c r="G3" s="160"/>
      <c r="H3" s="160"/>
      <c r="I3" s="160"/>
      <c r="J3"/>
    </row>
    <row r="4" ht="24" customHeight="1" spans="1:10">
      <c r="A4" s="160" t="s">
        <v>1</v>
      </c>
      <c r="B4" s="160"/>
      <c r="C4" s="160"/>
      <c r="D4" s="160"/>
      <c r="E4" s="160"/>
      <c r="F4" s="160"/>
      <c r="G4" s="160"/>
      <c r="H4" s="160"/>
      <c r="I4" s="160"/>
      <c r="J4"/>
    </row>
    <row r="5" ht="14.25" customHeight="1" spans="1:10">
      <c r="A5" s="160"/>
      <c r="B5" s="160"/>
      <c r="C5" s="160"/>
      <c r="D5" s="160"/>
      <c r="E5" s="160"/>
      <c r="F5" s="160"/>
      <c r="G5" s="160"/>
      <c r="H5" s="160"/>
      <c r="I5" s="160"/>
      <c r="J5"/>
    </row>
    <row r="6" ht="14.25" customHeight="1" spans="1:10">
      <c r="A6" s="160"/>
      <c r="B6" s="160"/>
      <c r="C6" s="160"/>
      <c r="D6" s="160"/>
      <c r="E6" s="160"/>
      <c r="F6" s="160"/>
      <c r="G6" s="160"/>
      <c r="H6" s="160"/>
      <c r="I6" s="160"/>
      <c r="J6"/>
    </row>
    <row r="7" ht="14.25" customHeight="1" spans="1:10">
      <c r="A7" s="160"/>
      <c r="B7" s="160"/>
      <c r="C7" s="160"/>
      <c r="D7" s="160"/>
      <c r="E7" s="160"/>
      <c r="F7" s="160"/>
      <c r="G7" s="160"/>
      <c r="H7" s="160"/>
      <c r="I7" s="160"/>
      <c r="J7"/>
    </row>
    <row r="8" ht="14.25" customHeight="1" spans="1:10">
      <c r="A8" s="160"/>
      <c r="B8" s="160"/>
      <c r="C8" s="160"/>
      <c r="D8" s="160"/>
      <c r="E8" s="160"/>
      <c r="F8" s="160"/>
      <c r="G8" s="160"/>
      <c r="H8" s="160"/>
      <c r="I8" s="160"/>
      <c r="J8"/>
    </row>
    <row r="9" ht="33" customHeight="1" spans="1:10">
      <c r="A9" s="161" t="s">
        <v>2</v>
      </c>
      <c r="B9" s="161"/>
      <c r="C9" s="161"/>
      <c r="D9" s="161"/>
      <c r="E9" s="161"/>
      <c r="F9" s="161"/>
      <c r="G9" s="161"/>
      <c r="H9" s="162"/>
      <c r="I9" s="162"/>
      <c r="J9"/>
    </row>
    <row r="10" ht="14.25" customHeight="1" spans="1:10">
      <c r="A10" s="160"/>
      <c r="B10" s="160"/>
      <c r="C10" s="160"/>
      <c r="D10" s="160"/>
      <c r="E10" s="160"/>
      <c r="F10" s="160"/>
      <c r="G10" s="160"/>
      <c r="H10" s="160"/>
      <c r="I10" s="160"/>
      <c r="J10"/>
    </row>
    <row r="11" ht="14.25" customHeight="1" spans="1:10">
      <c r="A11" s="160"/>
      <c r="B11" s="160"/>
      <c r="C11" s="160"/>
      <c r="D11" s="160"/>
      <c r="E11" s="160"/>
      <c r="F11" s="160"/>
      <c r="G11" s="160"/>
      <c r="H11" s="160"/>
      <c r="I11" s="160"/>
      <c r="J11"/>
    </row>
    <row r="12" ht="14.25" customHeight="1" spans="1:10">
      <c r="A12" s="160"/>
      <c r="B12" s="160"/>
      <c r="C12" s="160"/>
      <c r="D12" s="160"/>
      <c r="E12" s="160"/>
      <c r="F12" s="160"/>
      <c r="G12" s="160"/>
      <c r="H12" s="160"/>
      <c r="I12" s="160"/>
      <c r="J12"/>
    </row>
    <row r="13" ht="14.25" customHeight="1" spans="1:10">
      <c r="A13" s="160"/>
      <c r="B13" s="160"/>
      <c r="C13" s="160"/>
      <c r="D13" s="160"/>
      <c r="E13" s="160"/>
      <c r="F13" s="160"/>
      <c r="G13" s="160"/>
      <c r="H13" s="160"/>
      <c r="I13" s="160"/>
      <c r="J13"/>
    </row>
    <row r="14" ht="14.25" customHeight="1" spans="1:10">
      <c r="A14" s="160"/>
      <c r="B14" s="160"/>
      <c r="C14" s="160"/>
      <c r="D14" s="160"/>
      <c r="E14" s="160"/>
      <c r="F14" s="160"/>
      <c r="G14" s="160"/>
      <c r="H14" s="160"/>
      <c r="I14" s="160"/>
      <c r="J14"/>
    </row>
    <row r="15" ht="14.25" customHeight="1" spans="1:10">
      <c r="A15" s="160"/>
      <c r="B15" s="160"/>
      <c r="C15" s="160"/>
      <c r="D15" s="160"/>
      <c r="E15" s="160"/>
      <c r="F15" s="160"/>
      <c r="G15" s="160"/>
      <c r="H15" s="160"/>
      <c r="I15" s="160"/>
      <c r="J15"/>
    </row>
    <row r="16" ht="14.25" customHeight="1" spans="1:10">
      <c r="A16" s="160"/>
      <c r="B16" s="160"/>
      <c r="C16" s="160"/>
      <c r="D16" s="160"/>
      <c r="E16" s="160"/>
      <c r="F16" s="160"/>
      <c r="G16" s="160"/>
      <c r="H16" s="160"/>
      <c r="I16" s="160"/>
      <c r="J16"/>
    </row>
    <row r="17" ht="14.25" customHeight="1" spans="1:10">
      <c r="A17" s="163" t="s">
        <v>3</v>
      </c>
      <c r="B17" s="163"/>
      <c r="C17" s="163"/>
      <c r="D17" s="163"/>
      <c r="E17" s="163"/>
      <c r="F17" s="163"/>
      <c r="G17" s="163"/>
      <c r="H17" s="164"/>
      <c r="I17" s="164"/>
      <c r="J17"/>
    </row>
    <row r="18" ht="14.25" customHeight="1" spans="1:10">
      <c r="A18" s="160"/>
      <c r="B18" s="160"/>
      <c r="C18" s="160"/>
      <c r="D18" s="160"/>
      <c r="E18" s="160"/>
      <c r="F18" s="160"/>
      <c r="G18" s="160"/>
      <c r="H18" s="160"/>
      <c r="I18" s="160"/>
      <c r="J18"/>
    </row>
    <row r="19" ht="54" customHeight="1" spans="1:10">
      <c r="A19" s="160"/>
      <c r="B19" s="160"/>
      <c r="C19" s="160"/>
      <c r="D19" s="160"/>
      <c r="E19" s="160"/>
      <c r="F19" s="160"/>
      <c r="G19" s="160"/>
      <c r="H19"/>
      <c r="I19" s="160"/>
      <c r="J19"/>
    </row>
    <row r="20" ht="14.25" customHeight="1" spans="1:10">
      <c r="A20" s="163" t="s">
        <v>4</v>
      </c>
      <c r="B20" s="164"/>
      <c r="C20"/>
      <c r="D20" s="165" t="s">
        <v>5</v>
      </c>
      <c r="E20" s="165"/>
      <c r="F20" s="163" t="s">
        <v>6</v>
      </c>
      <c r="G20" s="163"/>
      <c r="H20" s="164"/>
      <c r="I20" s="160"/>
      <c r="J20"/>
    </row>
    <row r="21" ht="15.75" customHeight="1" spans="1:10">
      <c r="A21"/>
      <c r="B21" s="166" t="s">
        <v>7</v>
      </c>
      <c r="C21"/>
      <c r="D21"/>
      <c r="E21"/>
      <c r="F21"/>
      <c r="G21"/>
      <c r="H21"/>
      <c r="I21"/>
      <c r="J21"/>
    </row>
  </sheetData>
  <sheetProtection formatCells="0" formatColumns="0" formatRows="0"/>
  <mergeCells count="5">
    <mergeCell ref="A9:G9"/>
    <mergeCell ref="A17:G17"/>
    <mergeCell ref="A20:B20"/>
    <mergeCell ref="D20:E20"/>
    <mergeCell ref="F20:G20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J14" sqref="J14"/>
    </sheetView>
  </sheetViews>
  <sheetFormatPr defaultColWidth="9" defaultRowHeight="12.75" customHeight="1" outlineLevelCol="3"/>
  <cols>
    <col min="1" max="1" width="9.14285714285714" style="46"/>
    <col min="2" max="2" width="65.2857142857143" style="46" customWidth="1"/>
    <col min="3" max="3" width="45.7142857142857" style="46" customWidth="1"/>
    <col min="4" max="4" width="9.14285714285714" style="46"/>
  </cols>
  <sheetData>
    <row r="1" ht="24.75" customHeight="1" spans="1:4">
      <c r="A1"/>
      <c r="B1"/>
      <c r="C1"/>
      <c r="D1"/>
    </row>
    <row r="2" ht="24.75" customHeight="1" spans="1:4">
      <c r="A2"/>
      <c r="B2" s="48" t="s">
        <v>8</v>
      </c>
      <c r="C2" s="48"/>
      <c r="D2"/>
    </row>
    <row r="3" ht="24.75" customHeight="1" spans="1:4">
      <c r="A3"/>
      <c r="B3" s="149"/>
      <c r="C3"/>
      <c r="D3"/>
    </row>
    <row r="4" ht="24.75" customHeight="1" spans="1:4">
      <c r="A4"/>
      <c r="B4" s="150" t="s">
        <v>9</v>
      </c>
      <c r="C4" s="151" t="s">
        <v>10</v>
      </c>
      <c r="D4"/>
    </row>
    <row r="5" ht="24.75" customHeight="1" spans="1:4">
      <c r="A5"/>
      <c r="B5" s="152" t="s">
        <v>11</v>
      </c>
      <c r="C5" s="153"/>
      <c r="D5"/>
    </row>
    <row r="6" ht="24.75" customHeight="1" spans="1:4">
      <c r="A6"/>
      <c r="B6" s="152" t="s">
        <v>12</v>
      </c>
      <c r="C6" s="153" t="s">
        <v>13</v>
      </c>
      <c r="D6"/>
    </row>
    <row r="7" ht="24.75" customHeight="1" spans="1:4">
      <c r="A7"/>
      <c r="B7" s="152" t="s">
        <v>14</v>
      </c>
      <c r="C7" s="153" t="s">
        <v>15</v>
      </c>
      <c r="D7"/>
    </row>
    <row r="8" ht="24.75" customHeight="1" spans="1:4">
      <c r="A8"/>
      <c r="B8" s="152" t="s">
        <v>16</v>
      </c>
      <c r="C8" s="153"/>
      <c r="D8"/>
    </row>
    <row r="9" ht="24.75" customHeight="1" spans="1:4">
      <c r="A9"/>
      <c r="B9" s="152" t="s">
        <v>17</v>
      </c>
      <c r="C9" s="153" t="s">
        <v>18</v>
      </c>
      <c r="D9"/>
    </row>
    <row r="10" ht="24.75" customHeight="1" spans="1:4">
      <c r="A10"/>
      <c r="B10" s="152" t="s">
        <v>19</v>
      </c>
      <c r="C10" s="153" t="s">
        <v>20</v>
      </c>
      <c r="D10"/>
    </row>
    <row r="11" ht="24.75" customHeight="1" spans="1:4">
      <c r="A11"/>
      <c r="B11" s="154" t="s">
        <v>21</v>
      </c>
      <c r="C11" s="153" t="s">
        <v>22</v>
      </c>
      <c r="D11"/>
    </row>
    <row r="12" ht="24.75" customHeight="1" spans="1:4">
      <c r="A12"/>
      <c r="B12" s="155" t="s">
        <v>23</v>
      </c>
      <c r="C12" s="156" t="s">
        <v>24</v>
      </c>
      <c r="D12"/>
    </row>
    <row r="13" ht="24.75" customHeight="1" spans="1:4">
      <c r="A13"/>
      <c r="B13" s="155" t="s">
        <v>25</v>
      </c>
      <c r="C13" s="157"/>
      <c r="D13"/>
    </row>
    <row r="14" ht="24.75" customHeight="1" spans="1:4">
      <c r="A14"/>
      <c r="B14" s="158" t="s">
        <v>26</v>
      </c>
      <c r="C14" s="157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showZeros="0" tabSelected="1" workbookViewId="0">
      <selection activeCell="I16" sqref="I16"/>
    </sheetView>
  </sheetViews>
  <sheetFormatPr defaultColWidth="9" defaultRowHeight="12.75" customHeight="1" outlineLevelCol="4"/>
  <cols>
    <col min="1" max="1" width="34.8571428571429" style="132" customWidth="1"/>
    <col min="2" max="2" width="27.2857142857143" style="132" customWidth="1"/>
    <col min="3" max="3" width="34.5714285714286" style="132" customWidth="1"/>
    <col min="4" max="4" width="27.4285714285714" style="132" customWidth="1"/>
    <col min="5" max="5" width="31.2857142857143" style="132" customWidth="1"/>
    <col min="6" max="16384" width="9.14285714285714" style="133"/>
  </cols>
  <sheetData>
    <row r="1" ht="24.75" customHeight="1" spans="1:1">
      <c r="A1" s="134"/>
    </row>
    <row r="2" ht="24.75" customHeight="1" spans="1:4">
      <c r="A2" s="135" t="s">
        <v>27</v>
      </c>
      <c r="B2" s="135"/>
      <c r="C2" s="135"/>
      <c r="D2" s="135"/>
    </row>
    <row r="3" ht="24.75" customHeight="1" spans="1:4">
      <c r="A3" s="136"/>
      <c r="B3" s="137"/>
      <c r="C3" s="137"/>
      <c r="D3" s="138" t="s">
        <v>28</v>
      </c>
    </row>
    <row r="4" ht="24.75" customHeight="1" spans="1:4">
      <c r="A4" s="139" t="s">
        <v>29</v>
      </c>
      <c r="B4" s="139"/>
      <c r="C4" s="139" t="s">
        <v>30</v>
      </c>
      <c r="D4" s="139"/>
    </row>
    <row r="5" ht="24.75" customHeight="1" spans="1:4">
      <c r="A5" s="139" t="s">
        <v>31</v>
      </c>
      <c r="B5" s="139" t="s">
        <v>32</v>
      </c>
      <c r="C5" s="139" t="s">
        <v>31</v>
      </c>
      <c r="D5" s="139" t="s">
        <v>32</v>
      </c>
    </row>
    <row r="6" s="131" customFormat="1" ht="22" customHeight="1" spans="1:5">
      <c r="A6" s="123" t="s">
        <v>33</v>
      </c>
      <c r="B6" s="140">
        <f>B7+B8</f>
        <v>128061152</v>
      </c>
      <c r="C6" s="110" t="s">
        <v>34</v>
      </c>
      <c r="D6" s="125"/>
      <c r="E6" s="141"/>
    </row>
    <row r="7" s="131" customFormat="1" ht="22" customHeight="1" spans="1:5">
      <c r="A7" s="123" t="s">
        <v>35</v>
      </c>
      <c r="B7" s="125">
        <v>38231152</v>
      </c>
      <c r="C7" s="110" t="s">
        <v>36</v>
      </c>
      <c r="D7" s="125"/>
      <c r="E7" s="141"/>
    </row>
    <row r="8" s="131" customFormat="1" ht="22" customHeight="1" spans="1:5">
      <c r="A8" s="123" t="s">
        <v>37</v>
      </c>
      <c r="B8" s="125">
        <v>89830000</v>
      </c>
      <c r="C8" s="110" t="s">
        <v>38</v>
      </c>
      <c r="D8" s="125"/>
      <c r="E8" s="141"/>
    </row>
    <row r="9" s="131" customFormat="1" ht="22" customHeight="1" spans="1:5">
      <c r="A9" s="123" t="s">
        <v>39</v>
      </c>
      <c r="B9" s="125">
        <f>B10+B11</f>
        <v>0</v>
      </c>
      <c r="C9" s="110" t="s">
        <v>40</v>
      </c>
      <c r="D9" s="125"/>
      <c r="E9" s="141"/>
    </row>
    <row r="10" s="131" customFormat="1" ht="22" customHeight="1" spans="1:5">
      <c r="A10" s="123" t="s">
        <v>41</v>
      </c>
      <c r="B10" s="125"/>
      <c r="C10" s="110" t="s">
        <v>42</v>
      </c>
      <c r="D10" s="125"/>
      <c r="E10" s="141"/>
    </row>
    <row r="11" s="131" customFormat="1" ht="22" customHeight="1" spans="1:5">
      <c r="A11" s="123" t="s">
        <v>43</v>
      </c>
      <c r="B11" s="125"/>
      <c r="C11" s="110" t="s">
        <v>44</v>
      </c>
      <c r="D11" s="125"/>
      <c r="E11" s="141"/>
    </row>
    <row r="12" s="131" customFormat="1" ht="22" customHeight="1" spans="1:5">
      <c r="A12" s="123" t="s">
        <v>45</v>
      </c>
      <c r="B12" s="125">
        <f>B13+B14+B15</f>
        <v>0</v>
      </c>
      <c r="C12" s="110" t="s">
        <v>46</v>
      </c>
      <c r="D12" s="125"/>
      <c r="E12" s="141"/>
    </row>
    <row r="13" s="131" customFormat="1" ht="22" customHeight="1" spans="1:5">
      <c r="A13" s="123" t="s">
        <v>47</v>
      </c>
      <c r="B13" s="125">
        <v>0</v>
      </c>
      <c r="C13" s="110" t="s">
        <v>48</v>
      </c>
      <c r="D13" s="125">
        <v>116381152</v>
      </c>
      <c r="E13" s="141"/>
    </row>
    <row r="14" s="131" customFormat="1" ht="22" customHeight="1" spans="1:5">
      <c r="A14" s="123" t="s">
        <v>49</v>
      </c>
      <c r="B14" s="125">
        <v>0</v>
      </c>
      <c r="C14" s="110" t="s">
        <v>50</v>
      </c>
      <c r="D14" s="125"/>
      <c r="E14" s="141"/>
    </row>
    <row r="15" s="131" customFormat="1" ht="22" customHeight="1" spans="1:5">
      <c r="A15" s="123" t="s">
        <v>51</v>
      </c>
      <c r="B15" s="140">
        <v>0</v>
      </c>
      <c r="C15" s="110" t="s">
        <v>52</v>
      </c>
      <c r="D15" s="125"/>
      <c r="E15" s="141"/>
    </row>
    <row r="16" s="131" customFormat="1" ht="22" customHeight="1" spans="1:5">
      <c r="A16" s="123" t="s">
        <v>53</v>
      </c>
      <c r="B16" s="140">
        <v>0</v>
      </c>
      <c r="C16" s="110" t="s">
        <v>54</v>
      </c>
      <c r="D16" s="125"/>
      <c r="E16" s="141"/>
    </row>
    <row r="17" s="131" customFormat="1" ht="22" customHeight="1" spans="1:5">
      <c r="A17" s="123" t="s">
        <v>55</v>
      </c>
      <c r="B17" s="140">
        <v>0</v>
      </c>
      <c r="C17" s="110" t="s">
        <v>56</v>
      </c>
      <c r="D17" s="125"/>
      <c r="E17" s="141"/>
    </row>
    <row r="18" s="131" customFormat="1" ht="22" customHeight="1" spans="1:5">
      <c r="A18" s="123" t="s">
        <v>57</v>
      </c>
      <c r="B18" s="140">
        <v>0</v>
      </c>
      <c r="C18" s="110" t="s">
        <v>58</v>
      </c>
      <c r="D18" s="125">
        <v>11680000</v>
      </c>
      <c r="E18" s="141"/>
    </row>
    <row r="19" s="131" customFormat="1" ht="22" customHeight="1" spans="1:5">
      <c r="A19" s="123" t="s">
        <v>59</v>
      </c>
      <c r="B19" s="140">
        <v>0</v>
      </c>
      <c r="C19" s="110" t="s">
        <v>60</v>
      </c>
      <c r="D19" s="125"/>
      <c r="E19" s="141"/>
    </row>
    <row r="20" s="131" customFormat="1" ht="22" customHeight="1" spans="1:5">
      <c r="A20" s="123"/>
      <c r="B20" s="140"/>
      <c r="C20" s="110" t="s">
        <v>61</v>
      </c>
      <c r="D20" s="125"/>
      <c r="E20" s="141"/>
    </row>
    <row r="21" s="131" customFormat="1" ht="22" customHeight="1" spans="1:5">
      <c r="A21" s="123"/>
      <c r="B21" s="140"/>
      <c r="C21" s="110" t="s">
        <v>62</v>
      </c>
      <c r="D21" s="125"/>
      <c r="E21" s="141"/>
    </row>
    <row r="22" s="131" customFormat="1" ht="22" customHeight="1" spans="1:5">
      <c r="A22" s="123"/>
      <c r="B22" s="140"/>
      <c r="C22" s="110" t="s">
        <v>63</v>
      </c>
      <c r="D22" s="125"/>
      <c r="E22" s="141"/>
    </row>
    <row r="23" s="131" customFormat="1" ht="22" customHeight="1" spans="1:5">
      <c r="A23" s="123"/>
      <c r="B23" s="140"/>
      <c r="C23" s="110" t="s">
        <v>64</v>
      </c>
      <c r="D23" s="125"/>
      <c r="E23" s="141"/>
    </row>
    <row r="24" s="131" customFormat="1" ht="22" customHeight="1" spans="1:5">
      <c r="A24" s="123"/>
      <c r="B24" s="140"/>
      <c r="C24" s="110" t="s">
        <v>65</v>
      </c>
      <c r="D24" s="125"/>
      <c r="E24" s="141"/>
    </row>
    <row r="25" s="131" customFormat="1" ht="22" customHeight="1" spans="1:5">
      <c r="A25" s="123"/>
      <c r="B25" s="140"/>
      <c r="C25" s="110" t="s">
        <v>66</v>
      </c>
      <c r="D25" s="125"/>
      <c r="E25" s="141"/>
    </row>
    <row r="26" s="131" customFormat="1" ht="22" customHeight="1" spans="1:5">
      <c r="A26" s="123"/>
      <c r="B26" s="140"/>
      <c r="C26" s="110" t="s">
        <v>67</v>
      </c>
      <c r="D26" s="125">
        <v>0</v>
      </c>
      <c r="E26" s="141"/>
    </row>
    <row r="27" s="131" customFormat="1" ht="22" customHeight="1" spans="1:5">
      <c r="A27" s="123"/>
      <c r="B27" s="140"/>
      <c r="C27" s="110" t="s">
        <v>68</v>
      </c>
      <c r="D27" s="125">
        <v>0</v>
      </c>
      <c r="E27" s="141"/>
    </row>
    <row r="28" s="131" customFormat="1" ht="22" customHeight="1" spans="1:5">
      <c r="A28" s="123"/>
      <c r="B28" s="140"/>
      <c r="C28" s="110" t="s">
        <v>69</v>
      </c>
      <c r="D28" s="125">
        <v>0</v>
      </c>
      <c r="E28" s="141"/>
    </row>
    <row r="29" s="131" customFormat="1" ht="22" customHeight="1" spans="1:5">
      <c r="A29" s="123"/>
      <c r="B29" s="140"/>
      <c r="C29" s="110" t="s">
        <v>70</v>
      </c>
      <c r="D29" s="125">
        <v>0</v>
      </c>
      <c r="E29" s="141"/>
    </row>
    <row r="30" s="131" customFormat="1" ht="22" customHeight="1" spans="1:5">
      <c r="A30" s="123"/>
      <c r="B30" s="140"/>
      <c r="C30" s="110" t="s">
        <v>71</v>
      </c>
      <c r="D30" s="125">
        <v>0</v>
      </c>
      <c r="E30" s="141"/>
    </row>
    <row r="31" s="131" customFormat="1" ht="22" customHeight="1" spans="1:5">
      <c r="A31" s="123"/>
      <c r="B31" s="140"/>
      <c r="C31" s="110" t="s">
        <v>72</v>
      </c>
      <c r="D31" s="125">
        <v>0</v>
      </c>
      <c r="E31" s="141"/>
    </row>
    <row r="32" s="131" customFormat="1" ht="22" customHeight="1" spans="1:5">
      <c r="A32" s="123"/>
      <c r="B32" s="140"/>
      <c r="C32" s="110" t="s">
        <v>73</v>
      </c>
      <c r="D32" s="125">
        <v>0</v>
      </c>
      <c r="E32" s="141"/>
    </row>
    <row r="33" s="131" customFormat="1" ht="22" customHeight="1" spans="1:5">
      <c r="A33" s="123"/>
      <c r="B33" s="140"/>
      <c r="C33" s="110" t="s">
        <v>74</v>
      </c>
      <c r="D33" s="125">
        <v>0</v>
      </c>
      <c r="E33" s="141"/>
    </row>
    <row r="34" s="131" customFormat="1" ht="22" customHeight="1" spans="1:5">
      <c r="A34" s="123"/>
      <c r="B34" s="140"/>
      <c r="C34" s="110" t="s">
        <v>75</v>
      </c>
      <c r="D34" s="125">
        <v>0</v>
      </c>
      <c r="E34" s="141"/>
    </row>
    <row r="35" ht="22" customHeight="1" spans="1:4">
      <c r="A35" s="127"/>
      <c r="B35" s="142"/>
      <c r="C35" s="143"/>
      <c r="D35" s="144"/>
    </row>
    <row r="36" s="131" customFormat="1" ht="22" customHeight="1" spans="1:5">
      <c r="A36" s="129" t="s">
        <v>76</v>
      </c>
      <c r="B36" s="145">
        <f>B6+B9+B12+B16+B17+B18+B19</f>
        <v>128061152</v>
      </c>
      <c r="C36" s="146" t="s">
        <v>77</v>
      </c>
      <c r="D36" s="145">
        <f>SUM(D6:D34)</f>
        <v>128061152</v>
      </c>
      <c r="E36" s="141"/>
    </row>
    <row r="37" s="131" customFormat="1" ht="22" customHeight="1" spans="1:5">
      <c r="A37" s="123" t="s">
        <v>78</v>
      </c>
      <c r="B37" s="147">
        <f>B38+B41+B44+B45</f>
        <v>0</v>
      </c>
      <c r="C37" s="110" t="s">
        <v>79</v>
      </c>
      <c r="D37" s="145">
        <v>0</v>
      </c>
      <c r="E37" s="141"/>
    </row>
    <row r="38" s="131" customFormat="1" ht="22" customHeight="1" spans="1:5">
      <c r="A38" s="123" t="s">
        <v>80</v>
      </c>
      <c r="B38" s="125">
        <f>B39+B40</f>
        <v>0</v>
      </c>
      <c r="C38" s="110"/>
      <c r="D38" s="125"/>
      <c r="E38" s="141"/>
    </row>
    <row r="39" s="131" customFormat="1" ht="22" customHeight="1" spans="1:5">
      <c r="A39" s="123" t="s">
        <v>81</v>
      </c>
      <c r="B39" s="125">
        <v>0</v>
      </c>
      <c r="C39" s="148"/>
      <c r="D39" s="125"/>
      <c r="E39" s="141"/>
    </row>
    <row r="40" s="131" customFormat="1" ht="22" customHeight="1" spans="1:5">
      <c r="A40" s="123" t="s">
        <v>82</v>
      </c>
      <c r="B40" s="125">
        <v>0</v>
      </c>
      <c r="C40" s="148"/>
      <c r="D40" s="125"/>
      <c r="E40" s="141"/>
    </row>
    <row r="41" s="131" customFormat="1" ht="22" customHeight="1" spans="1:5">
      <c r="A41" s="123" t="s">
        <v>83</v>
      </c>
      <c r="B41" s="125">
        <f>B43+B42</f>
        <v>0</v>
      </c>
      <c r="C41" s="148"/>
      <c r="D41" s="125"/>
      <c r="E41" s="141"/>
    </row>
    <row r="42" s="131" customFormat="1" ht="22" customHeight="1" spans="1:5">
      <c r="A42" s="123" t="s">
        <v>84</v>
      </c>
      <c r="B42" s="125">
        <v>0</v>
      </c>
      <c r="C42" s="148"/>
      <c r="D42" s="125"/>
      <c r="E42" s="141"/>
    </row>
    <row r="43" s="131" customFormat="1" ht="22" customHeight="1" spans="1:5">
      <c r="A43" s="123" t="s">
        <v>85</v>
      </c>
      <c r="B43" s="125">
        <v>0</v>
      </c>
      <c r="C43" s="148"/>
      <c r="D43" s="125"/>
      <c r="E43" s="141"/>
    </row>
    <row r="44" s="131" customFormat="1" ht="22" customHeight="1" spans="1:5">
      <c r="A44" s="123" t="s">
        <v>86</v>
      </c>
      <c r="B44" s="125">
        <v>0</v>
      </c>
      <c r="C44" s="148"/>
      <c r="D44" s="125"/>
      <c r="E44" s="141"/>
    </row>
    <row r="45" s="131" customFormat="1" ht="22" customHeight="1" spans="1:5">
      <c r="A45" s="123" t="s">
        <v>87</v>
      </c>
      <c r="B45" s="125">
        <v>0</v>
      </c>
      <c r="C45" s="148"/>
      <c r="D45" s="125"/>
      <c r="E45" s="141"/>
    </row>
    <row r="46" s="131" customFormat="1" ht="22" customHeight="1" spans="1:5">
      <c r="A46" s="129" t="s">
        <v>88</v>
      </c>
      <c r="B46" s="145">
        <f>B36+B37</f>
        <v>128061152</v>
      </c>
      <c r="C46" s="146" t="s">
        <v>89</v>
      </c>
      <c r="D46" s="145">
        <f>D36+D37</f>
        <v>128061152</v>
      </c>
      <c r="E46" s="141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L14" sqref="L14"/>
    </sheetView>
  </sheetViews>
  <sheetFormatPr defaultColWidth="9" defaultRowHeight="12.75" customHeight="1" outlineLevelCol="2"/>
  <cols>
    <col min="1" max="1" width="45.1428571428571" style="46" customWidth="1"/>
    <col min="2" max="2" width="40.7142857142857" style="46" customWidth="1"/>
    <col min="3" max="3" width="31.2857142857143" style="46" customWidth="1"/>
  </cols>
  <sheetData>
    <row r="1" ht="24.75" customHeight="1" spans="1:1">
      <c r="A1" s="55"/>
    </row>
    <row r="2" ht="24.75" customHeight="1" spans="1:2">
      <c r="A2" s="48" t="s">
        <v>90</v>
      </c>
      <c r="B2" s="48"/>
    </row>
    <row r="3" ht="24.75" customHeight="1" spans="1:2">
      <c r="A3" s="122"/>
      <c r="B3" s="49" t="s">
        <v>28</v>
      </c>
    </row>
    <row r="4" ht="24" customHeight="1" spans="1:2">
      <c r="A4" s="57" t="s">
        <v>31</v>
      </c>
      <c r="B4" s="57" t="s">
        <v>32</v>
      </c>
    </row>
    <row r="5" s="45" customFormat="1" ht="25" customHeight="1" spans="1:3">
      <c r="A5" s="123" t="s">
        <v>33</v>
      </c>
      <c r="B5" s="124">
        <f>B6+B7</f>
        <v>128061152</v>
      </c>
      <c r="C5" s="54"/>
    </row>
    <row r="6" s="45" customFormat="1" ht="25" customHeight="1" spans="1:3">
      <c r="A6" s="123" t="s">
        <v>35</v>
      </c>
      <c r="B6" s="125">
        <v>38231152</v>
      </c>
      <c r="C6" s="54"/>
    </row>
    <row r="7" s="45" customFormat="1" ht="25" customHeight="1" spans="1:3">
      <c r="A7" s="123" t="s">
        <v>37</v>
      </c>
      <c r="B7" s="125">
        <v>89830000</v>
      </c>
      <c r="C7" s="54"/>
    </row>
    <row r="8" s="45" customFormat="1" ht="25" customHeight="1" spans="1:3">
      <c r="A8" s="123" t="s">
        <v>39</v>
      </c>
      <c r="B8" s="126">
        <f>B9+B10</f>
        <v>0</v>
      </c>
      <c r="C8" s="54"/>
    </row>
    <row r="9" s="45" customFormat="1" ht="25" customHeight="1" spans="1:3">
      <c r="A9" s="123" t="s">
        <v>41</v>
      </c>
      <c r="B9" s="126"/>
      <c r="C9" s="54"/>
    </row>
    <row r="10" s="45" customFormat="1" ht="25" customHeight="1" spans="1:3">
      <c r="A10" s="123" t="s">
        <v>43</v>
      </c>
      <c r="B10" s="126"/>
      <c r="C10" s="54"/>
    </row>
    <row r="11" s="45" customFormat="1" ht="25" customHeight="1" spans="1:3">
      <c r="A11" s="123" t="s">
        <v>45</v>
      </c>
      <c r="B11" s="126">
        <f>SUM(B12:B14)</f>
        <v>0</v>
      </c>
      <c r="C11" s="54"/>
    </row>
    <row r="12" s="45" customFormat="1" ht="25" customHeight="1" spans="1:3">
      <c r="A12" s="123" t="s">
        <v>47</v>
      </c>
      <c r="B12" s="126"/>
      <c r="C12" s="54"/>
    </row>
    <row r="13" s="45" customFormat="1" ht="25" customHeight="1" spans="1:3">
      <c r="A13" s="123" t="s">
        <v>49</v>
      </c>
      <c r="B13" s="126"/>
      <c r="C13" s="54"/>
    </row>
    <row r="14" s="45" customFormat="1" ht="25" customHeight="1" spans="1:3">
      <c r="A14" s="123" t="s">
        <v>51</v>
      </c>
      <c r="B14" s="126"/>
      <c r="C14" s="54"/>
    </row>
    <row r="15" s="45" customFormat="1" ht="25" customHeight="1" spans="1:3">
      <c r="A15" s="123" t="s">
        <v>53</v>
      </c>
      <c r="B15" s="126"/>
      <c r="C15" s="54"/>
    </row>
    <row r="16" s="45" customFormat="1" ht="25" customHeight="1" spans="1:3">
      <c r="A16" s="123" t="s">
        <v>55</v>
      </c>
      <c r="B16" s="126"/>
      <c r="C16" s="54"/>
    </row>
    <row r="17" s="45" customFormat="1" ht="25" customHeight="1" spans="1:3">
      <c r="A17" s="123" t="s">
        <v>57</v>
      </c>
      <c r="B17" s="126"/>
      <c r="C17" s="54"/>
    </row>
    <row r="18" s="45" customFormat="1" ht="25" customHeight="1" spans="1:3">
      <c r="A18" s="123" t="s">
        <v>59</v>
      </c>
      <c r="B18" s="126"/>
      <c r="C18" s="54"/>
    </row>
    <row r="19" s="45" customFormat="1" ht="25" customHeight="1" spans="1:3">
      <c r="A19" s="123" t="s">
        <v>78</v>
      </c>
      <c r="B19" s="124">
        <f>B20+B23+B26+B27</f>
        <v>0</v>
      </c>
      <c r="C19" s="54"/>
    </row>
    <row r="20" s="45" customFormat="1" ht="25" customHeight="1" spans="1:3">
      <c r="A20" s="123" t="s">
        <v>80</v>
      </c>
      <c r="B20" s="124">
        <f>B21+B22</f>
        <v>0</v>
      </c>
      <c r="C20" s="54"/>
    </row>
    <row r="21" s="45" customFormat="1" ht="25" customHeight="1" spans="1:3">
      <c r="A21" s="123" t="s">
        <v>81</v>
      </c>
      <c r="B21" s="124"/>
      <c r="C21" s="54"/>
    </row>
    <row r="22" s="45" customFormat="1" ht="25" customHeight="1" spans="1:3">
      <c r="A22" s="123" t="s">
        <v>82</v>
      </c>
      <c r="B22" s="124"/>
      <c r="C22" s="54"/>
    </row>
    <row r="23" s="45" customFormat="1" ht="25" customHeight="1" spans="1:3">
      <c r="A23" s="123" t="s">
        <v>83</v>
      </c>
      <c r="B23" s="124">
        <f>B24+B25</f>
        <v>0</v>
      </c>
      <c r="C23" s="54"/>
    </row>
    <row r="24" s="45" customFormat="1" ht="25" customHeight="1" spans="1:3">
      <c r="A24" s="123" t="s">
        <v>84</v>
      </c>
      <c r="B24" s="124"/>
      <c r="C24" s="54"/>
    </row>
    <row r="25" s="45" customFormat="1" ht="25" customHeight="1" spans="1:3">
      <c r="A25" s="123" t="s">
        <v>85</v>
      </c>
      <c r="B25" s="124"/>
      <c r="C25" s="54"/>
    </row>
    <row r="26" s="45" customFormat="1" ht="25" customHeight="1" spans="1:3">
      <c r="A26" s="123" t="s">
        <v>86</v>
      </c>
      <c r="B26" s="124"/>
      <c r="C26" s="54"/>
    </row>
    <row r="27" s="45" customFormat="1" ht="25" customHeight="1" spans="1:3">
      <c r="A27" s="123" t="s">
        <v>87</v>
      </c>
      <c r="B27" s="124"/>
      <c r="C27" s="54"/>
    </row>
    <row r="28" ht="25" customHeight="1" spans="1:2">
      <c r="A28" s="127"/>
      <c r="B28" s="128"/>
    </row>
    <row r="29" s="45" customFormat="1" ht="25" customHeight="1" spans="1:3">
      <c r="A29" s="129" t="s">
        <v>88</v>
      </c>
      <c r="B29" s="130">
        <f>B5+B8+B11+B15+B16+B17+B18+B19</f>
        <v>128061152</v>
      </c>
      <c r="C29" s="54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showGridLines="0" showZeros="0" workbookViewId="0">
      <selection activeCell="I17" sqref="I17"/>
    </sheetView>
  </sheetViews>
  <sheetFormatPr defaultColWidth="9" defaultRowHeight="12.75" customHeight="1"/>
  <cols>
    <col min="1" max="1" width="12.8571428571429" style="46" customWidth="1"/>
    <col min="2" max="2" width="35.2857142857143" style="46" customWidth="1"/>
    <col min="3" max="3" width="17.4285714285714" style="46" customWidth="1"/>
    <col min="4" max="5" width="17" style="46" customWidth="1"/>
    <col min="6" max="7" width="6.85714285714286" style="46" customWidth="1"/>
    <col min="9" max="9" width="16.1428571428571" customWidth="1"/>
  </cols>
  <sheetData>
    <row r="1" ht="17.25" customHeight="1" spans="1:2">
      <c r="A1" s="55"/>
      <c r="B1" s="55"/>
    </row>
    <row r="2" ht="24.75" customHeight="1" spans="1:5">
      <c r="A2" s="117" t="s">
        <v>91</v>
      </c>
      <c r="B2" s="117"/>
      <c r="C2" s="117"/>
      <c r="D2" s="117"/>
      <c r="E2" s="117"/>
    </row>
    <row r="3" ht="24.75" customHeight="1" spans="1:5">
      <c r="A3" s="118"/>
      <c r="B3" s="118"/>
      <c r="C3" s="118"/>
      <c r="E3" s="119" t="s">
        <v>28</v>
      </c>
    </row>
    <row r="4" ht="24.75" customHeight="1" spans="1:5">
      <c r="A4" s="57" t="s">
        <v>92</v>
      </c>
      <c r="B4" s="57" t="s">
        <v>93</v>
      </c>
      <c r="C4" s="57" t="s">
        <v>94</v>
      </c>
      <c r="D4" s="57" t="s">
        <v>95</v>
      </c>
      <c r="E4" s="57" t="s">
        <v>96</v>
      </c>
    </row>
    <row r="5" ht="24.75" customHeight="1" spans="1:5">
      <c r="A5" s="57"/>
      <c r="B5" s="57"/>
      <c r="C5" s="57"/>
      <c r="D5" s="57"/>
      <c r="E5" s="57"/>
    </row>
    <row r="6" ht="30" customHeight="1" spans="1:5">
      <c r="A6" s="69" t="s">
        <v>97</v>
      </c>
      <c r="B6" s="69" t="s">
        <v>98</v>
      </c>
      <c r="C6" s="69">
        <v>1</v>
      </c>
      <c r="D6" s="69">
        <v>2</v>
      </c>
      <c r="E6" s="69">
        <v>3</v>
      </c>
    </row>
    <row r="7" s="45" customFormat="1" ht="30" customHeight="1" spans="1:9">
      <c r="A7" s="86"/>
      <c r="B7" s="86" t="s">
        <v>99</v>
      </c>
      <c r="C7" s="87">
        <f t="shared" ref="C7:C16" si="0">D7+E7</f>
        <v>128061152</v>
      </c>
      <c r="D7" s="87">
        <f>D8+D20</f>
        <v>19031152</v>
      </c>
      <c r="E7" s="87">
        <f>E8+E20</f>
        <v>109030000</v>
      </c>
      <c r="F7" s="120"/>
      <c r="G7" s="54"/>
      <c r="I7" s="45">
        <f>[1]一般公共预算批复表!$E$21-C7</f>
        <v>0</v>
      </c>
    </row>
    <row r="8" s="74" customFormat="1" ht="30" customHeight="1" spans="1:7">
      <c r="A8" s="86" t="s">
        <v>100</v>
      </c>
      <c r="B8" s="88" t="s">
        <v>101</v>
      </c>
      <c r="C8" s="89">
        <f t="shared" si="0"/>
        <v>116381152</v>
      </c>
      <c r="D8" s="89">
        <f>D9+D14+D17</f>
        <v>19031152</v>
      </c>
      <c r="E8" s="89">
        <f>E9+E14+E17</f>
        <v>97350000</v>
      </c>
      <c r="F8" s="121"/>
      <c r="G8" s="80"/>
    </row>
    <row r="9" s="74" customFormat="1" ht="30" customHeight="1" spans="1:7">
      <c r="A9" s="86" t="s">
        <v>102</v>
      </c>
      <c r="B9" s="88" t="s">
        <v>103</v>
      </c>
      <c r="C9" s="89">
        <f t="shared" si="0"/>
        <v>8051152</v>
      </c>
      <c r="D9" s="89">
        <f>D10+D11+D12+D13</f>
        <v>8051152</v>
      </c>
      <c r="E9" s="89">
        <f>E10+E11+E12+E13</f>
        <v>0</v>
      </c>
      <c r="F9" s="121"/>
      <c r="G9" s="80"/>
    </row>
    <row r="10" ht="30" customHeight="1" spans="1:6">
      <c r="A10" s="90" t="s">
        <v>104</v>
      </c>
      <c r="B10" s="91" t="s">
        <v>105</v>
      </c>
      <c r="C10" s="89">
        <f t="shared" si="0"/>
        <v>1394386</v>
      </c>
      <c r="D10" s="92">
        <v>1394386</v>
      </c>
      <c r="E10" s="93"/>
      <c r="F10" s="120"/>
    </row>
    <row r="11" ht="30" customHeight="1" spans="1:6">
      <c r="A11" s="90" t="s">
        <v>106</v>
      </c>
      <c r="B11" s="94" t="s">
        <v>107</v>
      </c>
      <c r="C11" s="89">
        <f t="shared" si="0"/>
        <v>1250192</v>
      </c>
      <c r="D11" s="93">
        <v>1250192</v>
      </c>
      <c r="E11" s="93"/>
      <c r="F11" s="120"/>
    </row>
    <row r="12" ht="30" customHeight="1" spans="1:6">
      <c r="A12" s="90" t="s">
        <v>108</v>
      </c>
      <c r="B12" s="94" t="s">
        <v>109</v>
      </c>
      <c r="C12" s="89">
        <f t="shared" si="0"/>
        <v>2706574</v>
      </c>
      <c r="D12" s="92">
        <v>2706574</v>
      </c>
      <c r="E12" s="93"/>
      <c r="F12" s="120"/>
    </row>
    <row r="13" s="116" customFormat="1" ht="30" customHeight="1" spans="1:7">
      <c r="A13" s="90" t="s">
        <v>110</v>
      </c>
      <c r="B13" s="94" t="s">
        <v>111</v>
      </c>
      <c r="C13" s="89">
        <f t="shared" si="0"/>
        <v>2700000</v>
      </c>
      <c r="D13" s="92">
        <v>2700000</v>
      </c>
      <c r="E13" s="92"/>
      <c r="F13" s="120"/>
      <c r="G13" s="46"/>
    </row>
    <row r="14" s="74" customFormat="1" ht="30" customHeight="1" spans="1:7">
      <c r="A14" s="86" t="s">
        <v>112</v>
      </c>
      <c r="B14" s="88" t="s">
        <v>113</v>
      </c>
      <c r="C14" s="89">
        <f t="shared" si="0"/>
        <v>10980000</v>
      </c>
      <c r="D14" s="95">
        <f>D15+D16</f>
        <v>10980000</v>
      </c>
      <c r="E14" s="95">
        <f>E15+E16</f>
        <v>0</v>
      </c>
      <c r="F14" s="121"/>
      <c r="G14" s="80"/>
    </row>
    <row r="15" s="116" customFormat="1" ht="30" customHeight="1" spans="1:7">
      <c r="A15" s="90" t="s">
        <v>114</v>
      </c>
      <c r="B15" s="94" t="s">
        <v>115</v>
      </c>
      <c r="C15" s="89">
        <f t="shared" si="0"/>
        <v>9590000</v>
      </c>
      <c r="D15" s="92">
        <v>9590000</v>
      </c>
      <c r="E15" s="92"/>
      <c r="F15" s="120"/>
      <c r="G15" s="46"/>
    </row>
    <row r="16" s="116" customFormat="1" ht="30" customHeight="1" spans="1:7">
      <c r="A16" s="90" t="s">
        <v>116</v>
      </c>
      <c r="B16" s="94" t="s">
        <v>117</v>
      </c>
      <c r="C16" s="89">
        <f t="shared" si="0"/>
        <v>1390000</v>
      </c>
      <c r="D16" s="92">
        <v>1390000</v>
      </c>
      <c r="E16" s="92"/>
      <c r="F16" s="120"/>
      <c r="G16" s="46"/>
    </row>
    <row r="17" s="74" customFormat="1" ht="30" customHeight="1" spans="1:7">
      <c r="A17" s="86" t="s">
        <v>118</v>
      </c>
      <c r="B17" s="96" t="s">
        <v>119</v>
      </c>
      <c r="C17" s="89">
        <f t="shared" ref="C17:C22" si="1">D17+E17</f>
        <v>97350000</v>
      </c>
      <c r="D17" s="89">
        <f>D18+D19</f>
        <v>0</v>
      </c>
      <c r="E17" s="89">
        <f>E18+E19</f>
        <v>97350000</v>
      </c>
      <c r="F17" s="121"/>
      <c r="G17" s="80"/>
    </row>
    <row r="18" ht="30" customHeight="1" spans="1:6">
      <c r="A18" s="90" t="s">
        <v>120</v>
      </c>
      <c r="B18" s="94" t="s">
        <v>121</v>
      </c>
      <c r="C18" s="89">
        <f t="shared" si="1"/>
        <v>770000</v>
      </c>
      <c r="D18" s="93"/>
      <c r="E18" s="92">
        <v>770000</v>
      </c>
      <c r="F18" s="120"/>
    </row>
    <row r="19" ht="30" customHeight="1" spans="1:6">
      <c r="A19" s="90" t="s">
        <v>122</v>
      </c>
      <c r="B19" s="94" t="s">
        <v>123</v>
      </c>
      <c r="C19" s="89">
        <f t="shared" si="1"/>
        <v>96580000</v>
      </c>
      <c r="D19" s="89"/>
      <c r="E19" s="93">
        <v>96580000</v>
      </c>
      <c r="F19" s="120"/>
    </row>
    <row r="20" s="74" customFormat="1" ht="30" customHeight="1" spans="1:7">
      <c r="A20" s="86" t="s">
        <v>124</v>
      </c>
      <c r="B20" s="88" t="s">
        <v>125</v>
      </c>
      <c r="C20" s="89">
        <f t="shared" si="1"/>
        <v>11680000</v>
      </c>
      <c r="D20" s="89">
        <f>D21</f>
        <v>0</v>
      </c>
      <c r="E20" s="89">
        <f>E21</f>
        <v>11680000</v>
      </c>
      <c r="F20" s="121"/>
      <c r="G20" s="80"/>
    </row>
    <row r="21" s="74" customFormat="1" ht="30" customHeight="1" spans="1:7">
      <c r="A21" s="86" t="s">
        <v>126</v>
      </c>
      <c r="B21" s="96" t="s">
        <v>127</v>
      </c>
      <c r="C21" s="89">
        <f t="shared" si="1"/>
        <v>11680000</v>
      </c>
      <c r="D21" s="89">
        <f>D22</f>
        <v>0</v>
      </c>
      <c r="E21" s="89">
        <f>E22</f>
        <v>11680000</v>
      </c>
      <c r="F21" s="121"/>
      <c r="G21" s="80"/>
    </row>
    <row r="22" ht="30" customHeight="1" spans="1:6">
      <c r="A22" s="90" t="s">
        <v>128</v>
      </c>
      <c r="B22" s="94" t="s">
        <v>129</v>
      </c>
      <c r="C22" s="89">
        <f t="shared" si="1"/>
        <v>11680000</v>
      </c>
      <c r="D22" s="93"/>
      <c r="E22" s="92">
        <v>11680000</v>
      </c>
      <c r="F22" s="120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472222222222222" right="0.236111111111111" top="0.708333333333333" bottom="0.78740157480315" header="0.354166666666667" footer="0.393700787401575"/>
  <pageSetup paperSize="9" scale="98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workbookViewId="0">
      <selection activeCell="D19" sqref="D19"/>
    </sheetView>
  </sheetViews>
  <sheetFormatPr defaultColWidth="9" defaultRowHeight="12.75" customHeight="1"/>
  <cols>
    <col min="1" max="4" width="35.7142857142857" style="46" customWidth="1"/>
    <col min="5" max="99" width="9" style="46" customWidth="1"/>
  </cols>
  <sheetData>
    <row r="1" ht="25.5" customHeight="1" spans="1:98">
      <c r="A1" s="55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</row>
    <row r="2" ht="25.5" customHeight="1" spans="1:98">
      <c r="A2" s="98" t="s">
        <v>130</v>
      </c>
      <c r="B2" s="98"/>
      <c r="C2" s="98"/>
      <c r="D2" s="98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</row>
    <row r="3" ht="16.5" customHeight="1" spans="2:98">
      <c r="B3" s="100"/>
      <c r="C3" s="101"/>
      <c r="D3" s="49" t="s">
        <v>28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</row>
    <row r="4" ht="27" customHeight="1" spans="1:98">
      <c r="A4" s="103" t="s">
        <v>131</v>
      </c>
      <c r="B4" s="103"/>
      <c r="C4" s="103" t="s">
        <v>132</v>
      </c>
      <c r="D4" s="103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</row>
    <row r="5" ht="27" customHeight="1" spans="1:98">
      <c r="A5" s="103" t="s">
        <v>31</v>
      </c>
      <c r="B5" s="103" t="s">
        <v>32</v>
      </c>
      <c r="C5" s="103" t="s">
        <v>31</v>
      </c>
      <c r="D5" s="103" t="s">
        <v>99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</row>
    <row r="6" s="45" customFormat="1" ht="33" customHeight="1" spans="1:99">
      <c r="A6" s="104" t="s">
        <v>133</v>
      </c>
      <c r="B6" s="105">
        <f>B7+B8+B9</f>
        <v>128061152</v>
      </c>
      <c r="C6" s="104" t="s">
        <v>134</v>
      </c>
      <c r="D6" s="105">
        <f>SUM(D7:D35)</f>
        <v>128061152</v>
      </c>
      <c r="E6" s="106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54"/>
    </row>
    <row r="7" s="45" customFormat="1" ht="33" customHeight="1" spans="1:99">
      <c r="A7" s="108" t="s">
        <v>135</v>
      </c>
      <c r="B7" s="109">
        <v>128061152</v>
      </c>
      <c r="C7" s="110" t="s">
        <v>34</v>
      </c>
      <c r="D7" s="109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54"/>
    </row>
    <row r="8" s="45" customFormat="1" ht="33" customHeight="1" spans="1:99">
      <c r="A8" s="108" t="s">
        <v>136</v>
      </c>
      <c r="B8" s="109">
        <v>0</v>
      </c>
      <c r="C8" s="110" t="s">
        <v>36</v>
      </c>
      <c r="D8" s="109"/>
      <c r="E8" s="106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54"/>
    </row>
    <row r="9" s="45" customFormat="1" ht="33" customHeight="1" spans="1:99">
      <c r="A9" s="108" t="s">
        <v>137</v>
      </c>
      <c r="B9" s="109">
        <v>0</v>
      </c>
      <c r="C9" s="110" t="s">
        <v>38</v>
      </c>
      <c r="D9" s="109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54"/>
    </row>
    <row r="10" s="45" customFormat="1" ht="33" customHeight="1" spans="1:99">
      <c r="A10" s="108"/>
      <c r="B10" s="109"/>
      <c r="C10" s="110" t="s">
        <v>40</v>
      </c>
      <c r="D10" s="109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54"/>
    </row>
    <row r="11" s="45" customFormat="1" ht="33" customHeight="1" spans="1:99">
      <c r="A11" s="108"/>
      <c r="B11" s="109"/>
      <c r="C11" s="110" t="s">
        <v>42</v>
      </c>
      <c r="D11" s="109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54"/>
    </row>
    <row r="12" s="45" customFormat="1" ht="33" customHeight="1" spans="1:99">
      <c r="A12" s="108"/>
      <c r="B12" s="109"/>
      <c r="C12" s="110" t="s">
        <v>44</v>
      </c>
      <c r="D12" s="109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54"/>
    </row>
    <row r="13" s="45" customFormat="1" ht="33" customHeight="1" spans="1:99">
      <c r="A13" s="111"/>
      <c r="B13" s="109"/>
      <c r="C13" s="110" t="s">
        <v>46</v>
      </c>
      <c r="D13" s="109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54"/>
    </row>
    <row r="14" s="45" customFormat="1" ht="33" customHeight="1" spans="1:99">
      <c r="A14" s="111"/>
      <c r="B14" s="109"/>
      <c r="C14" s="110" t="s">
        <v>48</v>
      </c>
      <c r="D14" s="109">
        <v>116381152</v>
      </c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54"/>
    </row>
    <row r="15" s="45" customFormat="1" ht="33" customHeight="1" spans="1:99">
      <c r="A15" s="111"/>
      <c r="B15" s="109"/>
      <c r="C15" s="110" t="s">
        <v>50</v>
      </c>
      <c r="D15" s="109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54"/>
    </row>
    <row r="16" s="45" customFormat="1" ht="33" customHeight="1" spans="1:99">
      <c r="A16" s="111"/>
      <c r="B16" s="109"/>
      <c r="C16" s="110" t="s">
        <v>52</v>
      </c>
      <c r="D16" s="109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54"/>
    </row>
    <row r="17" s="45" customFormat="1" ht="33" customHeight="1" spans="1:99">
      <c r="A17" s="111"/>
      <c r="B17" s="109"/>
      <c r="C17" s="110" t="s">
        <v>54</v>
      </c>
      <c r="D17" s="109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54"/>
    </row>
    <row r="18" s="45" customFormat="1" ht="33" customHeight="1" spans="1:99">
      <c r="A18" s="111"/>
      <c r="B18" s="109"/>
      <c r="C18" s="110" t="s">
        <v>56</v>
      </c>
      <c r="D18" s="109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107"/>
      <c r="CU18" s="54"/>
    </row>
    <row r="19" s="45" customFormat="1" ht="33" customHeight="1" spans="1:99">
      <c r="A19" s="111"/>
      <c r="B19" s="109"/>
      <c r="C19" s="110" t="s">
        <v>58</v>
      </c>
      <c r="D19" s="109">
        <v>11680000</v>
      </c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54"/>
    </row>
    <row r="20" s="45" customFormat="1" ht="33" customHeight="1" spans="1:99">
      <c r="A20" s="111"/>
      <c r="B20" s="109"/>
      <c r="C20" s="110" t="s">
        <v>60</v>
      </c>
      <c r="D20" s="109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54"/>
    </row>
    <row r="21" s="45" customFormat="1" ht="33" customHeight="1" spans="1:99">
      <c r="A21" s="111"/>
      <c r="B21" s="109"/>
      <c r="C21" s="110" t="s">
        <v>61</v>
      </c>
      <c r="D21" s="109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54"/>
    </row>
    <row r="22" s="45" customFormat="1" ht="33" customHeight="1" spans="1:99">
      <c r="A22" s="111"/>
      <c r="B22" s="109"/>
      <c r="C22" s="110" t="s">
        <v>62</v>
      </c>
      <c r="D22" s="109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54"/>
    </row>
    <row r="23" s="45" customFormat="1" ht="33" customHeight="1" spans="1:99">
      <c r="A23" s="111"/>
      <c r="B23" s="109"/>
      <c r="C23" s="110" t="s">
        <v>63</v>
      </c>
      <c r="D23" s="109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07"/>
      <c r="CP23" s="107"/>
      <c r="CQ23" s="107"/>
      <c r="CR23" s="107"/>
      <c r="CS23" s="107"/>
      <c r="CT23" s="107"/>
      <c r="CU23" s="54"/>
    </row>
    <row r="24" s="45" customFormat="1" ht="33" customHeight="1" spans="1:99">
      <c r="A24" s="111"/>
      <c r="B24" s="109"/>
      <c r="C24" s="110" t="s">
        <v>64</v>
      </c>
      <c r="D24" s="109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107"/>
      <c r="CU24" s="54"/>
    </row>
    <row r="25" s="45" customFormat="1" ht="33" customHeight="1" spans="1:99">
      <c r="A25" s="111"/>
      <c r="B25" s="109"/>
      <c r="C25" s="110" t="s">
        <v>65</v>
      </c>
      <c r="D25" s="109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54"/>
    </row>
    <row r="26" s="45" customFormat="1" ht="33" customHeight="1" spans="1:99">
      <c r="A26" s="111"/>
      <c r="B26" s="109"/>
      <c r="C26" s="110" t="s">
        <v>66</v>
      </c>
      <c r="D26" s="109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07"/>
      <c r="CR26" s="107"/>
      <c r="CS26" s="107"/>
      <c r="CT26" s="107"/>
      <c r="CU26" s="54"/>
    </row>
    <row r="27" s="45" customFormat="1" ht="33" customHeight="1" spans="1:99">
      <c r="A27" s="111"/>
      <c r="B27" s="109"/>
      <c r="C27" s="110" t="s">
        <v>67</v>
      </c>
      <c r="D27" s="109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54"/>
    </row>
    <row r="28" s="45" customFormat="1" ht="33" customHeight="1" spans="1:99">
      <c r="A28" s="111"/>
      <c r="B28" s="109"/>
      <c r="C28" s="110" t="s">
        <v>68</v>
      </c>
      <c r="D28" s="109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  <c r="CQ28" s="107"/>
      <c r="CR28" s="107"/>
      <c r="CS28" s="107"/>
      <c r="CT28" s="107"/>
      <c r="CU28" s="54"/>
    </row>
    <row r="29" s="45" customFormat="1" ht="33" customHeight="1" spans="1:99">
      <c r="A29" s="111"/>
      <c r="B29" s="109"/>
      <c r="C29" s="110" t="s">
        <v>69</v>
      </c>
      <c r="D29" s="109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54"/>
    </row>
    <row r="30" s="45" customFormat="1" ht="33" customHeight="1" spans="1:99">
      <c r="A30" s="111"/>
      <c r="B30" s="109"/>
      <c r="C30" s="110" t="s">
        <v>70</v>
      </c>
      <c r="D30" s="109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54"/>
    </row>
    <row r="31" s="45" customFormat="1" ht="33" customHeight="1" spans="1:99">
      <c r="A31" s="111"/>
      <c r="B31" s="109"/>
      <c r="C31" s="110" t="s">
        <v>71</v>
      </c>
      <c r="D31" s="109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07"/>
      <c r="CQ31" s="107"/>
      <c r="CR31" s="107"/>
      <c r="CS31" s="107"/>
      <c r="CT31" s="107"/>
      <c r="CU31" s="54"/>
    </row>
    <row r="32" s="45" customFormat="1" ht="33" customHeight="1" spans="1:99">
      <c r="A32" s="111"/>
      <c r="B32" s="109"/>
      <c r="C32" s="110" t="s">
        <v>72</v>
      </c>
      <c r="D32" s="109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54"/>
    </row>
    <row r="33" s="45" customFormat="1" ht="33" customHeight="1" spans="1:99">
      <c r="A33" s="111"/>
      <c r="B33" s="109"/>
      <c r="C33" s="110" t="s">
        <v>73</v>
      </c>
      <c r="D33" s="109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54"/>
    </row>
    <row r="34" s="45" customFormat="1" ht="33" customHeight="1" spans="1:99">
      <c r="A34" s="111"/>
      <c r="B34" s="109"/>
      <c r="C34" s="110" t="s">
        <v>74</v>
      </c>
      <c r="D34" s="109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54"/>
    </row>
    <row r="35" s="45" customFormat="1" ht="33" customHeight="1" spans="1:99">
      <c r="A35" s="111"/>
      <c r="B35" s="109"/>
      <c r="C35" s="110" t="s">
        <v>75</v>
      </c>
      <c r="D35" s="109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07"/>
      <c r="CM35" s="107"/>
      <c r="CN35" s="107"/>
      <c r="CO35" s="107"/>
      <c r="CP35" s="107"/>
      <c r="CQ35" s="107"/>
      <c r="CR35" s="107"/>
      <c r="CS35" s="107"/>
      <c r="CT35" s="107"/>
      <c r="CU35" s="54"/>
    </row>
    <row r="36" ht="33" customHeight="1" spans="1:98">
      <c r="A36" s="112"/>
      <c r="B36" s="113"/>
      <c r="C36" s="114"/>
      <c r="D36" s="115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</row>
    <row r="37" ht="33" customHeight="1" spans="1:98">
      <c r="A37" s="103" t="s">
        <v>138</v>
      </c>
      <c r="B37" s="105">
        <f>B6</f>
        <v>128061152</v>
      </c>
      <c r="C37" s="103" t="s">
        <v>139</v>
      </c>
      <c r="D37" s="105">
        <f>D6</f>
        <v>128061152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11805555555556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G21" sqref="G21"/>
    </sheetView>
  </sheetViews>
  <sheetFormatPr defaultColWidth="9" defaultRowHeight="12.75" customHeight="1"/>
  <cols>
    <col min="1" max="1" width="14.5714285714286" style="46" customWidth="1"/>
    <col min="2" max="2" width="27.2857142857143" style="46" customWidth="1"/>
    <col min="3" max="3" width="21" style="46" customWidth="1"/>
    <col min="4" max="4" width="15.7142857142857" style="46" customWidth="1"/>
    <col min="5" max="5" width="16.8571428571429" style="46" customWidth="1"/>
    <col min="6" max="6" width="17.4285714285714" style="46" customWidth="1"/>
    <col min="7" max="11" width="14.2857142857143" style="46" customWidth="1"/>
    <col min="12" max="12" width="11.5238095238095" style="46" customWidth="1"/>
    <col min="13" max="14" width="6.85714285714286" style="46" customWidth="1"/>
  </cols>
  <sheetData>
    <row r="1" ht="24.75" customHeight="1" spans="1:2">
      <c r="A1" s="55"/>
      <c r="B1" s="55"/>
    </row>
    <row r="2" ht="24.75" customHeight="1" spans="1:12">
      <c r="A2" s="48" t="s">
        <v>140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ht="24.75" customHeight="1" spans="12:12">
      <c r="L3" s="49" t="s">
        <v>28</v>
      </c>
    </row>
    <row r="4" ht="24.75" customHeight="1" spans="1:12">
      <c r="A4" s="57" t="s">
        <v>141</v>
      </c>
      <c r="B4" s="57" t="s">
        <v>142</v>
      </c>
      <c r="C4" s="57" t="s">
        <v>99</v>
      </c>
      <c r="D4" s="57" t="s">
        <v>143</v>
      </c>
      <c r="E4" s="57"/>
      <c r="F4" s="57"/>
      <c r="G4" s="57" t="s">
        <v>144</v>
      </c>
      <c r="H4" s="57"/>
      <c r="I4" s="57"/>
      <c r="J4" s="57" t="s">
        <v>145</v>
      </c>
      <c r="K4" s="57"/>
      <c r="L4" s="57"/>
    </row>
    <row r="5" ht="24.75" customHeight="1" spans="1:12">
      <c r="A5" s="57"/>
      <c r="B5" s="57"/>
      <c r="C5" s="57"/>
      <c r="D5" s="57" t="s">
        <v>99</v>
      </c>
      <c r="E5" s="57" t="s">
        <v>95</v>
      </c>
      <c r="F5" s="57" t="s">
        <v>96</v>
      </c>
      <c r="G5" s="57" t="s">
        <v>99</v>
      </c>
      <c r="H5" s="57" t="s">
        <v>95</v>
      </c>
      <c r="I5" s="57" t="s">
        <v>96</v>
      </c>
      <c r="J5" s="57" t="s">
        <v>99</v>
      </c>
      <c r="K5" s="57" t="s">
        <v>95</v>
      </c>
      <c r="L5" s="57" t="s">
        <v>96</v>
      </c>
    </row>
    <row r="6" ht="24.75" customHeight="1" spans="1:12">
      <c r="A6" s="69" t="s">
        <v>97</v>
      </c>
      <c r="B6" s="69" t="s">
        <v>98</v>
      </c>
      <c r="C6" s="69">
        <v>1</v>
      </c>
      <c r="D6" s="69">
        <v>2</v>
      </c>
      <c r="E6" s="69">
        <v>3</v>
      </c>
      <c r="F6" s="69">
        <v>4</v>
      </c>
      <c r="G6" s="69">
        <v>2</v>
      </c>
      <c r="H6" s="69">
        <v>3</v>
      </c>
      <c r="I6" s="69">
        <v>4</v>
      </c>
      <c r="J6" s="69">
        <v>2</v>
      </c>
      <c r="K6" s="69">
        <v>3</v>
      </c>
      <c r="L6" s="69">
        <v>4</v>
      </c>
    </row>
    <row r="7" s="45" customFormat="1" ht="24.75" customHeight="1" spans="1:14">
      <c r="A7" s="61" t="s">
        <v>99</v>
      </c>
      <c r="B7" s="78"/>
      <c r="C7" s="79">
        <f>SUM(C8:C12)</f>
        <v>128061152</v>
      </c>
      <c r="D7" s="79">
        <f t="shared" ref="D7:L7" si="0">SUM(D8:D12)</f>
        <v>128061152</v>
      </c>
      <c r="E7" s="79">
        <f t="shared" si="0"/>
        <v>19031152</v>
      </c>
      <c r="F7" s="79">
        <f t="shared" si="0"/>
        <v>109030000</v>
      </c>
      <c r="G7" s="79">
        <f t="shared" si="0"/>
        <v>0</v>
      </c>
      <c r="H7" s="79">
        <f t="shared" si="0"/>
        <v>0</v>
      </c>
      <c r="I7" s="79">
        <f t="shared" si="0"/>
        <v>0</v>
      </c>
      <c r="J7" s="79">
        <f t="shared" si="0"/>
        <v>0</v>
      </c>
      <c r="K7" s="79">
        <f t="shared" si="0"/>
        <v>0</v>
      </c>
      <c r="L7" s="79">
        <f t="shared" si="0"/>
        <v>0</v>
      </c>
      <c r="M7" s="54"/>
      <c r="N7" s="54"/>
    </row>
    <row r="8" ht="24.75" customHeight="1" spans="1:12">
      <c r="A8" s="90" t="s">
        <v>146</v>
      </c>
      <c r="B8" s="78" t="s">
        <v>147</v>
      </c>
      <c r="C8" s="79">
        <f>D8+G8+J8</f>
        <v>128061152</v>
      </c>
      <c r="D8" s="79">
        <f>SUM(E8:F8)</f>
        <v>128061152</v>
      </c>
      <c r="E8" s="79">
        <v>19031152</v>
      </c>
      <c r="F8" s="79">
        <v>109030000</v>
      </c>
      <c r="G8" s="79">
        <f t="shared" ref="G8:G12" si="1">SUM(H8:I8)</f>
        <v>0</v>
      </c>
      <c r="H8" s="79">
        <v>0</v>
      </c>
      <c r="I8" s="79">
        <v>0</v>
      </c>
      <c r="J8" s="79">
        <f t="shared" ref="J8:J12" si="2">SUM(K8:L8)</f>
        <v>0</v>
      </c>
      <c r="K8" s="79">
        <v>0</v>
      </c>
      <c r="L8" s="79">
        <v>0</v>
      </c>
    </row>
    <row r="9" ht="24.75" customHeight="1" spans="1:12">
      <c r="A9" s="78"/>
      <c r="B9" s="78"/>
      <c r="C9" s="79">
        <f>D9+G9+J9</f>
        <v>0</v>
      </c>
      <c r="D9" s="79">
        <f>SUM(E9:F9)</f>
        <v>0</v>
      </c>
      <c r="E9" s="79"/>
      <c r="F9" s="79"/>
      <c r="G9" s="79">
        <f t="shared" si="1"/>
        <v>0</v>
      </c>
      <c r="H9" s="79"/>
      <c r="I9" s="79"/>
      <c r="J9" s="79">
        <f t="shared" si="2"/>
        <v>0</v>
      </c>
      <c r="K9" s="79"/>
      <c r="L9" s="79"/>
    </row>
    <row r="10" ht="24.75" customHeight="1" spans="1:12">
      <c r="A10" s="78"/>
      <c r="B10" s="78"/>
      <c r="C10" s="79">
        <f>D10+G10+J10</f>
        <v>0</v>
      </c>
      <c r="D10" s="79">
        <f>SUM(E10:F10)</f>
        <v>0</v>
      </c>
      <c r="E10" s="79"/>
      <c r="F10" s="79"/>
      <c r="G10" s="79">
        <f t="shared" si="1"/>
        <v>0</v>
      </c>
      <c r="H10" s="79"/>
      <c r="I10" s="79"/>
      <c r="J10" s="79">
        <f t="shared" si="2"/>
        <v>0</v>
      </c>
      <c r="K10" s="79"/>
      <c r="L10" s="79"/>
    </row>
    <row r="11" ht="24.75" customHeight="1" spans="1:12">
      <c r="A11" s="78"/>
      <c r="B11" s="78"/>
      <c r="C11" s="79">
        <f>D11+G11+J11</f>
        <v>0</v>
      </c>
      <c r="D11" s="79">
        <f>SUM(E11:F11)</f>
        <v>0</v>
      </c>
      <c r="E11" s="79"/>
      <c r="F11" s="79"/>
      <c r="G11" s="79">
        <f t="shared" si="1"/>
        <v>0</v>
      </c>
      <c r="H11" s="79"/>
      <c r="I11" s="79"/>
      <c r="J11" s="79">
        <f t="shared" si="2"/>
        <v>0</v>
      </c>
      <c r="K11" s="79"/>
      <c r="L11" s="79"/>
    </row>
    <row r="12" ht="24.75" customHeight="1" spans="1:12">
      <c r="A12" s="97"/>
      <c r="B12" s="97"/>
      <c r="C12" s="79">
        <f>D12+G12+J12</f>
        <v>0</v>
      </c>
      <c r="D12" s="79">
        <f>SUM(E12:F12)</f>
        <v>0</v>
      </c>
      <c r="E12" s="73"/>
      <c r="F12" s="73"/>
      <c r="G12" s="73">
        <f t="shared" si="1"/>
        <v>0</v>
      </c>
      <c r="H12" s="73">
        <v>0</v>
      </c>
      <c r="I12" s="73">
        <v>0</v>
      </c>
      <c r="J12" s="73">
        <f t="shared" si="2"/>
        <v>0</v>
      </c>
      <c r="K12" s="73">
        <v>0</v>
      </c>
      <c r="L12" s="73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472222222222222" right="0.393700787401575" top="0.984027777777778" bottom="0.78740157480315" header="0" footer="0.393700787401575"/>
  <pageSetup paperSize="9" scale="72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showGridLines="0" showZeros="0" workbookViewId="0">
      <selection activeCell="J18" sqref="J18"/>
    </sheetView>
  </sheetViews>
  <sheetFormatPr defaultColWidth="9" defaultRowHeight="12.75" customHeight="1" outlineLevelCol="6"/>
  <cols>
    <col min="1" max="1" width="13.2857142857143" style="46" customWidth="1"/>
    <col min="2" max="2" width="35.8571428571429" style="46" customWidth="1"/>
    <col min="3" max="3" width="25.2857142857143" style="46" customWidth="1"/>
    <col min="4" max="4" width="28.4285714285714" style="46" customWidth="1"/>
    <col min="5" max="5" width="22.4285714285714" style="46" customWidth="1"/>
    <col min="6" max="7" width="6.85714285714286" style="46" customWidth="1"/>
  </cols>
  <sheetData>
    <row r="1" ht="24.75" customHeight="1" spans="1:2">
      <c r="A1" s="55"/>
      <c r="B1" s="56"/>
    </row>
    <row r="2" ht="24.75" customHeight="1" spans="1:5">
      <c r="A2" s="48" t="s">
        <v>148</v>
      </c>
      <c r="B2" s="48"/>
      <c r="C2" s="48"/>
      <c r="D2" s="48"/>
      <c r="E2" s="48"/>
    </row>
    <row r="3" ht="24.75" customHeight="1" spans="5:5">
      <c r="E3" s="49" t="s">
        <v>28</v>
      </c>
    </row>
    <row r="4" ht="24.75" customHeight="1" spans="1:5">
      <c r="A4" s="57" t="s">
        <v>149</v>
      </c>
      <c r="B4" s="57"/>
      <c r="C4" s="57" t="s">
        <v>143</v>
      </c>
      <c r="D4" s="57"/>
      <c r="E4" s="57"/>
    </row>
    <row r="5" ht="24.75" customHeight="1" spans="1:5">
      <c r="A5" s="57" t="s">
        <v>150</v>
      </c>
      <c r="B5" s="57" t="s">
        <v>151</v>
      </c>
      <c r="C5" s="57" t="s">
        <v>99</v>
      </c>
      <c r="D5" s="57" t="s">
        <v>95</v>
      </c>
      <c r="E5" s="57" t="s">
        <v>96</v>
      </c>
    </row>
    <row r="6" ht="18.75" customHeight="1" spans="1:5">
      <c r="A6" s="69" t="s">
        <v>97</v>
      </c>
      <c r="B6" s="69" t="s">
        <v>97</v>
      </c>
      <c r="C6" s="69">
        <v>1</v>
      </c>
      <c r="D6" s="69">
        <v>2</v>
      </c>
      <c r="E6" s="69">
        <v>3</v>
      </c>
    </row>
    <row r="7" s="45" customFormat="1" ht="24.75" customHeight="1" spans="1:7">
      <c r="A7" s="86"/>
      <c r="B7" s="86" t="s">
        <v>99</v>
      </c>
      <c r="C7" s="87">
        <f t="shared" ref="C7:C22" si="0">D7+E7</f>
        <v>128061152</v>
      </c>
      <c r="D7" s="87">
        <f>D8+D20</f>
        <v>19031152</v>
      </c>
      <c r="E7" s="87">
        <f>E8+E20</f>
        <v>109030000</v>
      </c>
      <c r="F7" s="54"/>
      <c r="G7" s="54"/>
    </row>
    <row r="8" ht="24.75" customHeight="1" spans="1:5">
      <c r="A8" s="86" t="s">
        <v>100</v>
      </c>
      <c r="B8" s="88" t="s">
        <v>101</v>
      </c>
      <c r="C8" s="89">
        <f t="shared" si="0"/>
        <v>116381152</v>
      </c>
      <c r="D8" s="89">
        <f>D9+D14+D17</f>
        <v>19031152</v>
      </c>
      <c r="E8" s="89">
        <f>E9+E14+E17</f>
        <v>97350000</v>
      </c>
    </row>
    <row r="9" s="74" customFormat="1" ht="24.75" customHeight="1" spans="1:7">
      <c r="A9" s="86" t="s">
        <v>102</v>
      </c>
      <c r="B9" s="88" t="s">
        <v>103</v>
      </c>
      <c r="C9" s="89">
        <f t="shared" si="0"/>
        <v>8051152</v>
      </c>
      <c r="D9" s="89">
        <f>D10+D11+D12+D13</f>
        <v>8051152</v>
      </c>
      <c r="E9" s="89">
        <f>E10+E11+E12+E13</f>
        <v>0</v>
      </c>
      <c r="F9" s="80"/>
      <c r="G9" s="80"/>
    </row>
    <row r="10" ht="24.75" customHeight="1" spans="1:5">
      <c r="A10" s="90" t="s">
        <v>104</v>
      </c>
      <c r="B10" s="91" t="s">
        <v>105</v>
      </c>
      <c r="C10" s="89">
        <f t="shared" si="0"/>
        <v>1394386</v>
      </c>
      <c r="D10" s="92">
        <v>1394386</v>
      </c>
      <c r="E10" s="93"/>
    </row>
    <row r="11" ht="24.75" customHeight="1" spans="1:5">
      <c r="A11" s="90" t="s">
        <v>106</v>
      </c>
      <c r="B11" s="94" t="s">
        <v>107</v>
      </c>
      <c r="C11" s="89">
        <f t="shared" si="0"/>
        <v>1250192</v>
      </c>
      <c r="D11" s="93">
        <v>1250192</v>
      </c>
      <c r="E11" s="93"/>
    </row>
    <row r="12" ht="24.75" customHeight="1" spans="1:5">
      <c r="A12" s="90" t="s">
        <v>108</v>
      </c>
      <c r="B12" s="94" t="s">
        <v>109</v>
      </c>
      <c r="C12" s="89">
        <f t="shared" si="0"/>
        <v>2706574</v>
      </c>
      <c r="D12" s="92">
        <v>2706574</v>
      </c>
      <c r="E12" s="93"/>
    </row>
    <row r="13" ht="24.75" customHeight="1" spans="1:5">
      <c r="A13" s="90" t="s">
        <v>110</v>
      </c>
      <c r="B13" s="94" t="s">
        <v>111</v>
      </c>
      <c r="C13" s="89">
        <f t="shared" si="0"/>
        <v>2700000</v>
      </c>
      <c r="D13" s="92">
        <v>2700000</v>
      </c>
      <c r="E13" s="92"/>
    </row>
    <row r="14" s="74" customFormat="1" ht="24.75" customHeight="1" spans="1:7">
      <c r="A14" s="86" t="s">
        <v>112</v>
      </c>
      <c r="B14" s="88" t="s">
        <v>113</v>
      </c>
      <c r="C14" s="89">
        <f t="shared" si="0"/>
        <v>10980000</v>
      </c>
      <c r="D14" s="95">
        <f>D15+D16</f>
        <v>10980000</v>
      </c>
      <c r="E14" s="95">
        <f>E15+E16</f>
        <v>0</v>
      </c>
      <c r="F14" s="80"/>
      <c r="G14" s="80"/>
    </row>
    <row r="15" ht="24.75" customHeight="1" spans="1:5">
      <c r="A15" s="90" t="s">
        <v>114</v>
      </c>
      <c r="B15" s="94" t="s">
        <v>115</v>
      </c>
      <c r="C15" s="89">
        <f t="shared" si="0"/>
        <v>9590000</v>
      </c>
      <c r="D15" s="92">
        <v>9590000</v>
      </c>
      <c r="E15" s="92"/>
    </row>
    <row r="16" ht="24.75" customHeight="1" spans="1:5">
      <c r="A16" s="90" t="s">
        <v>116</v>
      </c>
      <c r="B16" s="94" t="s">
        <v>117</v>
      </c>
      <c r="C16" s="89">
        <f t="shared" si="0"/>
        <v>1390000</v>
      </c>
      <c r="D16" s="92">
        <v>1390000</v>
      </c>
      <c r="E16" s="92"/>
    </row>
    <row r="17" ht="24.75" customHeight="1" spans="1:5">
      <c r="A17" s="86" t="s">
        <v>118</v>
      </c>
      <c r="B17" s="96" t="s">
        <v>119</v>
      </c>
      <c r="C17" s="89">
        <f t="shared" si="0"/>
        <v>97350000</v>
      </c>
      <c r="D17" s="89">
        <f>D18+D19</f>
        <v>0</v>
      </c>
      <c r="E17" s="89">
        <f>E18+E19</f>
        <v>97350000</v>
      </c>
    </row>
    <row r="18" ht="24.75" customHeight="1" spans="1:5">
      <c r="A18" s="90" t="s">
        <v>120</v>
      </c>
      <c r="B18" s="94" t="s">
        <v>121</v>
      </c>
      <c r="C18" s="89">
        <f t="shared" si="0"/>
        <v>770000</v>
      </c>
      <c r="D18" s="93"/>
      <c r="E18" s="92">
        <v>770000</v>
      </c>
    </row>
    <row r="19" ht="24.75" customHeight="1" spans="1:5">
      <c r="A19" s="90" t="s">
        <v>122</v>
      </c>
      <c r="B19" s="94" t="s">
        <v>123</v>
      </c>
      <c r="C19" s="89">
        <f t="shared" si="0"/>
        <v>96580000</v>
      </c>
      <c r="D19" s="89"/>
      <c r="E19" s="93">
        <v>96580000</v>
      </c>
    </row>
    <row r="20" ht="24.75" customHeight="1" spans="1:5">
      <c r="A20" s="86" t="s">
        <v>124</v>
      </c>
      <c r="B20" s="88" t="s">
        <v>125</v>
      </c>
      <c r="C20" s="89">
        <f t="shared" si="0"/>
        <v>11680000</v>
      </c>
      <c r="D20" s="89">
        <f>D21</f>
        <v>0</v>
      </c>
      <c r="E20" s="89">
        <f>E21</f>
        <v>11680000</v>
      </c>
    </row>
    <row r="21" ht="24.75" customHeight="1" spans="1:5">
      <c r="A21" s="86" t="s">
        <v>126</v>
      </c>
      <c r="B21" s="96" t="s">
        <v>127</v>
      </c>
      <c r="C21" s="89">
        <f t="shared" si="0"/>
        <v>11680000</v>
      </c>
      <c r="D21" s="89">
        <f>D22</f>
        <v>0</v>
      </c>
      <c r="E21" s="89">
        <f>E22</f>
        <v>11680000</v>
      </c>
    </row>
    <row r="22" ht="24.75" customHeight="1" spans="1:5">
      <c r="A22" s="90" t="s">
        <v>128</v>
      </c>
      <c r="B22" s="94" t="s">
        <v>129</v>
      </c>
      <c r="C22" s="89">
        <f t="shared" si="0"/>
        <v>11680000</v>
      </c>
      <c r="D22" s="93"/>
      <c r="E22" s="92">
        <v>11680000</v>
      </c>
    </row>
    <row r="25" customHeight="1" spans="1:7">
      <c r="A25"/>
      <c r="B25"/>
      <c r="C25"/>
      <c r="D25"/>
      <c r="E25"/>
      <c r="F25"/>
      <c r="G25"/>
    </row>
    <row r="26" customHeight="1" spans="1:7">
      <c r="A26"/>
      <c r="B26"/>
      <c r="C26"/>
      <c r="D26"/>
      <c r="E26"/>
      <c r="F26"/>
      <c r="G2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550694444444444" right="0.393700787401575" top="1.18110236220472" bottom="0.78740157480315" header="0" footer="0.393700787401575"/>
  <pageSetup paperSize="9" scale="76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6"/>
  <sheetViews>
    <sheetView showGridLines="0" showZeros="0" workbookViewId="0">
      <pane ySplit="7" topLeftCell="A8" activePane="bottomLeft" state="frozen"/>
      <selection/>
      <selection pane="bottomLeft" activeCell="M30" sqref="M30"/>
    </sheetView>
  </sheetViews>
  <sheetFormatPr defaultColWidth="9" defaultRowHeight="12.75" customHeight="1" outlineLevelCol="6"/>
  <cols>
    <col min="1" max="1" width="13.5714285714286" style="46" customWidth="1"/>
    <col min="2" max="2" width="34.4285714285714" style="46" customWidth="1"/>
    <col min="3" max="3" width="26" style="46" customWidth="1"/>
    <col min="4" max="4" width="28.2857142857143" style="46" customWidth="1"/>
    <col min="5" max="5" width="23.2857142857143" style="46" customWidth="1"/>
    <col min="6" max="7" width="6.85714285714286" style="46" customWidth="1"/>
  </cols>
  <sheetData>
    <row r="1" ht="24.75" customHeight="1" spans="1:2">
      <c r="A1" s="55"/>
      <c r="B1" s="56"/>
    </row>
    <row r="2" ht="24.75" customHeight="1" spans="1:5">
      <c r="A2" s="75" t="s">
        <v>152</v>
      </c>
      <c r="B2" s="75"/>
      <c r="C2" s="75"/>
      <c r="D2" s="75"/>
      <c r="E2" s="75"/>
    </row>
    <row r="3" ht="24.75" customHeight="1" spans="5:5">
      <c r="E3" s="49" t="s">
        <v>28</v>
      </c>
    </row>
    <row r="4" ht="18" customHeight="1" spans="1:5">
      <c r="A4" s="57" t="s">
        <v>153</v>
      </c>
      <c r="B4" s="57"/>
      <c r="C4" s="57" t="s">
        <v>154</v>
      </c>
      <c r="D4" s="57"/>
      <c r="E4" s="57"/>
    </row>
    <row r="5" ht="18" customHeight="1" spans="1:5">
      <c r="A5" s="76" t="s">
        <v>150</v>
      </c>
      <c r="B5" s="57" t="s">
        <v>151</v>
      </c>
      <c r="C5" s="57" t="s">
        <v>99</v>
      </c>
      <c r="D5" s="57" t="s">
        <v>155</v>
      </c>
      <c r="E5" s="57" t="s">
        <v>156</v>
      </c>
    </row>
    <row r="6" ht="18" customHeight="1" spans="1:5">
      <c r="A6" s="77" t="s">
        <v>97</v>
      </c>
      <c r="B6" s="69" t="s">
        <v>97</v>
      </c>
      <c r="C6" s="69">
        <v>1</v>
      </c>
      <c r="D6" s="69">
        <v>2</v>
      </c>
      <c r="E6" s="69">
        <v>3</v>
      </c>
    </row>
    <row r="7" s="45" customFormat="1" ht="18" customHeight="1" spans="1:7">
      <c r="A7" s="78"/>
      <c r="B7" s="78" t="s">
        <v>99</v>
      </c>
      <c r="C7" s="79">
        <f>D7+E7</f>
        <v>19031152</v>
      </c>
      <c r="D7" s="79">
        <f>D8+D19+D45</f>
        <v>18247738</v>
      </c>
      <c r="E7" s="79">
        <f>E8+E19+E45</f>
        <v>783414</v>
      </c>
      <c r="F7" s="54"/>
      <c r="G7" s="54"/>
    </row>
    <row r="8" s="74" customFormat="1" ht="18" customHeight="1" spans="1:7">
      <c r="A8" s="64" t="s">
        <v>157</v>
      </c>
      <c r="B8" s="64" t="s">
        <v>158</v>
      </c>
      <c r="C8" s="79">
        <f>D8+E8</f>
        <v>18179070</v>
      </c>
      <c r="D8" s="79">
        <f>SUM(D9:D18)</f>
        <v>18179070</v>
      </c>
      <c r="E8" s="79">
        <f>SUM(E9:E18)</f>
        <v>0</v>
      </c>
      <c r="F8" s="80"/>
      <c r="G8" s="80"/>
    </row>
    <row r="9" ht="18" customHeight="1" spans="1:5">
      <c r="A9" s="65" t="s">
        <v>159</v>
      </c>
      <c r="B9" s="65" t="s">
        <v>160</v>
      </c>
      <c r="C9" s="79">
        <f t="shared" ref="C9:C40" si="0">D9+E9</f>
        <v>2657976</v>
      </c>
      <c r="D9" s="66">
        <v>2657976</v>
      </c>
      <c r="E9" s="73"/>
    </row>
    <row r="10" ht="18" customHeight="1" spans="1:5">
      <c r="A10" s="65" t="s">
        <v>161</v>
      </c>
      <c r="B10" s="65" t="s">
        <v>162</v>
      </c>
      <c r="C10" s="79">
        <f t="shared" si="0"/>
        <v>1841094</v>
      </c>
      <c r="D10" s="66">
        <v>1841094</v>
      </c>
      <c r="E10" s="73"/>
    </row>
    <row r="11" ht="18" customHeight="1" spans="1:5">
      <c r="A11" s="65" t="s">
        <v>163</v>
      </c>
      <c r="B11" s="65" t="s">
        <v>164</v>
      </c>
      <c r="C11" s="79">
        <f t="shared" si="0"/>
        <v>0</v>
      </c>
      <c r="D11" s="66"/>
      <c r="E11" s="73"/>
    </row>
    <row r="12" ht="18" customHeight="1" spans="1:5">
      <c r="A12" s="65" t="s">
        <v>165</v>
      </c>
      <c r="B12" s="65" t="s">
        <v>166</v>
      </c>
      <c r="C12" s="79">
        <f t="shared" si="0"/>
        <v>0</v>
      </c>
      <c r="D12" s="66"/>
      <c r="E12" s="73"/>
    </row>
    <row r="13" ht="18" customHeight="1" spans="1:5">
      <c r="A13" s="65" t="s">
        <v>167</v>
      </c>
      <c r="B13" s="65" t="s">
        <v>168</v>
      </c>
      <c r="C13" s="79">
        <f t="shared" si="0"/>
        <v>0</v>
      </c>
      <c r="D13" s="66"/>
      <c r="E13" s="73"/>
    </row>
    <row r="14" ht="18" customHeight="1" spans="1:5">
      <c r="A14" s="65" t="s">
        <v>169</v>
      </c>
      <c r="B14" s="65" t="s">
        <v>170</v>
      </c>
      <c r="C14" s="79">
        <f t="shared" si="0"/>
        <v>0</v>
      </c>
      <c r="D14" s="81"/>
      <c r="E14" s="73"/>
    </row>
    <row r="15" ht="18" customHeight="1" spans="1:5">
      <c r="A15" s="65" t="s">
        <v>171</v>
      </c>
      <c r="B15" s="65" t="s">
        <v>172</v>
      </c>
      <c r="C15" s="79">
        <f t="shared" si="0"/>
        <v>0</v>
      </c>
      <c r="D15" s="73"/>
      <c r="E15" s="73"/>
    </row>
    <row r="16" ht="18" customHeight="1" spans="1:5">
      <c r="A16" s="65" t="s">
        <v>173</v>
      </c>
      <c r="B16" s="65" t="s">
        <v>174</v>
      </c>
      <c r="C16" s="79">
        <f t="shared" si="0"/>
        <v>0</v>
      </c>
      <c r="D16" s="73"/>
      <c r="E16" s="73"/>
    </row>
    <row r="17" ht="18" customHeight="1" spans="1:5">
      <c r="A17" s="65" t="s">
        <v>175</v>
      </c>
      <c r="B17" s="65" t="s">
        <v>176</v>
      </c>
      <c r="C17" s="79">
        <f t="shared" si="0"/>
        <v>0</v>
      </c>
      <c r="D17" s="81"/>
      <c r="E17" s="73"/>
    </row>
    <row r="18" ht="18" customHeight="1" spans="1:5">
      <c r="A18" s="65" t="s">
        <v>177</v>
      </c>
      <c r="B18" s="65" t="s">
        <v>178</v>
      </c>
      <c r="C18" s="79">
        <f t="shared" si="0"/>
        <v>13680000</v>
      </c>
      <c r="D18" s="73">
        <v>13680000</v>
      </c>
      <c r="E18" s="79"/>
    </row>
    <row r="19" s="74" customFormat="1" ht="18" customHeight="1" spans="1:7">
      <c r="A19" s="64" t="s">
        <v>179</v>
      </c>
      <c r="B19" s="64" t="s">
        <v>180</v>
      </c>
      <c r="C19" s="79">
        <f t="shared" si="0"/>
        <v>783414</v>
      </c>
      <c r="D19" s="79">
        <f>SUM(D20:D44)</f>
        <v>0</v>
      </c>
      <c r="E19" s="79">
        <f>SUM(E20:E44)</f>
        <v>783414</v>
      </c>
      <c r="F19" s="80"/>
      <c r="G19" s="80"/>
    </row>
    <row r="20" ht="18" customHeight="1" spans="1:5">
      <c r="A20" s="65" t="s">
        <v>181</v>
      </c>
      <c r="B20" s="65" t="s">
        <v>182</v>
      </c>
      <c r="C20" s="79">
        <f t="shared" si="0"/>
        <v>211000</v>
      </c>
      <c r="D20" s="73"/>
      <c r="E20" s="66">
        <f>57000+51000+72000+31000</f>
        <v>211000</v>
      </c>
    </row>
    <row r="21" ht="18" customHeight="1" spans="1:5">
      <c r="A21" s="65" t="s">
        <v>183</v>
      </c>
      <c r="B21" s="65" t="s">
        <v>184</v>
      </c>
      <c r="C21" s="79">
        <f t="shared" si="0"/>
        <v>22200</v>
      </c>
      <c r="D21" s="73"/>
      <c r="E21" s="66">
        <f>5700+5100+7200+4200</f>
        <v>22200</v>
      </c>
    </row>
    <row r="22" ht="18" customHeight="1" spans="1:5">
      <c r="A22" s="65" t="s">
        <v>185</v>
      </c>
      <c r="B22" s="65" t="s">
        <v>186</v>
      </c>
      <c r="C22" s="79">
        <f t="shared" si="0"/>
        <v>0</v>
      </c>
      <c r="D22" s="73"/>
      <c r="E22" s="66"/>
    </row>
    <row r="23" ht="18" customHeight="1" spans="1:5">
      <c r="A23" s="65" t="s">
        <v>187</v>
      </c>
      <c r="B23" s="65" t="s">
        <v>188</v>
      </c>
      <c r="C23" s="79">
        <f t="shared" si="0"/>
        <v>0</v>
      </c>
      <c r="D23" s="73"/>
      <c r="E23" s="66"/>
    </row>
    <row r="24" ht="18" customHeight="1" spans="1:5">
      <c r="A24" s="65" t="s">
        <v>189</v>
      </c>
      <c r="B24" s="65" t="s">
        <v>190</v>
      </c>
      <c r="C24" s="79">
        <f t="shared" si="0"/>
        <v>0</v>
      </c>
      <c r="D24" s="73"/>
      <c r="E24" s="66"/>
    </row>
    <row r="25" ht="18" customHeight="1" spans="1:5">
      <c r="A25" s="65" t="s">
        <v>191</v>
      </c>
      <c r="B25" s="65" t="s">
        <v>192</v>
      </c>
      <c r="C25" s="79">
        <f t="shared" si="0"/>
        <v>0</v>
      </c>
      <c r="D25" s="73"/>
      <c r="E25" s="66"/>
    </row>
    <row r="26" ht="18" customHeight="1" spans="1:5">
      <c r="A26" s="65" t="s">
        <v>193</v>
      </c>
      <c r="B26" s="65" t="s">
        <v>194</v>
      </c>
      <c r="C26" s="79">
        <f t="shared" si="0"/>
        <v>14800</v>
      </c>
      <c r="D26" s="73"/>
      <c r="E26" s="66">
        <f>3800+3400+4800+2800</f>
        <v>14800</v>
      </c>
    </row>
    <row r="27" ht="18" customHeight="1" spans="1:5">
      <c r="A27" s="65" t="s">
        <v>195</v>
      </c>
      <c r="B27" s="65" t="s">
        <v>196</v>
      </c>
      <c r="C27" s="79">
        <f t="shared" si="0"/>
        <v>0</v>
      </c>
      <c r="D27" s="73"/>
      <c r="E27" s="66"/>
    </row>
    <row r="28" ht="18" customHeight="1" spans="1:5">
      <c r="A28" s="65" t="s">
        <v>197</v>
      </c>
      <c r="B28" s="65" t="s">
        <v>198</v>
      </c>
      <c r="C28" s="79">
        <f t="shared" si="0"/>
        <v>0</v>
      </c>
      <c r="D28" s="73"/>
      <c r="E28" s="66"/>
    </row>
    <row r="29" ht="18" customHeight="1" spans="1:5">
      <c r="A29" s="65" t="s">
        <v>199</v>
      </c>
      <c r="B29" s="65" t="s">
        <v>200</v>
      </c>
      <c r="C29" s="79">
        <f t="shared" si="0"/>
        <v>84000</v>
      </c>
      <c r="D29" s="73"/>
      <c r="E29" s="66">
        <f>19000+17000+24000+24000</f>
        <v>84000</v>
      </c>
    </row>
    <row r="30" ht="18" customHeight="1" spans="1:5">
      <c r="A30" s="65" t="s">
        <v>201</v>
      </c>
      <c r="B30" s="65" t="s">
        <v>202</v>
      </c>
      <c r="C30" s="79">
        <f t="shared" si="0"/>
        <v>0</v>
      </c>
      <c r="D30" s="73"/>
      <c r="E30" s="66"/>
    </row>
    <row r="31" ht="18" customHeight="1" spans="1:5">
      <c r="A31" s="65" t="s">
        <v>203</v>
      </c>
      <c r="B31" s="65" t="s">
        <v>204</v>
      </c>
      <c r="C31" s="79">
        <f t="shared" si="0"/>
        <v>0</v>
      </c>
      <c r="D31" s="73"/>
      <c r="E31" s="66"/>
    </row>
    <row r="32" ht="18" customHeight="1" spans="1:5">
      <c r="A32" s="65" t="s">
        <v>205</v>
      </c>
      <c r="B32" s="65" t="s">
        <v>206</v>
      </c>
      <c r="C32" s="79">
        <f t="shared" si="0"/>
        <v>0</v>
      </c>
      <c r="D32" s="73"/>
      <c r="E32" s="66"/>
    </row>
    <row r="33" ht="18" customHeight="1" spans="1:5">
      <c r="A33" s="65" t="s">
        <v>207</v>
      </c>
      <c r="B33" s="65" t="s">
        <v>208</v>
      </c>
      <c r="C33" s="79">
        <f t="shared" si="0"/>
        <v>0</v>
      </c>
      <c r="D33" s="79"/>
      <c r="E33" s="66"/>
    </row>
    <row r="34" ht="18" customHeight="1" spans="1:5">
      <c r="A34" s="65" t="s">
        <v>209</v>
      </c>
      <c r="B34" s="65" t="s">
        <v>210</v>
      </c>
      <c r="C34" s="79">
        <f t="shared" si="0"/>
        <v>0</v>
      </c>
      <c r="D34" s="73"/>
      <c r="E34" s="66"/>
    </row>
    <row r="35" ht="18" customHeight="1" spans="1:5">
      <c r="A35" s="65" t="s">
        <v>211</v>
      </c>
      <c r="B35" s="65" t="s">
        <v>212</v>
      </c>
      <c r="C35" s="79">
        <f t="shared" si="0"/>
        <v>0</v>
      </c>
      <c r="D35" s="73"/>
      <c r="E35" s="66"/>
    </row>
    <row r="36" ht="18" customHeight="1" spans="1:5">
      <c r="A36" s="65" t="s">
        <v>213</v>
      </c>
      <c r="B36" s="65" t="s">
        <v>214</v>
      </c>
      <c r="C36" s="79">
        <f t="shared" si="0"/>
        <v>0</v>
      </c>
      <c r="D36" s="82"/>
      <c r="E36" s="66"/>
    </row>
    <row r="37" ht="18" customHeight="1" spans="1:5">
      <c r="A37" s="65" t="s">
        <v>215</v>
      </c>
      <c r="B37" s="65" t="s">
        <v>216</v>
      </c>
      <c r="C37" s="79">
        <f t="shared" si="0"/>
        <v>0</v>
      </c>
      <c r="D37" s="82"/>
      <c r="E37" s="66"/>
    </row>
    <row r="38" ht="18" customHeight="1" spans="1:5">
      <c r="A38" s="65" t="s">
        <v>217</v>
      </c>
      <c r="B38" s="65" t="s">
        <v>218</v>
      </c>
      <c r="C38" s="79">
        <f t="shared" si="0"/>
        <v>0</v>
      </c>
      <c r="D38" s="82"/>
      <c r="E38" s="66"/>
    </row>
    <row r="39" ht="18" customHeight="1" spans="1:5">
      <c r="A39" s="65" t="s">
        <v>219</v>
      </c>
      <c r="B39" s="65" t="s">
        <v>220</v>
      </c>
      <c r="C39" s="79">
        <f t="shared" si="0"/>
        <v>0</v>
      </c>
      <c r="D39" s="82"/>
      <c r="E39" s="66"/>
    </row>
    <row r="40" ht="18" customHeight="1" spans="1:5">
      <c r="A40" s="65" t="s">
        <v>221</v>
      </c>
      <c r="B40" s="65" t="s">
        <v>222</v>
      </c>
      <c r="C40" s="79">
        <f t="shared" si="0"/>
        <v>89766</v>
      </c>
      <c r="D40" s="82"/>
      <c r="E40" s="67">
        <f>22983+21247+29129+16407</f>
        <v>89766</v>
      </c>
    </row>
    <row r="41" ht="18" customHeight="1" spans="1:5">
      <c r="A41" s="65" t="s">
        <v>223</v>
      </c>
      <c r="B41" s="65" t="s">
        <v>224</v>
      </c>
      <c r="C41" s="79">
        <f t="shared" ref="C41:C84" si="1">D41+E41</f>
        <v>77048</v>
      </c>
      <c r="D41" s="82"/>
      <c r="E41" s="66">
        <f>22373+16815+24803+13057</f>
        <v>77048</v>
      </c>
    </row>
    <row r="42" ht="18" customHeight="1" spans="1:5">
      <c r="A42" s="65" t="s">
        <v>225</v>
      </c>
      <c r="B42" s="65" t="s">
        <v>226</v>
      </c>
      <c r="C42" s="79">
        <f t="shared" si="1"/>
        <v>0</v>
      </c>
      <c r="D42" s="82"/>
      <c r="E42" s="66"/>
    </row>
    <row r="43" ht="18" customHeight="1" spans="1:5">
      <c r="A43" s="65" t="s">
        <v>227</v>
      </c>
      <c r="B43" s="65" t="s">
        <v>228</v>
      </c>
      <c r="C43" s="79">
        <f t="shared" si="1"/>
        <v>284600</v>
      </c>
      <c r="D43" s="82"/>
      <c r="E43" s="66">
        <v>284600</v>
      </c>
    </row>
    <row r="44" ht="18" customHeight="1" spans="1:5">
      <c r="A44" s="65" t="s">
        <v>229</v>
      </c>
      <c r="B44" s="65" t="s">
        <v>230</v>
      </c>
      <c r="C44" s="79">
        <f t="shared" si="1"/>
        <v>0</v>
      </c>
      <c r="D44" s="82"/>
      <c r="E44" s="66"/>
    </row>
    <row r="45" s="74" customFormat="1" ht="18" customHeight="1" spans="1:7">
      <c r="A45" s="64" t="s">
        <v>231</v>
      </c>
      <c r="B45" s="64" t="s">
        <v>232</v>
      </c>
      <c r="C45" s="83">
        <f t="shared" si="1"/>
        <v>68668</v>
      </c>
      <c r="D45" s="84">
        <f>SUM(D46:D56)</f>
        <v>68668</v>
      </c>
      <c r="E45" s="84">
        <f>SUM(E46:E56)</f>
        <v>0</v>
      </c>
      <c r="F45" s="80"/>
      <c r="G45" s="80"/>
    </row>
    <row r="46" ht="18" customHeight="1" spans="1:5">
      <c r="A46" s="65" t="s">
        <v>233</v>
      </c>
      <c r="B46" s="65" t="s">
        <v>234</v>
      </c>
      <c r="C46" s="79">
        <f t="shared" si="1"/>
        <v>0</v>
      </c>
      <c r="D46" s="82"/>
      <c r="E46" s="66"/>
    </row>
    <row r="47" ht="18" customHeight="1" spans="1:5">
      <c r="A47" s="65" t="s">
        <v>235</v>
      </c>
      <c r="B47" s="65" t="s">
        <v>236</v>
      </c>
      <c r="C47" s="79">
        <f t="shared" si="1"/>
        <v>52708</v>
      </c>
      <c r="D47" s="66">
        <v>52708</v>
      </c>
      <c r="E47" s="82"/>
    </row>
    <row r="48" ht="18" customHeight="1" spans="1:5">
      <c r="A48" s="65" t="s">
        <v>237</v>
      </c>
      <c r="B48" s="85" t="s">
        <v>238</v>
      </c>
      <c r="C48" s="79">
        <f t="shared" si="1"/>
        <v>0</v>
      </c>
      <c r="D48" s="66"/>
      <c r="E48" s="82"/>
    </row>
    <row r="49" ht="18" customHeight="1" spans="1:5">
      <c r="A49" s="65" t="s">
        <v>239</v>
      </c>
      <c r="B49" s="85" t="s">
        <v>240</v>
      </c>
      <c r="C49" s="79">
        <f t="shared" si="1"/>
        <v>0</v>
      </c>
      <c r="D49" s="66"/>
      <c r="E49" s="82"/>
    </row>
    <row r="50" ht="18" customHeight="1" spans="1:5">
      <c r="A50" s="65" t="s">
        <v>241</v>
      </c>
      <c r="B50" s="65" t="s">
        <v>242</v>
      </c>
      <c r="C50" s="79">
        <f t="shared" si="1"/>
        <v>15960</v>
      </c>
      <c r="D50" s="67">
        <v>15960</v>
      </c>
      <c r="E50" s="66"/>
    </row>
    <row r="51" ht="18" customHeight="1" spans="1:5">
      <c r="A51" s="65" t="s">
        <v>243</v>
      </c>
      <c r="B51" s="65" t="s">
        <v>244</v>
      </c>
      <c r="C51" s="79">
        <f t="shared" si="1"/>
        <v>0</v>
      </c>
      <c r="D51" s="82"/>
      <c r="E51" s="82"/>
    </row>
    <row r="52" ht="18" customHeight="1" spans="1:5">
      <c r="A52" s="65" t="s">
        <v>245</v>
      </c>
      <c r="B52" s="65" t="s">
        <v>246</v>
      </c>
      <c r="C52" s="79">
        <f t="shared" si="1"/>
        <v>0</v>
      </c>
      <c r="D52" s="82"/>
      <c r="E52" s="82"/>
    </row>
    <row r="53" ht="18" customHeight="1" spans="1:5">
      <c r="A53" s="65" t="s">
        <v>247</v>
      </c>
      <c r="B53" s="65" t="s">
        <v>248</v>
      </c>
      <c r="C53" s="79">
        <f t="shared" si="1"/>
        <v>0</v>
      </c>
      <c r="D53" s="82"/>
      <c r="E53" s="82"/>
    </row>
    <row r="54" ht="18" customHeight="1" spans="1:5">
      <c r="A54" s="65" t="s">
        <v>249</v>
      </c>
      <c r="B54" s="65" t="s">
        <v>250</v>
      </c>
      <c r="C54" s="79">
        <f t="shared" si="1"/>
        <v>0</v>
      </c>
      <c r="D54" s="82"/>
      <c r="E54" s="82"/>
    </row>
    <row r="55" ht="18" customHeight="1" spans="1:5">
      <c r="A55" s="65" t="s">
        <v>251</v>
      </c>
      <c r="B55" s="65" t="s">
        <v>252</v>
      </c>
      <c r="C55" s="79">
        <f t="shared" si="1"/>
        <v>0</v>
      </c>
      <c r="D55" s="82"/>
      <c r="E55" s="82"/>
    </row>
    <row r="56" ht="18" customHeight="1" spans="1:5">
      <c r="A56" s="65" t="s">
        <v>253</v>
      </c>
      <c r="B56" s="65" t="s">
        <v>254</v>
      </c>
      <c r="C56" s="79">
        <f t="shared" si="1"/>
        <v>0</v>
      </c>
      <c r="D56" s="66"/>
      <c r="E56" s="6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472222222222222" right="0.393700787401575" top="0.393055555555556" bottom="0.78740157480315" header="0.236111111111111" footer="0.393700787401575"/>
  <pageSetup paperSize="9" scale="76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M9" sqref="M9"/>
    </sheetView>
  </sheetViews>
  <sheetFormatPr defaultColWidth="9" defaultRowHeight="12.75" customHeight="1" outlineLevelRow="7" outlineLevelCol="6"/>
  <cols>
    <col min="1" max="1" width="14.2857142857143" style="46" customWidth="1"/>
    <col min="2" max="2" width="36.8571428571429" style="46" customWidth="1"/>
    <col min="3" max="3" width="20.2857142857143" style="46" customWidth="1"/>
    <col min="4" max="7" width="22.1428571428571" style="46" customWidth="1"/>
    <col min="8" max="8" width="9.14285714285714" style="46"/>
  </cols>
  <sheetData>
    <row r="1" ht="24.75" customHeight="1" spans="1:2">
      <c r="A1" s="68"/>
      <c r="B1" s="68"/>
    </row>
    <row r="2" ht="24.75" customHeight="1" spans="1:7">
      <c r="A2" s="48" t="s">
        <v>255</v>
      </c>
      <c r="B2" s="48"/>
      <c r="C2" s="48"/>
      <c r="D2" s="48"/>
      <c r="E2" s="48"/>
      <c r="F2" s="48"/>
      <c r="G2" s="48"/>
    </row>
    <row r="3" ht="24.75" customHeight="1" spans="7:7">
      <c r="G3" s="49" t="s">
        <v>28</v>
      </c>
    </row>
    <row r="4" ht="24.75" customHeight="1" spans="1:7">
      <c r="A4" s="69" t="s">
        <v>141</v>
      </c>
      <c r="B4" s="69" t="s">
        <v>142</v>
      </c>
      <c r="C4" s="70" t="s">
        <v>256</v>
      </c>
      <c r="D4" s="70"/>
      <c r="E4" s="70"/>
      <c r="F4" s="70"/>
      <c r="G4" s="70"/>
    </row>
    <row r="5" ht="24.75" customHeight="1" spans="1:7">
      <c r="A5" s="69"/>
      <c r="B5" s="69"/>
      <c r="C5" s="70" t="s">
        <v>99</v>
      </c>
      <c r="D5" s="70" t="s">
        <v>257</v>
      </c>
      <c r="E5" s="70" t="s">
        <v>258</v>
      </c>
      <c r="F5" s="70" t="s">
        <v>259</v>
      </c>
      <c r="G5" s="71"/>
    </row>
    <row r="6" ht="24.75" customHeight="1" spans="1:7">
      <c r="A6" s="69"/>
      <c r="B6" s="69"/>
      <c r="C6" s="70"/>
      <c r="D6" s="70"/>
      <c r="E6" s="70"/>
      <c r="F6" s="70" t="s">
        <v>260</v>
      </c>
      <c r="G6" s="70" t="s">
        <v>261</v>
      </c>
    </row>
    <row r="7" ht="24.75" customHeight="1" spans="1:7">
      <c r="A7" s="69"/>
      <c r="B7" s="69"/>
      <c r="C7" s="70"/>
      <c r="D7" s="70"/>
      <c r="E7" s="70"/>
      <c r="F7" s="70"/>
      <c r="G7" s="70"/>
    </row>
    <row r="8" ht="24.75" customHeight="1" spans="1:7">
      <c r="A8" s="72"/>
      <c r="B8" s="72"/>
      <c r="C8" s="73"/>
      <c r="D8" s="73"/>
      <c r="E8" s="73"/>
      <c r="F8" s="73"/>
      <c r="G8" s="73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workbookViewId="0">
      <selection activeCell="H10" sqref="H10"/>
    </sheetView>
  </sheetViews>
  <sheetFormatPr defaultColWidth="9" defaultRowHeight="12.75" customHeight="1" outlineLevelCol="5"/>
  <cols>
    <col min="1" max="1" width="6.57142857142857" style="46" customWidth="1"/>
    <col min="2" max="2" width="13.7142857142857" style="46" customWidth="1"/>
    <col min="3" max="3" width="33.8571428571429" style="46" customWidth="1"/>
    <col min="4" max="4" width="31.8571428571429" style="46" customWidth="1"/>
    <col min="5" max="6" width="6.85714285714286" style="46" customWidth="1"/>
  </cols>
  <sheetData>
    <row r="1" ht="18" customHeight="1" spans="1:3">
      <c r="A1" s="55"/>
      <c r="B1" s="55"/>
      <c r="C1" s="56"/>
    </row>
    <row r="2" ht="24.75" customHeight="1" spans="1:4">
      <c r="A2" s="48" t="s">
        <v>262</v>
      </c>
      <c r="B2" s="48"/>
      <c r="C2" s="48"/>
      <c r="D2" s="48"/>
    </row>
    <row r="3" ht="17" customHeight="1" spans="4:4">
      <c r="D3" s="49" t="s">
        <v>28</v>
      </c>
    </row>
    <row r="4" ht="21" customHeight="1" spans="1:4">
      <c r="A4" s="57" t="s">
        <v>263</v>
      </c>
      <c r="B4" s="58" t="s">
        <v>264</v>
      </c>
      <c r="C4" s="57" t="s">
        <v>265</v>
      </c>
      <c r="D4" s="57" t="s">
        <v>95</v>
      </c>
    </row>
    <row r="5" ht="21" customHeight="1" spans="1:4">
      <c r="A5" s="57" t="s">
        <v>97</v>
      </c>
      <c r="B5" s="57" t="s">
        <v>97</v>
      </c>
      <c r="C5" s="57" t="s">
        <v>97</v>
      </c>
      <c r="D5" s="57">
        <v>3</v>
      </c>
    </row>
    <row r="6" s="45" customFormat="1" ht="21" customHeight="1" spans="1:6">
      <c r="A6" s="59">
        <f>ROW()-6</f>
        <v>0</v>
      </c>
      <c r="B6" s="60"/>
      <c r="C6" s="61" t="s">
        <v>99</v>
      </c>
      <c r="D6" s="62"/>
      <c r="E6" s="54"/>
      <c r="F6" s="54"/>
    </row>
    <row r="7" ht="21" customHeight="1" spans="1:4">
      <c r="A7" s="63">
        <v>1</v>
      </c>
      <c r="B7" s="64" t="s">
        <v>179</v>
      </c>
      <c r="C7" s="64" t="s">
        <v>180</v>
      </c>
      <c r="D7" s="62">
        <f>SUM(D8:D32)</f>
        <v>783414</v>
      </c>
    </row>
    <row r="8" ht="21" customHeight="1" spans="1:4">
      <c r="A8" s="63">
        <v>2</v>
      </c>
      <c r="B8" s="65" t="s">
        <v>181</v>
      </c>
      <c r="C8" s="65" t="s">
        <v>182</v>
      </c>
      <c r="D8" s="66">
        <f>57000+51000+72000+31000</f>
        <v>211000</v>
      </c>
    </row>
    <row r="9" ht="21" customHeight="1" spans="1:4">
      <c r="A9" s="63">
        <v>3</v>
      </c>
      <c r="B9" s="65" t="s">
        <v>183</v>
      </c>
      <c r="C9" s="65" t="s">
        <v>184</v>
      </c>
      <c r="D9" s="66">
        <f>5700+5100+7200+4200</f>
        <v>22200</v>
      </c>
    </row>
    <row r="10" ht="21" customHeight="1" spans="1:4">
      <c r="A10" s="63">
        <v>4</v>
      </c>
      <c r="B10" s="65" t="s">
        <v>185</v>
      </c>
      <c r="C10" s="65" t="s">
        <v>186</v>
      </c>
      <c r="D10" s="66"/>
    </row>
    <row r="11" ht="21" customHeight="1" spans="1:4">
      <c r="A11" s="63">
        <v>5</v>
      </c>
      <c r="B11" s="65" t="s">
        <v>187</v>
      </c>
      <c r="C11" s="65" t="s">
        <v>188</v>
      </c>
      <c r="D11" s="66"/>
    </row>
    <row r="12" ht="21" customHeight="1" spans="1:4">
      <c r="A12" s="63">
        <v>6</v>
      </c>
      <c r="B12" s="65" t="s">
        <v>189</v>
      </c>
      <c r="C12" s="65" t="s">
        <v>190</v>
      </c>
      <c r="D12" s="66"/>
    </row>
    <row r="13" ht="21" customHeight="1" spans="1:4">
      <c r="A13" s="63">
        <v>7</v>
      </c>
      <c r="B13" s="65" t="s">
        <v>191</v>
      </c>
      <c r="C13" s="65" t="s">
        <v>192</v>
      </c>
      <c r="D13" s="66"/>
    </row>
    <row r="14" ht="21" customHeight="1" spans="1:4">
      <c r="A14" s="63">
        <v>8</v>
      </c>
      <c r="B14" s="65" t="s">
        <v>193</v>
      </c>
      <c r="C14" s="65" t="s">
        <v>194</v>
      </c>
      <c r="D14" s="66">
        <f>3800+3400+4800+2800</f>
        <v>14800</v>
      </c>
    </row>
    <row r="15" ht="21" customHeight="1" spans="1:4">
      <c r="A15" s="63">
        <v>9</v>
      </c>
      <c r="B15" s="65" t="s">
        <v>195</v>
      </c>
      <c r="C15" s="65" t="s">
        <v>196</v>
      </c>
      <c r="D15" s="66"/>
    </row>
    <row r="16" ht="21" customHeight="1" spans="1:4">
      <c r="A16" s="63">
        <v>10</v>
      </c>
      <c r="B16" s="65" t="s">
        <v>197</v>
      </c>
      <c r="C16" s="65" t="s">
        <v>198</v>
      </c>
      <c r="D16" s="66"/>
    </row>
    <row r="17" ht="21" customHeight="1" spans="1:4">
      <c r="A17" s="63">
        <v>11</v>
      </c>
      <c r="B17" s="65" t="s">
        <v>199</v>
      </c>
      <c r="C17" s="65" t="s">
        <v>200</v>
      </c>
      <c r="D17" s="66">
        <f>19000+17000+24000+24000</f>
        <v>84000</v>
      </c>
    </row>
    <row r="18" ht="21" customHeight="1" spans="1:4">
      <c r="A18" s="63">
        <v>12</v>
      </c>
      <c r="B18" s="65" t="s">
        <v>201</v>
      </c>
      <c r="C18" s="65" t="s">
        <v>202</v>
      </c>
      <c r="D18" s="66"/>
    </row>
    <row r="19" ht="21" customHeight="1" spans="1:4">
      <c r="A19" s="63">
        <v>13</v>
      </c>
      <c r="B19" s="65" t="s">
        <v>203</v>
      </c>
      <c r="C19" s="65" t="s">
        <v>204</v>
      </c>
      <c r="D19" s="66"/>
    </row>
    <row r="20" ht="21" customHeight="1" spans="1:4">
      <c r="A20" s="63">
        <v>14</v>
      </c>
      <c r="B20" s="65" t="s">
        <v>205</v>
      </c>
      <c r="C20" s="65" t="s">
        <v>206</v>
      </c>
      <c r="D20" s="66"/>
    </row>
    <row r="21" ht="21" customHeight="1" spans="1:4">
      <c r="A21" s="63">
        <v>15</v>
      </c>
      <c r="B21" s="65" t="s">
        <v>207</v>
      </c>
      <c r="C21" s="65" t="s">
        <v>208</v>
      </c>
      <c r="D21" s="66"/>
    </row>
    <row r="22" ht="21" customHeight="1" spans="1:4">
      <c r="A22" s="63">
        <v>16</v>
      </c>
      <c r="B22" s="65" t="s">
        <v>209</v>
      </c>
      <c r="C22" s="65" t="s">
        <v>210</v>
      </c>
      <c r="D22" s="66"/>
    </row>
    <row r="23" ht="21" customHeight="1" spans="1:4">
      <c r="A23" s="63">
        <v>17</v>
      </c>
      <c r="B23" s="65" t="s">
        <v>211</v>
      </c>
      <c r="C23" s="65" t="s">
        <v>212</v>
      </c>
      <c r="D23" s="66"/>
    </row>
    <row r="24" ht="21" customHeight="1" spans="1:4">
      <c r="A24" s="63">
        <v>18</v>
      </c>
      <c r="B24" s="65" t="s">
        <v>213</v>
      </c>
      <c r="C24" s="65" t="s">
        <v>214</v>
      </c>
      <c r="D24" s="66"/>
    </row>
    <row r="25" ht="21" customHeight="1" spans="1:4">
      <c r="A25" s="63">
        <v>19</v>
      </c>
      <c r="B25" s="65" t="s">
        <v>215</v>
      </c>
      <c r="C25" s="65" t="s">
        <v>216</v>
      </c>
      <c r="D25" s="66"/>
    </row>
    <row r="26" ht="21" customHeight="1" spans="1:4">
      <c r="A26" s="63">
        <v>20</v>
      </c>
      <c r="B26" s="65" t="s">
        <v>217</v>
      </c>
      <c r="C26" s="65" t="s">
        <v>218</v>
      </c>
      <c r="D26" s="66"/>
    </row>
    <row r="27" ht="21" customHeight="1" spans="1:4">
      <c r="A27" s="63">
        <v>21</v>
      </c>
      <c r="B27" s="65" t="s">
        <v>219</v>
      </c>
      <c r="C27" s="65" t="s">
        <v>220</v>
      </c>
      <c r="D27" s="66"/>
    </row>
    <row r="28" ht="21" customHeight="1" spans="1:4">
      <c r="A28" s="63">
        <v>22</v>
      </c>
      <c r="B28" s="65" t="s">
        <v>221</v>
      </c>
      <c r="C28" s="65" t="s">
        <v>222</v>
      </c>
      <c r="D28" s="67">
        <f>22983+21247+29129+16407</f>
        <v>89766</v>
      </c>
    </row>
    <row r="29" ht="21" customHeight="1" spans="1:4">
      <c r="A29" s="63">
        <v>23</v>
      </c>
      <c r="B29" s="65" t="s">
        <v>223</v>
      </c>
      <c r="C29" s="65" t="s">
        <v>224</v>
      </c>
      <c r="D29" s="66">
        <f>22373+16815+24803+13057</f>
        <v>77048</v>
      </c>
    </row>
    <row r="30" ht="21" customHeight="1" spans="1:4">
      <c r="A30" s="63">
        <v>24</v>
      </c>
      <c r="B30" s="65" t="s">
        <v>225</v>
      </c>
      <c r="C30" s="65" t="s">
        <v>226</v>
      </c>
      <c r="D30" s="66"/>
    </row>
    <row r="31" ht="21" customHeight="1" spans="1:4">
      <c r="A31" s="63">
        <v>25</v>
      </c>
      <c r="B31" s="65" t="s">
        <v>227</v>
      </c>
      <c r="C31" s="65" t="s">
        <v>228</v>
      </c>
      <c r="D31" s="66">
        <v>284600</v>
      </c>
    </row>
    <row r="32" ht="21" customHeight="1" spans="1:6">
      <c r="A32" s="63">
        <v>26</v>
      </c>
      <c r="B32" s="65" t="s">
        <v>229</v>
      </c>
      <c r="C32" s="65" t="s">
        <v>230</v>
      </c>
      <c r="D32" s="66"/>
      <c r="E32"/>
      <c r="F32"/>
    </row>
    <row r="33" customHeight="1" spans="1:6">
      <c r="A33"/>
      <c r="B33"/>
      <c r="C33"/>
      <c r="D33"/>
      <c r="E33"/>
      <c r="F33"/>
    </row>
    <row r="34" customHeight="1" spans="1:6">
      <c r="A34"/>
      <c r="B34"/>
      <c r="C34"/>
      <c r="D34"/>
      <c r="E34"/>
      <c r="F34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J28" sqref="J27:K28"/>
    </sheetView>
  </sheetViews>
  <sheetFormatPr defaultColWidth="9" defaultRowHeight="12.75" customHeight="1"/>
  <cols>
    <col min="1" max="1" width="19.4285714285714" style="46" customWidth="1"/>
    <col min="2" max="2" width="47.2857142857143" style="46" customWidth="1"/>
    <col min="3" max="3" width="33.5714285714286" style="46" customWidth="1"/>
    <col min="4" max="4" width="2.85714285714286" style="46" customWidth="1"/>
    <col min="5" max="16" width="9.14285714285714" style="46"/>
  </cols>
  <sheetData>
    <row r="1" ht="15" customHeight="1" spans="1:16">
      <c r="A1" s="47"/>
      <c r="B1" s="47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48" t="s">
        <v>266</v>
      </c>
      <c r="B2" s="48"/>
      <c r="C2" s="48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49" t="s">
        <v>28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50" t="s">
        <v>267</v>
      </c>
      <c r="B4" s="50"/>
      <c r="C4" s="51" t="s">
        <v>32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50" t="s">
        <v>268</v>
      </c>
      <c r="B5" s="50" t="s">
        <v>269</v>
      </c>
      <c r="C5" s="51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50" t="s">
        <v>99</v>
      </c>
      <c r="B6" s="50"/>
      <c r="C6" s="51"/>
    </row>
    <row r="7" s="45" customFormat="1" ht="26.25" customHeight="1" spans="1:4">
      <c r="A7" s="52"/>
      <c r="B7" s="52"/>
      <c r="C7" s="53">
        <v>0</v>
      </c>
      <c r="D7" s="54"/>
    </row>
    <row r="8" ht="26.25" customHeight="1" spans="1:16">
      <c r="A8" s="52"/>
      <c r="B8" s="52"/>
      <c r="C8" s="53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52"/>
      <c r="B9" s="52"/>
      <c r="C9" s="53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52"/>
      <c r="B10" s="52"/>
      <c r="C10" s="53"/>
    </row>
    <row r="11" ht="26.25" customHeight="1" spans="1:3">
      <c r="A11" s="52"/>
      <c r="B11" s="52"/>
      <c r="C11" s="53"/>
    </row>
    <row r="12" ht="26.25" customHeight="1" spans="1:3">
      <c r="A12" s="52"/>
      <c r="B12" s="52"/>
      <c r="C12" s="53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H34" sqref="H34"/>
    </sheetView>
  </sheetViews>
  <sheetFormatPr defaultColWidth="11.4285714285714" defaultRowHeight="13.5" outlineLevelRow="4" outlineLevelCol="4"/>
  <cols>
    <col min="1" max="1" width="22.0857142857143" style="1" customWidth="1"/>
    <col min="2" max="2" width="20.847619047619" style="1" customWidth="1"/>
    <col min="3" max="3" width="23.0761904761905" style="1" customWidth="1"/>
    <col min="4" max="4" width="27.6666666666667" style="1" customWidth="1"/>
    <col min="5" max="5" width="33.5047619047619" style="1" customWidth="1"/>
    <col min="6" max="16384" width="11.4285714285714" style="1"/>
  </cols>
  <sheetData>
    <row r="1" s="1" customFormat="1" ht="14.3" customHeight="1" spans="1:5">
      <c r="A1" s="38"/>
      <c r="B1" s="38"/>
      <c r="C1" s="38"/>
      <c r="D1" s="38"/>
      <c r="E1" s="38"/>
    </row>
    <row r="2" s="1" customFormat="1" ht="39.85" customHeight="1" spans="1:5">
      <c r="A2" s="39" t="s">
        <v>270</v>
      </c>
      <c r="B2" s="39"/>
      <c r="C2" s="39"/>
      <c r="D2" s="39"/>
      <c r="E2" s="39"/>
    </row>
    <row r="3" s="1" customFormat="1" ht="22.75" customHeight="1" spans="1:5">
      <c r="A3" s="40"/>
      <c r="B3" s="40"/>
      <c r="C3" s="40"/>
      <c r="D3" s="40"/>
      <c r="E3" s="41" t="s">
        <v>28</v>
      </c>
    </row>
    <row r="4" s="1" customFormat="1" ht="22.75" customHeight="1" spans="1:5">
      <c r="A4" s="42" t="s">
        <v>142</v>
      </c>
      <c r="B4" s="42" t="s">
        <v>99</v>
      </c>
      <c r="C4" s="42" t="s">
        <v>271</v>
      </c>
      <c r="D4" s="42" t="s">
        <v>272</v>
      </c>
      <c r="E4" s="42" t="s">
        <v>273</v>
      </c>
    </row>
    <row r="5" s="1" customFormat="1" ht="22.75" customHeight="1" spans="1:5">
      <c r="A5" s="43"/>
      <c r="B5" s="44"/>
      <c r="C5" s="44"/>
      <c r="D5" s="44"/>
      <c r="E5" s="44"/>
    </row>
  </sheetData>
  <mergeCells count="1">
    <mergeCell ref="A2:E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F41" sqref="F41"/>
    </sheetView>
  </sheetViews>
  <sheetFormatPr defaultColWidth="10.2857142857143" defaultRowHeight="13.5" outlineLevelCol="1"/>
  <cols>
    <col min="1" max="1" width="39" style="1" customWidth="1"/>
    <col min="2" max="2" width="52.5714285714286" style="1" customWidth="1"/>
    <col min="3" max="16384" width="10.2857142857143" style="1"/>
  </cols>
  <sheetData>
    <row r="1" s="1" customFormat="1" ht="20.25" spans="1:2">
      <c r="A1" s="30" t="s">
        <v>274</v>
      </c>
      <c r="B1" s="30"/>
    </row>
    <row r="2" s="1" customFormat="1" spans="1:1">
      <c r="A2" s="31" t="s">
        <v>275</v>
      </c>
    </row>
    <row r="3" s="1" customFormat="1" ht="15" customHeight="1" spans="1:2">
      <c r="A3" s="32" t="s">
        <v>31</v>
      </c>
      <c r="B3" s="33" t="s">
        <v>32</v>
      </c>
    </row>
    <row r="4" s="1" customFormat="1" spans="1:2">
      <c r="A4" s="32"/>
      <c r="B4" s="33"/>
    </row>
    <row r="5" s="1" customFormat="1" spans="1:2">
      <c r="A5" s="27" t="s">
        <v>97</v>
      </c>
      <c r="B5" s="33">
        <v>1</v>
      </c>
    </row>
    <row r="6" s="1" customFormat="1" spans="1:2">
      <c r="A6" s="34" t="s">
        <v>276</v>
      </c>
      <c r="B6" s="35"/>
    </row>
    <row r="7" s="1" customFormat="1" spans="1:2">
      <c r="A7" s="36" t="s">
        <v>277</v>
      </c>
      <c r="B7" s="35"/>
    </row>
    <row r="8" s="1" customFormat="1" spans="1:2">
      <c r="A8" s="36"/>
      <c r="B8" s="35"/>
    </row>
    <row r="9" s="1" customFormat="1" spans="1:2">
      <c r="A9" s="36"/>
      <c r="B9" s="35"/>
    </row>
    <row r="10" s="1" customFormat="1" spans="1:2">
      <c r="A10" s="36"/>
      <c r="B10" s="35"/>
    </row>
    <row r="11" s="1" customFormat="1" spans="1:2">
      <c r="A11" s="36"/>
      <c r="B11" s="35"/>
    </row>
    <row r="12" s="1" customFormat="1" spans="1:2">
      <c r="A12" s="36"/>
      <c r="B12" s="35"/>
    </row>
    <row r="13" s="1" customFormat="1" spans="1:2">
      <c r="A13" s="36"/>
      <c r="B13" s="35"/>
    </row>
    <row r="14" s="1" customFormat="1" spans="1:2">
      <c r="A14" s="36"/>
      <c r="B14" s="35"/>
    </row>
    <row r="15" s="1" customFormat="1" spans="1:2">
      <c r="A15" s="36"/>
      <c r="B15" s="35"/>
    </row>
    <row r="16" s="1" customFormat="1" spans="1:1">
      <c r="A16" s="37" t="s">
        <v>278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workbookViewId="0">
      <selection activeCell="T21" sqref="T21"/>
    </sheetView>
  </sheetViews>
  <sheetFormatPr defaultColWidth="10.2857142857143" defaultRowHeight="13.5"/>
  <cols>
    <col min="1" max="3" width="10.2857142857143" style="1"/>
    <col min="4" max="16" width="6.57142857142857" style="1" customWidth="1"/>
    <col min="17" max="16384" width="10.2857142857143" style="1"/>
  </cols>
  <sheetData>
    <row r="1" s="1" customFormat="1" ht="18.75" spans="1:16">
      <c r="A1" s="2" t="s">
        <v>279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14.25" spans="1:1">
      <c r="A2" s="3" t="s">
        <v>280</v>
      </c>
    </row>
    <row r="3" s="1" customFormat="1" ht="33" customHeight="1" spans="1:16">
      <c r="A3" s="4" t="s">
        <v>281</v>
      </c>
      <c r="B3" s="6" t="s">
        <v>147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="1" customFormat="1" ht="36" customHeight="1" spans="1:16">
      <c r="A4" s="4" t="s">
        <v>282</v>
      </c>
      <c r="B4" s="6" t="s">
        <v>283</v>
      </c>
      <c r="C4" s="7"/>
      <c r="D4" s="7"/>
      <c r="E4" s="7"/>
      <c r="F4" s="4" t="s">
        <v>284</v>
      </c>
      <c r="G4" s="4"/>
      <c r="H4" s="4"/>
      <c r="I4" s="4"/>
      <c r="J4" s="167" t="s">
        <v>285</v>
      </c>
      <c r="K4" s="7"/>
      <c r="L4" s="7"/>
      <c r="M4" s="7"/>
      <c r="N4" s="7"/>
      <c r="O4" s="7"/>
      <c r="P4" s="7"/>
    </row>
    <row r="5" s="1" customFormat="1" ht="36" customHeight="1" spans="1:16">
      <c r="A5" s="4" t="s">
        <v>286</v>
      </c>
      <c r="B5" s="4" t="s">
        <v>287</v>
      </c>
      <c r="C5" s="4"/>
      <c r="D5" s="6" t="s">
        <v>288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="1" customFormat="1" ht="36" customHeight="1" spans="1:16">
      <c r="A6" s="4"/>
      <c r="B6" s="4" t="s">
        <v>289</v>
      </c>
      <c r="C6" s="4"/>
      <c r="D6" s="24" t="s">
        <v>290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="1" customFormat="1" ht="36" customHeight="1" spans="1:16">
      <c r="A7" s="4"/>
      <c r="B7" s="4" t="s">
        <v>291</v>
      </c>
      <c r="C7" s="4"/>
      <c r="D7" s="26" t="s">
        <v>292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="1" customFormat="1" ht="36" customHeight="1" spans="1:16">
      <c r="A8" s="4"/>
      <c r="B8" s="4" t="s">
        <v>293</v>
      </c>
      <c r="C8" s="4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="1" customFormat="1" ht="36" customHeight="1" spans="1:16">
      <c r="A9" s="4" t="s">
        <v>294</v>
      </c>
      <c r="B9" s="4" t="s">
        <v>295</v>
      </c>
      <c r="C9" s="4"/>
      <c r="D9" s="26" t="s">
        <v>296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="1" customFormat="1" ht="36" customHeight="1" spans="1:16">
      <c r="A10" s="4"/>
      <c r="B10" s="27" t="s">
        <v>297</v>
      </c>
      <c r="C10" s="27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="1" customFormat="1" ht="36" customHeight="1" spans="1:16">
      <c r="A11" s="4"/>
      <c r="B11" s="27" t="s">
        <v>298</v>
      </c>
      <c r="C11" s="27"/>
      <c r="D11" s="4" t="s">
        <v>299</v>
      </c>
      <c r="E11" s="4"/>
      <c r="F11" s="4"/>
      <c r="G11" s="4"/>
      <c r="H11" s="4" t="s">
        <v>300</v>
      </c>
      <c r="I11" s="4"/>
      <c r="J11" s="4"/>
      <c r="K11" s="4"/>
      <c r="L11" s="4" t="s">
        <v>301</v>
      </c>
      <c r="M11" s="4"/>
      <c r="N11" s="4"/>
      <c r="O11" s="4"/>
      <c r="P11" s="4" t="s">
        <v>302</v>
      </c>
    </row>
    <row r="12" s="1" customFormat="1" ht="36" customHeight="1" spans="1:16">
      <c r="A12" s="4"/>
      <c r="B12" s="17">
        <f>'[2]13'!$B$12+[3]表13!$B$12+'[4]13'!$B$12+[5]表13!$B$12</f>
        <v>42</v>
      </c>
      <c r="C12" s="17"/>
      <c r="D12" s="5">
        <f>'[2]13'!$D$12+[3]表13!$D$12+'[4]13'!$D$12+[5]表13!$D$12</f>
        <v>73</v>
      </c>
      <c r="E12" s="5"/>
      <c r="F12" s="5"/>
      <c r="G12" s="5"/>
      <c r="H12" s="5">
        <f>'[2]13'!$H$12</f>
        <v>13</v>
      </c>
      <c r="I12" s="5"/>
      <c r="J12" s="5"/>
      <c r="K12" s="5"/>
      <c r="L12" s="5">
        <f>[3]表13!$L$12+'[4]13'!$L$12+[5]表13!$L$12</f>
        <v>29</v>
      </c>
      <c r="M12" s="5"/>
      <c r="N12" s="5"/>
      <c r="O12" s="5"/>
      <c r="P12" s="5">
        <f>'[2]13'!$P$12+[3]表13!$P$12+'[4]13'!$P$12+[5]表13!$P$12</f>
        <v>33</v>
      </c>
    </row>
    <row r="13" s="1" customFormat="1" ht="36" customHeight="1" spans="1:16">
      <c r="A13" s="4" t="s">
        <v>303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="1" customFormat="1" ht="36" customHeight="1" spans="1:16">
      <c r="A14" s="4" t="s">
        <v>304</v>
      </c>
      <c r="B14" s="4" t="s">
        <v>305</v>
      </c>
      <c r="C14" s="4" t="s">
        <v>306</v>
      </c>
      <c r="D14" s="4"/>
      <c r="E14" s="4"/>
      <c r="F14" s="4"/>
      <c r="G14" s="4" t="s">
        <v>307</v>
      </c>
      <c r="H14" s="4"/>
      <c r="I14" s="4"/>
      <c r="J14" s="4"/>
      <c r="K14" s="4" t="s">
        <v>308</v>
      </c>
      <c r="L14" s="4"/>
      <c r="M14" s="4"/>
      <c r="N14" s="4"/>
      <c r="O14" s="4" t="s">
        <v>309</v>
      </c>
      <c r="P14" s="4"/>
    </row>
    <row r="15" s="1" customFormat="1" ht="36" customHeight="1" spans="1:16">
      <c r="A15" s="4"/>
      <c r="B15" s="7">
        <f>'[2]13'!$B$15+[3]表13!$B$15+'[4]13'!$B$15+[5]表13!$B$15</f>
        <v>7346.65</v>
      </c>
      <c r="C15" s="7">
        <f>G15</f>
        <v>7955.39</v>
      </c>
      <c r="D15" s="7"/>
      <c r="E15" s="7"/>
      <c r="F15" s="7"/>
      <c r="G15" s="7">
        <f>'[2]13'!$G$15+[3]表13!$G$15+'[4]13'!$G$15+[5]表13!$G$15</f>
        <v>7955.39</v>
      </c>
      <c r="H15" s="7"/>
      <c r="I15" s="7"/>
      <c r="J15" s="7"/>
      <c r="K15" s="28">
        <v>1</v>
      </c>
      <c r="L15" s="7"/>
      <c r="M15" s="7"/>
      <c r="N15" s="7"/>
      <c r="O15" s="7"/>
      <c r="P15" s="7"/>
    </row>
    <row r="16" s="1" customFormat="1" ht="36" customHeight="1" spans="1:16">
      <c r="A16" s="4" t="s">
        <v>310</v>
      </c>
      <c r="B16" s="4" t="s">
        <v>311</v>
      </c>
      <c r="C16" s="4"/>
      <c r="D16" s="4"/>
      <c r="E16" s="4"/>
      <c r="F16" s="4"/>
      <c r="G16" s="4"/>
      <c r="H16" s="4"/>
      <c r="I16" s="4" t="s">
        <v>312</v>
      </c>
      <c r="J16" s="4"/>
      <c r="K16" s="4"/>
      <c r="L16" s="4"/>
      <c r="M16" s="4"/>
      <c r="N16" s="4"/>
      <c r="O16" s="4"/>
      <c r="P16" s="4"/>
    </row>
    <row r="17" s="1" customFormat="1" ht="36" customHeight="1" spans="1:16">
      <c r="A17" s="4"/>
      <c r="B17" s="4" t="s">
        <v>313</v>
      </c>
      <c r="C17" s="4"/>
      <c r="D17" s="4"/>
      <c r="E17" s="7">
        <v>8983</v>
      </c>
      <c r="F17" s="7"/>
      <c r="G17" s="7"/>
      <c r="H17" s="7"/>
      <c r="I17" s="4" t="s">
        <v>155</v>
      </c>
      <c r="J17" s="4"/>
      <c r="K17" s="4"/>
      <c r="L17" s="4"/>
      <c r="M17" s="4"/>
      <c r="N17" s="7">
        <v>1824.77</v>
      </c>
      <c r="O17" s="7"/>
      <c r="P17" s="7"/>
    </row>
    <row r="18" s="1" customFormat="1" ht="36" customHeight="1" spans="1:16">
      <c r="A18" s="4"/>
      <c r="B18" s="4" t="s">
        <v>314</v>
      </c>
      <c r="C18" s="4"/>
      <c r="D18" s="4"/>
      <c r="E18" s="7">
        <v>3823.12</v>
      </c>
      <c r="F18" s="7"/>
      <c r="G18" s="7"/>
      <c r="H18" s="7"/>
      <c r="I18" s="4" t="s">
        <v>156</v>
      </c>
      <c r="J18" s="4"/>
      <c r="K18" s="4"/>
      <c r="L18" s="4"/>
      <c r="M18" s="4"/>
      <c r="N18" s="7">
        <v>78.35</v>
      </c>
      <c r="O18" s="7"/>
      <c r="P18" s="7"/>
    </row>
    <row r="19" s="1" customFormat="1" ht="36" customHeight="1" spans="1:16">
      <c r="A19" s="4"/>
      <c r="B19" s="4" t="s">
        <v>315</v>
      </c>
      <c r="C19" s="4"/>
      <c r="D19" s="4"/>
      <c r="E19" s="7"/>
      <c r="F19" s="7"/>
      <c r="G19" s="7"/>
      <c r="H19" s="7"/>
      <c r="I19" s="4" t="s">
        <v>316</v>
      </c>
      <c r="J19" s="4"/>
      <c r="K19" s="4"/>
      <c r="L19" s="4"/>
      <c r="M19" s="4"/>
      <c r="N19" s="7">
        <v>10903</v>
      </c>
      <c r="O19" s="7"/>
      <c r="P19" s="7"/>
    </row>
    <row r="20" s="1" customFormat="1" ht="36" customHeight="1" spans="1:16">
      <c r="A20" s="4"/>
      <c r="B20" s="4" t="s">
        <v>317</v>
      </c>
      <c r="C20" s="4"/>
      <c r="D20" s="4"/>
      <c r="E20" s="7">
        <f>SUM(E17:E19)</f>
        <v>12806.12</v>
      </c>
      <c r="F20" s="7"/>
      <c r="G20" s="7"/>
      <c r="H20" s="7"/>
      <c r="I20" s="4" t="s">
        <v>318</v>
      </c>
      <c r="J20" s="4"/>
      <c r="K20" s="4"/>
      <c r="L20" s="4"/>
      <c r="M20" s="4"/>
      <c r="N20" s="7">
        <f>SUM(N17:N19)</f>
        <v>12806.12</v>
      </c>
      <c r="O20" s="7"/>
      <c r="P20" s="7"/>
    </row>
    <row r="21" s="1" customFormat="1" ht="36" customHeight="1" spans="1:16">
      <c r="A21" s="4" t="s">
        <v>319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s="1" customFormat="1" ht="36" customHeight="1" spans="1:16">
      <c r="A22" s="4" t="s">
        <v>320</v>
      </c>
      <c r="B22" s="4" t="s">
        <v>321</v>
      </c>
      <c r="C22" s="4"/>
      <c r="D22" s="4" t="s">
        <v>322</v>
      </c>
      <c r="E22" s="4"/>
      <c r="F22" s="4"/>
      <c r="G22" s="4"/>
      <c r="H22" s="4"/>
      <c r="I22" s="4"/>
      <c r="J22" s="4"/>
      <c r="K22" s="4"/>
      <c r="L22" s="4"/>
      <c r="M22" s="4" t="s">
        <v>323</v>
      </c>
      <c r="N22" s="4"/>
      <c r="O22" s="4"/>
      <c r="P22" s="4"/>
    </row>
    <row r="23" s="1" customFormat="1" ht="25" customHeight="1" spans="1:16">
      <c r="A23" s="5" t="s">
        <v>324</v>
      </c>
      <c r="B23" s="6" t="s">
        <v>325</v>
      </c>
      <c r="C23" s="7"/>
      <c r="D23" s="6" t="s">
        <v>326</v>
      </c>
      <c r="E23" s="7"/>
      <c r="F23" s="7"/>
      <c r="G23" s="7"/>
      <c r="H23" s="7"/>
      <c r="I23" s="7"/>
      <c r="J23" s="7"/>
      <c r="K23" s="7"/>
      <c r="L23" s="7"/>
      <c r="M23" s="29">
        <v>1</v>
      </c>
      <c r="N23" s="5"/>
      <c r="O23" s="5"/>
      <c r="P23" s="5"/>
    </row>
    <row r="24" s="1" customFormat="1" ht="25" customHeight="1" spans="1:16">
      <c r="A24" s="8" t="s">
        <v>327</v>
      </c>
      <c r="B24" s="6" t="s">
        <v>328</v>
      </c>
      <c r="C24" s="7"/>
      <c r="D24" s="6" t="s">
        <v>329</v>
      </c>
      <c r="E24" s="7"/>
      <c r="F24" s="7"/>
      <c r="G24" s="7"/>
      <c r="H24" s="7"/>
      <c r="I24" s="7"/>
      <c r="J24" s="7"/>
      <c r="K24" s="7"/>
      <c r="L24" s="7"/>
      <c r="M24" s="6" t="s">
        <v>330</v>
      </c>
      <c r="N24" s="7"/>
      <c r="O24" s="7"/>
      <c r="P24" s="7"/>
    </row>
    <row r="25" s="1" customFormat="1" ht="25" customHeight="1" spans="1:16">
      <c r="A25" s="8" t="s">
        <v>331</v>
      </c>
      <c r="B25" s="6" t="s">
        <v>332</v>
      </c>
      <c r="C25" s="7"/>
      <c r="D25" s="6" t="s">
        <v>333</v>
      </c>
      <c r="E25" s="7"/>
      <c r="F25" s="7"/>
      <c r="G25" s="7"/>
      <c r="H25" s="7"/>
      <c r="I25" s="7"/>
      <c r="J25" s="7"/>
      <c r="K25" s="7"/>
      <c r="L25" s="7"/>
      <c r="M25" s="6" t="s">
        <v>334</v>
      </c>
      <c r="N25" s="7"/>
      <c r="O25" s="7"/>
      <c r="P25" s="7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workbookViewId="0">
      <selection activeCell="T9" sqref="T9"/>
    </sheetView>
  </sheetViews>
  <sheetFormatPr defaultColWidth="10.2857142857143" defaultRowHeight="13.5"/>
  <cols>
    <col min="1" max="3" width="10.2857142857143" style="1"/>
    <col min="4" max="16" width="6.57142857142857" style="1" customWidth="1"/>
    <col min="17" max="16384" width="10.2857142857143" style="1"/>
  </cols>
  <sheetData>
    <row r="1" s="1" customFormat="1" ht="18.75" spans="1:16">
      <c r="A1" s="2" t="s">
        <v>279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14.25" spans="1:1">
      <c r="A2" s="3" t="s">
        <v>280</v>
      </c>
    </row>
    <row r="3" s="1" customFormat="1" ht="33" customHeight="1" spans="1:16">
      <c r="A3" s="4" t="s">
        <v>281</v>
      </c>
      <c r="B3" s="6" t="s">
        <v>147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="1" customFormat="1" ht="36" customHeight="1" spans="1:16">
      <c r="A4" s="4" t="s">
        <v>282</v>
      </c>
      <c r="B4" s="6" t="s">
        <v>283</v>
      </c>
      <c r="C4" s="7"/>
      <c r="D4" s="7"/>
      <c r="E4" s="7"/>
      <c r="F4" s="4" t="s">
        <v>284</v>
      </c>
      <c r="G4" s="4"/>
      <c r="H4" s="4"/>
      <c r="I4" s="4"/>
      <c r="J4" s="167" t="s">
        <v>285</v>
      </c>
      <c r="K4" s="7"/>
      <c r="L4" s="7"/>
      <c r="M4" s="7"/>
      <c r="N4" s="7"/>
      <c r="O4" s="7"/>
      <c r="P4" s="7"/>
    </row>
    <row r="5" s="1" customFormat="1" ht="36" customHeight="1" spans="1:16">
      <c r="A5" s="4" t="s">
        <v>286</v>
      </c>
      <c r="B5" s="4" t="s">
        <v>287</v>
      </c>
      <c r="C5" s="4"/>
      <c r="D5" s="6" t="s">
        <v>288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="1" customFormat="1" ht="36" customHeight="1" spans="1:16">
      <c r="A6" s="4"/>
      <c r="B6" s="4" t="s">
        <v>289</v>
      </c>
      <c r="C6" s="4"/>
      <c r="D6" s="24" t="s">
        <v>290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="1" customFormat="1" ht="36" customHeight="1" spans="1:16">
      <c r="A7" s="4"/>
      <c r="B7" s="4" t="s">
        <v>291</v>
      </c>
      <c r="C7" s="4"/>
      <c r="D7" s="26" t="s">
        <v>292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="1" customFormat="1" ht="36" customHeight="1" spans="1:16">
      <c r="A8" s="4"/>
      <c r="B8" s="4" t="s">
        <v>293</v>
      </c>
      <c r="C8" s="4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="1" customFormat="1" ht="36" customHeight="1" spans="1:16">
      <c r="A9" s="4" t="s">
        <v>294</v>
      </c>
      <c r="B9" s="4" t="s">
        <v>295</v>
      </c>
      <c r="C9" s="4"/>
      <c r="D9" s="26" t="s">
        <v>335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="1" customFormat="1" ht="36" customHeight="1" spans="1:16">
      <c r="A10" s="4"/>
      <c r="B10" s="27" t="s">
        <v>297</v>
      </c>
      <c r="C10" s="27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="1" customFormat="1" ht="36" customHeight="1" spans="1:16">
      <c r="A11" s="4"/>
      <c r="B11" s="27" t="s">
        <v>298</v>
      </c>
      <c r="C11" s="27"/>
      <c r="D11" s="4" t="s">
        <v>299</v>
      </c>
      <c r="E11" s="4"/>
      <c r="F11" s="4"/>
      <c r="G11" s="4"/>
      <c r="H11" s="4" t="s">
        <v>300</v>
      </c>
      <c r="I11" s="4"/>
      <c r="J11" s="4"/>
      <c r="K11" s="4"/>
      <c r="L11" s="4" t="s">
        <v>301</v>
      </c>
      <c r="M11" s="4"/>
      <c r="N11" s="4"/>
      <c r="O11" s="4"/>
      <c r="P11" s="4" t="s">
        <v>302</v>
      </c>
    </row>
    <row r="12" s="1" customFormat="1" ht="36" customHeight="1" spans="1:16">
      <c r="A12" s="4"/>
      <c r="B12" s="17">
        <v>13</v>
      </c>
      <c r="C12" s="17"/>
      <c r="D12" s="5">
        <v>19</v>
      </c>
      <c r="E12" s="5"/>
      <c r="F12" s="5"/>
      <c r="G12" s="5"/>
      <c r="H12" s="5">
        <v>13</v>
      </c>
      <c r="I12" s="5"/>
      <c r="J12" s="5"/>
      <c r="K12" s="5"/>
      <c r="L12" s="5"/>
      <c r="M12" s="5"/>
      <c r="N12" s="5"/>
      <c r="O12" s="5"/>
      <c r="P12" s="5">
        <v>8</v>
      </c>
    </row>
    <row r="13" s="1" customFormat="1" ht="36" customHeight="1" spans="1:16">
      <c r="A13" s="4" t="s">
        <v>303</v>
      </c>
      <c r="B13" s="24" t="s">
        <v>336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="1" customFormat="1" ht="36" customHeight="1" spans="1:16">
      <c r="A14" s="4" t="s">
        <v>304</v>
      </c>
      <c r="B14" s="4" t="s">
        <v>305</v>
      </c>
      <c r="C14" s="4" t="s">
        <v>306</v>
      </c>
      <c r="D14" s="4"/>
      <c r="E14" s="4"/>
      <c r="F14" s="4"/>
      <c r="G14" s="4" t="s">
        <v>307</v>
      </c>
      <c r="H14" s="4"/>
      <c r="I14" s="4"/>
      <c r="J14" s="4"/>
      <c r="K14" s="4" t="s">
        <v>308</v>
      </c>
      <c r="L14" s="4"/>
      <c r="M14" s="4"/>
      <c r="N14" s="4"/>
      <c r="O14" s="4" t="s">
        <v>309</v>
      </c>
      <c r="P14" s="4"/>
    </row>
    <row r="15" s="1" customFormat="1" ht="36" customHeight="1" spans="1:16">
      <c r="A15" s="4"/>
      <c r="B15" s="7">
        <v>2042.57</v>
      </c>
      <c r="C15" s="7">
        <v>2027.15</v>
      </c>
      <c r="D15" s="7"/>
      <c r="E15" s="7"/>
      <c r="F15" s="7"/>
      <c r="G15" s="7">
        <v>2027.15</v>
      </c>
      <c r="H15" s="7"/>
      <c r="I15" s="7"/>
      <c r="J15" s="7"/>
      <c r="K15" s="28">
        <v>1</v>
      </c>
      <c r="L15" s="7"/>
      <c r="M15" s="7"/>
      <c r="N15" s="7"/>
      <c r="O15" s="7">
        <v>0</v>
      </c>
      <c r="P15" s="7"/>
    </row>
    <row r="16" s="1" customFormat="1" ht="36" customHeight="1" spans="1:16">
      <c r="A16" s="4" t="s">
        <v>310</v>
      </c>
      <c r="B16" s="4" t="s">
        <v>311</v>
      </c>
      <c r="C16" s="4"/>
      <c r="D16" s="4"/>
      <c r="E16" s="4"/>
      <c r="F16" s="4"/>
      <c r="G16" s="4"/>
      <c r="H16" s="4"/>
      <c r="I16" s="4" t="s">
        <v>312</v>
      </c>
      <c r="J16" s="4"/>
      <c r="K16" s="4"/>
      <c r="L16" s="4"/>
      <c r="M16" s="4"/>
      <c r="N16" s="4"/>
      <c r="O16" s="4"/>
      <c r="P16" s="4"/>
    </row>
    <row r="17" s="1" customFormat="1" ht="36" customHeight="1" spans="1:16">
      <c r="A17" s="4"/>
      <c r="B17" s="4" t="s">
        <v>313</v>
      </c>
      <c r="C17" s="4"/>
      <c r="D17" s="4"/>
      <c r="E17" s="7"/>
      <c r="F17" s="7"/>
      <c r="G17" s="7"/>
      <c r="H17" s="7"/>
      <c r="I17" s="4" t="s">
        <v>155</v>
      </c>
      <c r="J17" s="4"/>
      <c r="K17" s="4"/>
      <c r="L17" s="4"/>
      <c r="M17" s="4"/>
      <c r="N17" s="7">
        <v>1213.86</v>
      </c>
      <c r="O17" s="7"/>
      <c r="P17" s="7"/>
    </row>
    <row r="18" s="1" customFormat="1" ht="36" customHeight="1" spans="1:16">
      <c r="A18" s="4"/>
      <c r="B18" s="4" t="s">
        <v>314</v>
      </c>
      <c r="C18" s="4"/>
      <c r="D18" s="4"/>
      <c r="E18" s="7">
        <v>1237.44</v>
      </c>
      <c r="F18" s="7"/>
      <c r="G18" s="7"/>
      <c r="H18" s="7"/>
      <c r="I18" s="4" t="s">
        <v>156</v>
      </c>
      <c r="J18" s="4"/>
      <c r="K18" s="4"/>
      <c r="L18" s="4"/>
      <c r="M18" s="4"/>
      <c r="N18" s="7">
        <v>23.58</v>
      </c>
      <c r="O18" s="7"/>
      <c r="P18" s="7"/>
    </row>
    <row r="19" s="1" customFormat="1" ht="36" customHeight="1" spans="1:16">
      <c r="A19" s="4"/>
      <c r="B19" s="4" t="s">
        <v>315</v>
      </c>
      <c r="C19" s="4"/>
      <c r="D19" s="4"/>
      <c r="E19" s="7"/>
      <c r="F19" s="7"/>
      <c r="G19" s="7"/>
      <c r="H19" s="7"/>
      <c r="I19" s="4" t="s">
        <v>316</v>
      </c>
      <c r="J19" s="4"/>
      <c r="K19" s="4"/>
      <c r="L19" s="4"/>
      <c r="M19" s="4"/>
      <c r="N19" s="7"/>
      <c r="O19" s="7"/>
      <c r="P19" s="7"/>
    </row>
    <row r="20" s="1" customFormat="1" ht="36" customHeight="1" spans="1:16">
      <c r="A20" s="4"/>
      <c r="B20" s="4" t="s">
        <v>317</v>
      </c>
      <c r="C20" s="4"/>
      <c r="D20" s="4"/>
      <c r="E20" s="7">
        <f>SUM(E17:E19)</f>
        <v>1237.44</v>
      </c>
      <c r="F20" s="7"/>
      <c r="G20" s="7"/>
      <c r="H20" s="7"/>
      <c r="I20" s="4" t="s">
        <v>318</v>
      </c>
      <c r="J20" s="4"/>
      <c r="K20" s="4"/>
      <c r="L20" s="4"/>
      <c r="M20" s="4"/>
      <c r="N20" s="7">
        <f>SUM(N17:N19)</f>
        <v>1237.44</v>
      </c>
      <c r="O20" s="7"/>
      <c r="P20" s="7"/>
    </row>
    <row r="21" s="1" customFormat="1" ht="36" customHeight="1" spans="1:16">
      <c r="A21" s="4" t="s">
        <v>319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s="1" customFormat="1" ht="36" customHeight="1" spans="1:16">
      <c r="A22" s="4" t="s">
        <v>320</v>
      </c>
      <c r="B22" s="4" t="s">
        <v>321</v>
      </c>
      <c r="C22" s="4"/>
      <c r="D22" s="4" t="s">
        <v>322</v>
      </c>
      <c r="E22" s="4"/>
      <c r="F22" s="4"/>
      <c r="G22" s="4"/>
      <c r="H22" s="4"/>
      <c r="I22" s="4"/>
      <c r="J22" s="4"/>
      <c r="K22" s="4"/>
      <c r="L22" s="4"/>
      <c r="M22" s="4" t="s">
        <v>323</v>
      </c>
      <c r="N22" s="4"/>
      <c r="O22" s="4"/>
      <c r="P22" s="4"/>
    </row>
    <row r="23" s="1" customFormat="1" ht="25" customHeight="1" spans="1:16">
      <c r="A23" s="5" t="s">
        <v>324</v>
      </c>
      <c r="B23" s="6" t="s">
        <v>325</v>
      </c>
      <c r="C23" s="7"/>
      <c r="D23" s="6" t="s">
        <v>326</v>
      </c>
      <c r="E23" s="7"/>
      <c r="F23" s="7"/>
      <c r="G23" s="7"/>
      <c r="H23" s="7"/>
      <c r="I23" s="7"/>
      <c r="J23" s="7"/>
      <c r="K23" s="7"/>
      <c r="L23" s="7"/>
      <c r="M23" s="29">
        <v>1</v>
      </c>
      <c r="N23" s="5"/>
      <c r="O23" s="5"/>
      <c r="P23" s="5"/>
    </row>
    <row r="24" s="1" customFormat="1" ht="25" customHeight="1" spans="1:16">
      <c r="A24" s="8" t="s">
        <v>327</v>
      </c>
      <c r="B24" s="6" t="s">
        <v>328</v>
      </c>
      <c r="C24" s="7"/>
      <c r="D24" s="6" t="s">
        <v>329</v>
      </c>
      <c r="E24" s="7"/>
      <c r="F24" s="7"/>
      <c r="G24" s="7"/>
      <c r="H24" s="7"/>
      <c r="I24" s="7"/>
      <c r="J24" s="7"/>
      <c r="K24" s="7"/>
      <c r="L24" s="7"/>
      <c r="M24" s="6" t="s">
        <v>330</v>
      </c>
      <c r="N24" s="7"/>
      <c r="O24" s="7"/>
      <c r="P24" s="7"/>
    </row>
    <row r="25" s="1" customFormat="1" ht="25" customHeight="1" spans="1:16">
      <c r="A25" s="8" t="s">
        <v>331</v>
      </c>
      <c r="B25" s="6" t="s">
        <v>332</v>
      </c>
      <c r="C25" s="7"/>
      <c r="D25" s="6" t="s">
        <v>333</v>
      </c>
      <c r="E25" s="7"/>
      <c r="F25" s="7"/>
      <c r="G25" s="7"/>
      <c r="H25" s="7"/>
      <c r="I25" s="7"/>
      <c r="J25" s="7"/>
      <c r="K25" s="7"/>
      <c r="L25" s="7"/>
      <c r="M25" s="6" t="s">
        <v>334</v>
      </c>
      <c r="N25" s="7"/>
      <c r="O25" s="7"/>
      <c r="P25" s="7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A1" sqref="$A1:$XFD1048576"/>
    </sheetView>
  </sheetViews>
  <sheetFormatPr defaultColWidth="9" defaultRowHeight="13.5"/>
  <cols>
    <col min="1" max="16384" width="9" style="1"/>
  </cols>
  <sheetData>
    <row r="1" s="1" customFormat="1" ht="18.75" spans="1:11">
      <c r="A1" s="2" t="s">
        <v>337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4.25" spans="1:1">
      <c r="A2" s="3" t="s">
        <v>280</v>
      </c>
    </row>
    <row r="3" s="1" customFormat="1" ht="46" customHeight="1" spans="1:11">
      <c r="A3" s="4" t="s">
        <v>338</v>
      </c>
      <c r="B3" s="8" t="s">
        <v>339</v>
      </c>
      <c r="C3" s="5"/>
      <c r="D3" s="5"/>
      <c r="E3" s="5"/>
      <c r="F3" s="4" t="s">
        <v>340</v>
      </c>
      <c r="G3" s="4"/>
      <c r="H3" s="6" t="s">
        <v>129</v>
      </c>
      <c r="I3" s="7"/>
      <c r="J3" s="7"/>
      <c r="K3" s="7"/>
    </row>
    <row r="4" s="1" customFormat="1" ht="46" customHeight="1" spans="1:11">
      <c r="A4" s="4" t="s">
        <v>341</v>
      </c>
      <c r="B4" s="5"/>
      <c r="C4" s="5"/>
      <c r="D4" s="5"/>
      <c r="E4" s="5"/>
      <c r="F4" s="4" t="s">
        <v>342</v>
      </c>
      <c r="G4" s="4"/>
      <c r="H4" s="7"/>
      <c r="I4" s="7"/>
      <c r="J4" s="7"/>
      <c r="K4" s="7"/>
    </row>
    <row r="5" s="1" customFormat="1" ht="46" customHeight="1" spans="1:11">
      <c r="A5" s="4" t="s">
        <v>343</v>
      </c>
      <c r="B5" s="8" t="s">
        <v>344</v>
      </c>
      <c r="C5" s="5"/>
      <c r="D5" s="5"/>
      <c r="E5" s="5"/>
      <c r="F5" s="4" t="s">
        <v>345</v>
      </c>
      <c r="G5" s="4"/>
      <c r="H5" s="6" t="s">
        <v>129</v>
      </c>
      <c r="I5" s="7"/>
      <c r="J5" s="7"/>
      <c r="K5" s="7"/>
    </row>
    <row r="6" s="1" customFormat="1" ht="46" customHeight="1" spans="1:11">
      <c r="A6" s="4" t="s">
        <v>346</v>
      </c>
      <c r="B6" s="8" t="s">
        <v>347</v>
      </c>
      <c r="C6" s="5"/>
      <c r="D6" s="5"/>
      <c r="E6" s="5"/>
      <c r="F6" s="4" t="s">
        <v>348</v>
      </c>
      <c r="G6" s="4"/>
      <c r="H6" s="6" t="s">
        <v>349</v>
      </c>
      <c r="I6" s="7"/>
      <c r="J6" s="7"/>
      <c r="K6" s="7"/>
    </row>
    <row r="7" s="1" customFormat="1" ht="46" customHeight="1" spans="1:11">
      <c r="A7" s="4" t="s">
        <v>350</v>
      </c>
      <c r="B7" s="9" t="s">
        <v>351</v>
      </c>
      <c r="C7" s="7">
        <v>1168</v>
      </c>
      <c r="D7" s="7"/>
      <c r="E7" s="9" t="s">
        <v>352</v>
      </c>
      <c r="F7" s="9"/>
      <c r="G7" s="7">
        <v>1168</v>
      </c>
      <c r="H7" s="7"/>
      <c r="I7" s="9" t="s">
        <v>353</v>
      </c>
      <c r="J7" s="9"/>
      <c r="K7" s="7"/>
    </row>
    <row r="8" s="1" customFormat="1" ht="46" customHeight="1" spans="1:11">
      <c r="A8" s="4" t="s">
        <v>354</v>
      </c>
      <c r="B8" s="17" t="s">
        <v>355</v>
      </c>
      <c r="C8" s="7"/>
      <c r="D8" s="7"/>
      <c r="E8" s="7"/>
      <c r="F8" s="7"/>
      <c r="G8" s="7"/>
      <c r="H8" s="7"/>
      <c r="I8" s="7"/>
      <c r="J8" s="7"/>
      <c r="K8" s="7"/>
    </row>
    <row r="9" s="1" customFormat="1" ht="46" customHeight="1" spans="1:11">
      <c r="A9" s="4" t="s">
        <v>320</v>
      </c>
      <c r="B9" s="4" t="s">
        <v>321</v>
      </c>
      <c r="C9" s="4"/>
      <c r="D9" s="4" t="s">
        <v>322</v>
      </c>
      <c r="E9" s="4"/>
      <c r="F9" s="4"/>
      <c r="G9" s="4"/>
      <c r="H9" s="4"/>
      <c r="I9" s="4"/>
      <c r="J9" s="4" t="s">
        <v>356</v>
      </c>
      <c r="K9" s="4"/>
    </row>
    <row r="10" s="1" customFormat="1" ht="46" customHeight="1" spans="1:11">
      <c r="A10" s="5" t="s">
        <v>324</v>
      </c>
      <c r="B10" s="6" t="s">
        <v>325</v>
      </c>
      <c r="C10" s="7"/>
      <c r="D10" s="18" t="s">
        <v>357</v>
      </c>
      <c r="E10" s="19"/>
      <c r="F10" s="19"/>
      <c r="G10" s="19"/>
      <c r="H10" s="19"/>
      <c r="I10" s="20"/>
      <c r="J10" s="21" t="s">
        <v>358</v>
      </c>
      <c r="K10" s="22"/>
    </row>
    <row r="11" s="1" customFormat="1" ht="46" customHeight="1" spans="1:11">
      <c r="A11" s="8" t="s">
        <v>327</v>
      </c>
      <c r="B11" s="6" t="s">
        <v>328</v>
      </c>
      <c r="C11" s="7"/>
      <c r="D11" s="18" t="s">
        <v>359</v>
      </c>
      <c r="E11" s="19"/>
      <c r="F11" s="19"/>
      <c r="G11" s="19"/>
      <c r="H11" s="19"/>
      <c r="I11" s="20"/>
      <c r="J11" s="21" t="s">
        <v>360</v>
      </c>
      <c r="K11" s="22"/>
    </row>
    <row r="12" s="1" customFormat="1" ht="46" customHeight="1" spans="1:11">
      <c r="A12" s="8" t="s">
        <v>331</v>
      </c>
      <c r="B12" s="6" t="s">
        <v>332</v>
      </c>
      <c r="C12" s="7"/>
      <c r="D12" s="18" t="s">
        <v>333</v>
      </c>
      <c r="E12" s="19"/>
      <c r="F12" s="19"/>
      <c r="G12" s="19"/>
      <c r="H12" s="19"/>
      <c r="I12" s="20"/>
      <c r="J12" s="23" t="s">
        <v>361</v>
      </c>
      <c r="K12" s="22"/>
    </row>
    <row r="13" s="1" customFormat="1" ht="46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="1" customFormat="1" ht="46" customHeight="1" spans="1:11">
      <c r="A14" s="5"/>
      <c r="B14" s="5"/>
      <c r="C14" s="5"/>
      <c r="D14" s="5"/>
      <c r="E14" s="5"/>
      <c r="F14" s="5"/>
      <c r="G14" s="5"/>
      <c r="H14" s="5"/>
      <c r="I14" s="5"/>
      <c r="J14" s="12"/>
      <c r="K14" s="12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1" sqref="$A1:$XFD1048576"/>
    </sheetView>
  </sheetViews>
  <sheetFormatPr defaultColWidth="10.2857142857143" defaultRowHeight="13.5"/>
  <cols>
    <col min="1" max="2" width="10.2857142857143" style="1"/>
    <col min="3" max="3" width="7.56190476190476" style="1" customWidth="1"/>
    <col min="4" max="4" width="10.2857142857143" style="1"/>
    <col min="5" max="5" width="4.53333333333333" style="1" customWidth="1"/>
    <col min="6" max="6" width="10.2857142857143" style="1"/>
    <col min="7" max="7" width="3.52380952380952" style="1" customWidth="1"/>
    <col min="8" max="16384" width="10.2857142857143" style="1"/>
  </cols>
  <sheetData>
    <row r="1" s="1" customFormat="1" ht="30" customHeight="1" spans="1:11">
      <c r="A1" s="2" t="s">
        <v>337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4.25" spans="1:1">
      <c r="A2" s="3" t="s">
        <v>280</v>
      </c>
    </row>
    <row r="3" s="1" customFormat="1" ht="46" customHeight="1" spans="1:11">
      <c r="A3" s="4" t="s">
        <v>338</v>
      </c>
      <c r="B3" s="8" t="s">
        <v>362</v>
      </c>
      <c r="C3" s="5"/>
      <c r="D3" s="5"/>
      <c r="E3" s="5"/>
      <c r="F3" s="4" t="s">
        <v>340</v>
      </c>
      <c r="G3" s="4"/>
      <c r="H3" s="6" t="s">
        <v>121</v>
      </c>
      <c r="I3" s="7"/>
      <c r="J3" s="7"/>
      <c r="K3" s="7"/>
    </row>
    <row r="4" s="1" customFormat="1" ht="46" customHeight="1" spans="1:11">
      <c r="A4" s="4" t="s">
        <v>341</v>
      </c>
      <c r="B4" s="6" t="s">
        <v>121</v>
      </c>
      <c r="C4" s="7"/>
      <c r="D4" s="7"/>
      <c r="E4" s="7"/>
      <c r="F4" s="4" t="s">
        <v>342</v>
      </c>
      <c r="G4" s="4"/>
      <c r="H4" s="6" t="s">
        <v>121</v>
      </c>
      <c r="I4" s="7"/>
      <c r="J4" s="7"/>
      <c r="K4" s="7"/>
    </row>
    <row r="5" s="1" customFormat="1" ht="46" customHeight="1" spans="1:11">
      <c r="A5" s="4" t="s">
        <v>343</v>
      </c>
      <c r="B5" s="6" t="s">
        <v>363</v>
      </c>
      <c r="C5" s="7"/>
      <c r="D5" s="7"/>
      <c r="E5" s="7"/>
      <c r="F5" s="4" t="s">
        <v>345</v>
      </c>
      <c r="G5" s="4"/>
      <c r="H5" s="6" t="s">
        <v>364</v>
      </c>
      <c r="I5" s="7"/>
      <c r="J5" s="7"/>
      <c r="K5" s="7"/>
    </row>
    <row r="6" s="1" customFormat="1" ht="46" customHeight="1" spans="1:11">
      <c r="A6" s="4" t="s">
        <v>346</v>
      </c>
      <c r="B6" s="6" t="s">
        <v>347</v>
      </c>
      <c r="C6" s="7"/>
      <c r="D6" s="7"/>
      <c r="E6" s="7"/>
      <c r="F6" s="4" t="s">
        <v>348</v>
      </c>
      <c r="G6" s="4"/>
      <c r="H6" s="7"/>
      <c r="I6" s="7"/>
      <c r="J6" s="7"/>
      <c r="K6" s="7"/>
    </row>
    <row r="7" s="1" customFormat="1" ht="46" customHeight="1" spans="1:11">
      <c r="A7" s="4" t="s">
        <v>350</v>
      </c>
      <c r="B7" s="9" t="s">
        <v>351</v>
      </c>
      <c r="C7" s="7">
        <v>77</v>
      </c>
      <c r="D7" s="7"/>
      <c r="E7" s="9" t="s">
        <v>352</v>
      </c>
      <c r="F7" s="9"/>
      <c r="G7" s="7"/>
      <c r="H7" s="7"/>
      <c r="I7" s="9" t="s">
        <v>353</v>
      </c>
      <c r="J7" s="9"/>
      <c r="K7" s="7"/>
    </row>
    <row r="8" s="1" customFormat="1" ht="46" customHeight="1" spans="1:11">
      <c r="A8" s="4" t="s">
        <v>354</v>
      </c>
      <c r="B8" s="13" t="s">
        <v>365</v>
      </c>
      <c r="C8" s="14"/>
      <c r="D8" s="14"/>
      <c r="E8" s="14"/>
      <c r="F8" s="14"/>
      <c r="G8" s="14"/>
      <c r="H8" s="14"/>
      <c r="I8" s="14"/>
      <c r="J8" s="14"/>
      <c r="K8" s="14"/>
    </row>
    <row r="9" s="1" customFormat="1" ht="46" customHeight="1" spans="1:11">
      <c r="A9" s="4" t="s">
        <v>320</v>
      </c>
      <c r="B9" s="4" t="s">
        <v>321</v>
      </c>
      <c r="C9" s="4"/>
      <c r="D9" s="4" t="s">
        <v>322</v>
      </c>
      <c r="E9" s="4"/>
      <c r="F9" s="4"/>
      <c r="G9" s="4"/>
      <c r="H9" s="4"/>
      <c r="I9" s="4"/>
      <c r="J9" s="4" t="s">
        <v>356</v>
      </c>
      <c r="K9" s="4"/>
    </row>
    <row r="10" s="1" customFormat="1" ht="46" customHeight="1" spans="1:11">
      <c r="A10" s="15" t="s">
        <v>324</v>
      </c>
      <c r="B10" s="15" t="s">
        <v>325</v>
      </c>
      <c r="C10" s="7"/>
      <c r="D10" s="15" t="s">
        <v>366</v>
      </c>
      <c r="E10" s="7"/>
      <c r="F10" s="7"/>
      <c r="G10" s="7"/>
      <c r="H10" s="7"/>
      <c r="I10" s="7"/>
      <c r="J10" s="6" t="s">
        <v>367</v>
      </c>
      <c r="K10" s="7"/>
    </row>
    <row r="11" s="1" customFormat="1" ht="46" customHeight="1" spans="1:11">
      <c r="A11" s="15" t="s">
        <v>368</v>
      </c>
      <c r="B11" s="15" t="s">
        <v>369</v>
      </c>
      <c r="C11" s="7"/>
      <c r="D11" s="15" t="s">
        <v>370</v>
      </c>
      <c r="E11" s="7"/>
      <c r="F11" s="7"/>
      <c r="G11" s="7"/>
      <c r="H11" s="7"/>
      <c r="I11" s="7"/>
      <c r="J11" s="16" t="s">
        <v>371</v>
      </c>
      <c r="K11" s="7"/>
    </row>
    <row r="12" s="1" customFormat="1" ht="46" customHeight="1" spans="1:11">
      <c r="A12" s="15" t="s">
        <v>331</v>
      </c>
      <c r="B12" s="15" t="s">
        <v>332</v>
      </c>
      <c r="C12" s="7"/>
      <c r="D12" s="15" t="s">
        <v>372</v>
      </c>
      <c r="E12" s="7"/>
      <c r="F12" s="7"/>
      <c r="G12" s="7"/>
      <c r="H12" s="7"/>
      <c r="I12" s="7"/>
      <c r="J12" s="16" t="s">
        <v>371</v>
      </c>
      <c r="K12" s="7"/>
    </row>
  </sheetData>
  <mergeCells count="30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Q10" sqref="Q10"/>
    </sheetView>
  </sheetViews>
  <sheetFormatPr defaultColWidth="10.2857142857143" defaultRowHeight="13.5"/>
  <cols>
    <col min="1" max="16384" width="10.2857142857143" style="1"/>
  </cols>
  <sheetData>
    <row r="1" s="1" customFormat="1" ht="18.75" spans="1:11">
      <c r="A1" s="2" t="s">
        <v>337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4.25" spans="1:1">
      <c r="A2" s="3" t="s">
        <v>280</v>
      </c>
    </row>
    <row r="3" s="1" customFormat="1" ht="46" customHeight="1" spans="1:11">
      <c r="A3" s="4" t="s">
        <v>338</v>
      </c>
      <c r="B3" s="5" t="s">
        <v>373</v>
      </c>
      <c r="C3" s="5"/>
      <c r="D3" s="5"/>
      <c r="E3" s="5"/>
      <c r="F3" s="4" t="s">
        <v>340</v>
      </c>
      <c r="G3" s="4"/>
      <c r="H3" s="6" t="s">
        <v>374</v>
      </c>
      <c r="I3" s="7"/>
      <c r="J3" s="7"/>
      <c r="K3" s="7"/>
    </row>
    <row r="4" s="1" customFormat="1" ht="46" customHeight="1" spans="1:11">
      <c r="A4" s="4" t="s">
        <v>341</v>
      </c>
      <c r="B4" s="6"/>
      <c r="C4" s="7"/>
      <c r="D4" s="7"/>
      <c r="E4" s="7"/>
      <c r="F4" s="4" t="s">
        <v>342</v>
      </c>
      <c r="G4" s="4"/>
      <c r="H4" s="7"/>
      <c r="I4" s="7"/>
      <c r="J4" s="7"/>
      <c r="K4" s="7"/>
    </row>
    <row r="5" s="1" customFormat="1" ht="46" customHeight="1" spans="1:11">
      <c r="A5" s="4" t="s">
        <v>343</v>
      </c>
      <c r="B5" s="8"/>
      <c r="C5" s="5"/>
      <c r="D5" s="5"/>
      <c r="E5" s="5"/>
      <c r="F5" s="4" t="s">
        <v>345</v>
      </c>
      <c r="G5" s="4"/>
      <c r="H5" s="6" t="s">
        <v>375</v>
      </c>
      <c r="I5" s="7"/>
      <c r="J5" s="7"/>
      <c r="K5" s="7"/>
    </row>
    <row r="6" s="1" customFormat="1" ht="46" customHeight="1" spans="1:11">
      <c r="A6" s="4" t="s">
        <v>346</v>
      </c>
      <c r="B6" s="8"/>
      <c r="C6" s="5"/>
      <c r="D6" s="5"/>
      <c r="E6" s="5"/>
      <c r="F6" s="4" t="s">
        <v>348</v>
      </c>
      <c r="G6" s="4"/>
      <c r="H6" s="7"/>
      <c r="I6" s="7"/>
      <c r="J6" s="7"/>
      <c r="K6" s="7"/>
    </row>
    <row r="7" s="1" customFormat="1" ht="46" customHeight="1" spans="1:11">
      <c r="A7" s="4" t="s">
        <v>350</v>
      </c>
      <c r="B7" s="9" t="s">
        <v>351</v>
      </c>
      <c r="C7" s="7">
        <v>1843</v>
      </c>
      <c r="D7" s="7"/>
      <c r="E7" s="9" t="s">
        <v>352</v>
      </c>
      <c r="F7" s="9"/>
      <c r="G7" s="7"/>
      <c r="H7" s="7"/>
      <c r="I7" s="9" t="s">
        <v>376</v>
      </c>
      <c r="J7" s="9"/>
      <c r="K7" s="7">
        <v>1843</v>
      </c>
    </row>
    <row r="8" s="1" customFormat="1" ht="46" customHeight="1" spans="1:11">
      <c r="A8" s="4" t="s">
        <v>354</v>
      </c>
      <c r="B8" s="10" t="s">
        <v>377</v>
      </c>
      <c r="C8" s="11"/>
      <c r="D8" s="11"/>
      <c r="E8" s="11"/>
      <c r="F8" s="11"/>
      <c r="G8" s="11"/>
      <c r="H8" s="11"/>
      <c r="I8" s="11"/>
      <c r="J8" s="11"/>
      <c r="K8" s="11"/>
    </row>
    <row r="9" s="1" customFormat="1" ht="46" customHeight="1" spans="1:11">
      <c r="A9" s="4" t="s">
        <v>320</v>
      </c>
      <c r="B9" s="4" t="s">
        <v>321</v>
      </c>
      <c r="C9" s="4"/>
      <c r="D9" s="4" t="s">
        <v>322</v>
      </c>
      <c r="E9" s="4"/>
      <c r="F9" s="4"/>
      <c r="G9" s="4"/>
      <c r="H9" s="4"/>
      <c r="I9" s="4"/>
      <c r="J9" s="4" t="s">
        <v>356</v>
      </c>
      <c r="K9" s="4"/>
    </row>
    <row r="10" s="1" customFormat="1" ht="46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="1" customFormat="1" ht="46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="1" customFormat="1" ht="46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="1" customFormat="1" ht="46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="1" customFormat="1" ht="46" customHeight="1" spans="1:11">
      <c r="A14" s="5"/>
      <c r="B14" s="5"/>
      <c r="C14" s="5"/>
      <c r="D14" s="5"/>
      <c r="E14" s="5"/>
      <c r="F14" s="5"/>
      <c r="G14" s="5"/>
      <c r="H14" s="5"/>
      <c r="I14" s="5"/>
      <c r="J14" s="12"/>
      <c r="K14" s="12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2019-02-14T01:19:00Z</cp:lastPrinted>
  <dcterms:modified xsi:type="dcterms:W3CDTF">2023-05-12T01:54:17Z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2052-11.1.0.14309</vt:lpwstr>
  </property>
  <property fmtid="{D5CDD505-2E9C-101B-9397-08002B2CF9AE}" pid="4" name="ICV">
    <vt:lpwstr>ECEA8219115341CF985F1CD366BCE7B9</vt:lpwstr>
  </property>
</Properties>
</file>