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50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externalReferences>
    <externalReference r:id="rId15"/>
    <externalReference r:id="rId16"/>
  </externalReference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表2!$1:$4</definedName>
    <definedName name="分类" localSheetId="4">[1]Sheet1!$A$2:$A$4</definedName>
  </definedNames>
  <calcPr calcId="144525"/>
</workbook>
</file>

<file path=xl/sharedStrings.xml><?xml version="1.0" encoding="utf-8"?>
<sst xmlns="http://schemas.openxmlformats.org/spreadsheetml/2006/main" count="472" uniqueCount="327">
  <si>
    <t>单位代码：</t>
  </si>
  <si>
    <t>单位名称：</t>
  </si>
  <si>
    <t>宁县人力资源和社会保障局</t>
  </si>
  <si>
    <t>部门预算公开表</t>
  </si>
  <si>
    <t xml:space="preserve">     </t>
  </si>
  <si>
    <t>编制日期：</t>
  </si>
  <si>
    <t>2024.03.06</t>
  </si>
  <si>
    <t>部门领导：</t>
  </si>
  <si>
    <t>财务负责人：</t>
  </si>
  <si>
    <t>陆宇普</t>
  </si>
  <si>
    <t>制表人：</t>
  </si>
  <si>
    <t>张建新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</si>
  <si>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</si>
  <si>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</si>
  <si>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</si>
  <si>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</si>
  <si>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</si>
  <si>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</si>
  <si>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</si>
  <si>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</si>
  <si>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</si>
  <si>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</si>
  <si>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</si>
  <si>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</si>
  <si>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</si>
  <si>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</si>
  <si>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</si>
  <si>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</si>
  <si>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</si>
  <si>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</si>
  <si>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</si>
  <si>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</si>
  <si>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</si>
  <si>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</si>
  <si>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</si>
  <si>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</si>
  <si>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</si>
  <si>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</si>
  <si>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</si>
  <si>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</si>
  <si>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</si>
  <si>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</si>
  <si>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</si>
  <si>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</si>
  <si>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</si>
  <si>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</si>
  <si>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</si>
  <si>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</si>
  <si>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</si>
  <si>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</si>
  <si>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</si>
  <si>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</si>
  <si>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</si>
  <si>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</si>
  <si>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</si>
  <si>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</si>
  <si>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</si>
  <si>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</si>
  <si>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</si>
  <si>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</si>
  <si>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</si>
  <si>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</si>
  <si>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</si>
  <si>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</si>
  <si>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</si>
  <si>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</si>
  <si>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</si>
  <si>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</si>
  <si>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</si>
  <si>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</si>
  <si>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</si>
  <si>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</si>
  <si>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</si>
  <si>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</si>
  <si>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</si>
  <si>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</si>
  <si>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</si>
  <si>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</si>
  <si>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</si>
  <si>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</si>
  <si>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</si>
  <si>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</si>
  <si>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</si>
  <si>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</si>
  <si>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</si>
  <si>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</si>
  <si>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</si>
  <si>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</si>
  <si>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</si>
  <si>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</si>
  <si>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</si>
  <si>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</si>
  <si>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</si>
  <si>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</si>
  <si>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</si>
  <si>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</si>
  <si>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</si>
  <si>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</si>
  <si>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</si>
  <si>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</si>
  <si>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</si>
  <si>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</si>
  <si>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</si>
  <si>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</si>
  <si>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</si>
  <si>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</si>
  <si>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</si>
  <si>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</si>
  <si>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</si>
  <si>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</si>
  <si>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</si>
  <si>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</si>
  <si>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</si>
  <si>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</si>
  <si>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</si>
  <si>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</si>
  <si>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</si>
  <si>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科目代码</t>
  </si>
  <si>
    <t>科目名称</t>
  </si>
  <si>
    <t>社会保障和就业支出</t>
  </si>
  <si>
    <t>人力资源安和社会保障管理事务</t>
  </si>
  <si>
    <t>行政运行</t>
  </si>
  <si>
    <t>就业管理事务</t>
  </si>
  <si>
    <t>社会保险经办机构</t>
  </si>
  <si>
    <t>行政事业单位养老支出</t>
  </si>
  <si>
    <t>行政单位离退休</t>
  </si>
  <si>
    <t>事业单位离退休</t>
  </si>
  <si>
    <t>机关事业单位基本养老保险缴费支出</t>
  </si>
  <si>
    <t>对机关事业单位基本养老保险基金的补助</t>
  </si>
  <si>
    <t>就业补助</t>
  </si>
  <si>
    <t>就业创业服务补贴</t>
  </si>
  <si>
    <t>公益岗位补贴</t>
  </si>
  <si>
    <t>就业见习补贴</t>
  </si>
  <si>
    <t>其他就业补助支出</t>
  </si>
  <si>
    <t>财政对基本养老保险基金的补助</t>
  </si>
  <si>
    <t>财政对企业职工基本养老保险基金的补助</t>
  </si>
  <si>
    <t>财政对城乡居民基本养老保险基金的补助</t>
  </si>
  <si>
    <t>其他社会保障和就业支出</t>
  </si>
  <si>
    <t>卫生健康支出</t>
  </si>
  <si>
    <t>行政事业单位医疗</t>
  </si>
  <si>
    <t>行政单位医疗</t>
  </si>
  <si>
    <t>事业单位医疗</t>
  </si>
  <si>
    <t>农林水支出</t>
  </si>
  <si>
    <t>普惠金融发展支出</t>
  </si>
  <si>
    <t>其他普惠金融发展支出</t>
  </si>
  <si>
    <t>财政拨款收支总体情况表</t>
  </si>
  <si>
    <t>合计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</si>
  <si>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</si>
  <si>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</si>
  <si>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</si>
  <si>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</si>
  <si>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</si>
  <si>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</si>
  <si>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</si>
  <si>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</si>
  <si>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</si>
  <si>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</si>
  <si>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</si>
  <si>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</si>
  <si>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</si>
  <si>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</si>
  <si>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</si>
  <si>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</si>
  <si>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</si>
  <si>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</si>
  <si>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</si>
  <si>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</si>
  <si>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</si>
  <si>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</si>
  <si>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</si>
  <si>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</si>
  <si>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</si>
  <si>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</si>
  <si>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</si>
  <si>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</si>
  <si>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</si>
  <si>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</si>
  <si>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</si>
  <si>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</si>
  <si>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</si>
  <si>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</si>
  <si>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</si>
  <si>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</si>
  <si>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</si>
  <si>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</si>
  <si>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</si>
  <si>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</si>
  <si>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</si>
  <si>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</si>
  <si>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</si>
  <si>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</si>
  <si>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</si>
  <si>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</si>
  <si>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</si>
  <si>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</si>
  <si>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</si>
  <si>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</si>
  <si>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</si>
  <si>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</si>
  <si>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</si>
  <si>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</si>
  <si>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</si>
  <si>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</si>
  <si>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</si>
  <si>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</si>
  <si>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 xml:space="preserve">  伙食费补助</t>
  </si>
  <si>
    <t>30107</t>
  </si>
  <si>
    <t xml:space="preserve">  绩效工资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</si>
  <si>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</si>
  <si>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</si>
  <si>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</si>
  <si>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</si>
  <si>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</si>
  <si>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</si>
  <si>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</si>
  <si>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</si>
  <si>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</si>
  <si>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 xml:space="preserve">  住房公积金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</si>
  <si>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</si>
  <si>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</si>
  <si>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</si>
  <si>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</si>
  <si>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</si>
  <si>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</si>
  <si>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</si>
  <si>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</si>
  <si>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</si>
  <si>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</si>
  <si>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</si>
  <si>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</si>
  <si>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</si>
  <si>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</si>
  <si>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</si>
  <si>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</si>
  <si>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</si>
  <si>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</si>
  <si>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</si>
  <si>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</si>
  <si>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</si>
  <si>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</si>
  <si>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</si>
  <si>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</si>
  <si>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</si>
  <si>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</si>
  <si>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</si>
  <si>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维修（护）费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</si>
  <si>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</si>
  <si>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</si>
  <si>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</si>
  <si>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</si>
  <si>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</si>
  <si>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</si>
  <si>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</si>
  <si>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</si>
  <si>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</si>
  <si>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</si>
  <si>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</si>
  <si>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</si>
  <si>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</si>
  <si>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</si>
  <si>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</si>
  <si>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</si>
  <si>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</si>
  <si>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</si>
  <si>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</si>
  <si>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</si>
  <si>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</si>
  <si>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</si>
  <si>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</si>
  <si>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</si>
  <si>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</si>
  <si>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</si>
  <si>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</si>
  <si>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</si>
  <si>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</si>
  <si>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</si>
  <si>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</si>
  <si>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</si>
  <si>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</si>
  <si>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</si>
  <si>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</si>
  <si>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</si>
  <si>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</si>
  <si>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</si>
  <si>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</si>
  <si>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</si>
  <si>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</si>
  <si>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</si>
  <si>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</si>
  <si>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</si>
  <si>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医疗费补助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</si>
  <si>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</si>
  <si>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</si>
  <si>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</si>
  <si>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</si>
  <si>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</si>
  <si>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</si>
  <si>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30311</t>
  </si>
  <si>
    <t>代缴社会保险费</t>
  </si>
  <si>
    <t>30399</t>
  </si>
  <si>
    <t xml:space="preserve">  其他对个人和家庭的补助支出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</si>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</sst>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0.00_);[Red]\(0.00\)"/>
    <numFmt numFmtId="180" formatCode="#,##0.00_ ;[Red]\-#,##0.00\ "/>
    <numFmt numFmtId="181" formatCode="yyyy/mm/dd"/>
  </numFmts>
  <fonts count="58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"/>
      <scheme val="minor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name val="SimSun"/>
      <charset val="134"/>
    </font>
    <font>
      <b/>
      <sz val="10"/>
      <name val="SimSun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9"/>
      <name val="SimSun"/>
      <charset val="134"/>
    </font>
    <font>
      <b/>
      <sz val="11"/>
      <name val="宋体"/>
      <charset val="134"/>
      <scheme val="minor"/>
    </font>
    <font>
      <b/>
      <sz val="9"/>
      <color indexed="8"/>
      <name val="宋体"/>
      <charset val="1"/>
    </font>
    <font>
      <b/>
      <sz val="9"/>
      <name val="宋体"/>
      <charset val="134"/>
    </font>
    <font>
      <sz val="9"/>
      <color indexed="8"/>
      <name val="宋体"/>
      <charset val="1"/>
    </font>
    <font>
      <sz val="9"/>
      <name val="宋体"/>
      <charset val="134"/>
    </font>
    <font>
      <sz val="10"/>
      <name val="Hiragino Sans GB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indexed="10"/>
      <name val="宋体"/>
      <charset val="134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5" borderId="3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9" borderId="4" applyNumberFormat="0" applyFon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9" fillId="13" borderId="7" applyNumberFormat="0" applyAlignment="0" applyProtection="0">
      <alignment vertical="center"/>
    </xf>
    <xf numFmtId="0" fontId="50" fillId="13" borderId="3" applyNumberFormat="0" applyAlignment="0" applyProtection="0">
      <alignment vertical="center"/>
    </xf>
    <xf numFmtId="0" fontId="51" fillId="14" borderId="8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0" fillId="0" borderId="0"/>
  </cellStyleXfs>
  <cellXfs count="12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left" vertical="center" wrapTex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>
      <alignment vertical="center"/>
    </xf>
    <xf numFmtId="0" fontId="17" fillId="0" borderId="1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0" fillId="0" borderId="1" xfId="0" applyNumberFormat="1" applyFont="1" applyBorder="1">
      <alignment vertical="center"/>
    </xf>
    <xf numFmtId="0" fontId="24" fillId="0" borderId="1" xfId="0" applyNumberFormat="1" applyFont="1" applyFill="1" applyBorder="1" applyAlignment="1">
      <alignment horizontal="right" vertical="center" wrapText="1"/>
    </xf>
    <xf numFmtId="0" fontId="2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4" fontId="21" fillId="0" borderId="1" xfId="0" applyNumberFormat="1" applyFont="1" applyBorder="1" applyAlignment="1">
      <alignment vertical="center" wrapText="1"/>
    </xf>
    <xf numFmtId="49" fontId="19" fillId="0" borderId="1" xfId="0" applyNumberFormat="1" applyFont="1" applyFill="1" applyBorder="1" applyAlignment="1" applyProtection="1">
      <alignment horizontal="left" vertical="center"/>
    </xf>
    <xf numFmtId="0" fontId="26" fillId="3" borderId="1" xfId="0" applyNumberFormat="1" applyFont="1" applyFill="1" applyBorder="1" applyAlignment="1">
      <alignment horizontal="right" vertical="center" wrapText="1"/>
    </xf>
    <xf numFmtId="0" fontId="26" fillId="0" borderId="1" xfId="0" applyNumberFormat="1" applyFont="1" applyBorder="1" applyAlignment="1">
      <alignment horizontal="right" vertical="center" wrapText="1"/>
    </xf>
    <xf numFmtId="0" fontId="24" fillId="3" borderId="1" xfId="0" applyNumberFormat="1" applyFont="1" applyFill="1" applyBorder="1" applyAlignment="1">
      <alignment horizontal="right" vertical="center" wrapText="1"/>
    </xf>
    <xf numFmtId="0" fontId="24" fillId="0" borderId="1" xfId="0" applyNumberFormat="1" applyFont="1" applyBorder="1" applyAlignment="1">
      <alignment horizontal="right" vertical="center" wrapText="1"/>
    </xf>
    <xf numFmtId="0" fontId="23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177" fontId="21" fillId="3" borderId="1" xfId="0" applyNumberFormat="1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30" fillId="0" borderId="1" xfId="0" applyFont="1" applyBorder="1" applyAlignment="1">
      <alignment horizontal="right" vertical="center" wrapText="1"/>
    </xf>
    <xf numFmtId="0" fontId="29" fillId="0" borderId="1" xfId="0" applyFont="1" applyBorder="1">
      <alignment vertical="center"/>
    </xf>
    <xf numFmtId="0" fontId="28" fillId="0" borderId="1" xfId="0" applyFont="1" applyFill="1" applyBorder="1" applyAlignment="1">
      <alignment horizontal="left" vertical="center" wrapText="1"/>
    </xf>
    <xf numFmtId="0" fontId="27" fillId="0" borderId="1" xfId="0" applyFont="1" applyBorder="1">
      <alignment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 applyProtection="1">
      <alignment horizontal="left" vertical="center" wrapText="1"/>
      <protection locked="0"/>
    </xf>
    <xf numFmtId="0" fontId="28" fillId="0" borderId="1" xfId="0" applyFont="1" applyFill="1" applyBorder="1" applyAlignment="1" applyProtection="1">
      <alignment horizontal="left" vertical="center" wrapText="1"/>
      <protection locked="0"/>
    </xf>
    <xf numFmtId="0" fontId="29" fillId="0" borderId="1" xfId="0" applyFont="1" applyBorder="1" applyAlignment="1">
      <alignment vertical="center" wrapText="1"/>
    </xf>
    <xf numFmtId="0" fontId="2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2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2" xfId="0" applyFont="1" applyBorder="1" applyAlignment="1">
      <alignment horizontal="center" vertical="center" wrapText="1"/>
    </xf>
    <xf numFmtId="177" fontId="21" fillId="0" borderId="2" xfId="0" applyNumberFormat="1" applyFont="1" applyBorder="1" applyAlignment="1">
      <alignment horizontal="right" vertical="center" wrapText="1"/>
    </xf>
    <xf numFmtId="4" fontId="21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left" vertical="center" wrapText="1"/>
    </xf>
    <xf numFmtId="177" fontId="21" fillId="0" borderId="2" xfId="0" applyNumberFormat="1" applyFont="1" applyBorder="1" applyAlignment="1">
      <alignment vertical="center" wrapText="1"/>
    </xf>
    <xf numFmtId="4" fontId="21" fillId="0" borderId="2" xfId="0" applyNumberFormat="1" applyFont="1" applyBorder="1" applyAlignment="1">
      <alignment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31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21" fillId="0" borderId="2" xfId="0" applyNumberFormat="1" applyFont="1" applyBorder="1" applyAlignment="1">
      <alignment vertical="center" wrapText="1"/>
    </xf>
    <xf numFmtId="178" fontId="21" fillId="0" borderId="2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77" fontId="28" fillId="0" borderId="1" xfId="0" applyNumberFormat="1" applyFont="1" applyBorder="1" applyAlignment="1">
      <alignment horizontal="right" vertical="center" wrapText="1"/>
    </xf>
    <xf numFmtId="0" fontId="28" fillId="0" borderId="1" xfId="0" applyNumberFormat="1" applyFont="1" applyBorder="1" applyAlignment="1">
      <alignment horizontal="right" vertical="center" wrapText="1"/>
    </xf>
    <xf numFmtId="0" fontId="30" fillId="0" borderId="1" xfId="0" applyNumberFormat="1" applyFont="1" applyBorder="1" applyAlignment="1">
      <alignment horizontal="right" vertical="center" wrapText="1"/>
    </xf>
    <xf numFmtId="0" fontId="30" fillId="0" borderId="1" xfId="0" applyFont="1" applyFill="1" applyBorder="1" applyAlignment="1">
      <alignment horizontal="right" vertical="center" wrapText="1"/>
    </xf>
    <xf numFmtId="179" fontId="30" fillId="0" borderId="1" xfId="0" applyNumberFormat="1" applyFont="1" applyFill="1" applyBorder="1" applyAlignment="1" applyProtection="1">
      <alignment horizontal="right" vertical="center" wrapText="1" shrinkToFit="1"/>
      <protection locked="0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80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80" fontId="30" fillId="0" borderId="1" xfId="0" applyNumberFormat="1" applyFont="1" applyFill="1" applyBorder="1" applyAlignment="1">
      <alignment horizontal="right" vertical="center"/>
    </xf>
    <xf numFmtId="0" fontId="19" fillId="0" borderId="1" xfId="49" applyFont="1" applyFill="1" applyBorder="1" applyAlignment="1" applyProtection="1">
      <alignment vertical="center"/>
    </xf>
    <xf numFmtId="0" fontId="19" fillId="0" borderId="1" xfId="49" applyFont="1" applyFill="1" applyBorder="1" applyAlignment="1" applyProtection="1">
      <alignment horizontal="center" vertical="center"/>
    </xf>
    <xf numFmtId="180" fontId="19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4" fontId="32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4180;&#36164;&#26009;\2020&#24180;&#36164;&#26009;\2020&#24180;&#37096;&#38376;&#39044;&#31639;\2020&#24180;&#39044;&#31639;&#25209;&#22797;&#25991;&#20214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\&#36130;&#21153;\2024&#39044;&#31639;\2024&#20108;&#32423;&#21333;&#20301;&#39044;&#31639;&#25209;&#22797;\2024&#24180;&#37096;&#38376;&#39044;&#31639;&#25209;&#22797;&#34920;\2024&#24180;&#37096;&#38376;&#39044;&#31639;&#25209;&#2279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一般公共预算批复表"/>
      <sheetName val="非统发人员工资"/>
      <sheetName val="县列项目经费 1"/>
      <sheetName val="三公经费"/>
      <sheetName val="政府性基金预算表"/>
      <sheetName val="社会保险基金"/>
      <sheetName val="国有资本经营"/>
      <sheetName val="卫生收费"/>
      <sheetName val="2024年专项指标"/>
      <sheetName val="2022年预算单位有关经费开支情况统计表"/>
    </sheetNames>
    <sheetDataSet>
      <sheetData sheetId="0">
        <row r="63">
          <cell r="G63">
            <v>27926046.355</v>
          </cell>
        </row>
        <row r="63">
          <cell r="AG63">
            <v>19960255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R17" sqref="R17"/>
    </sheetView>
  </sheetViews>
  <sheetFormatPr defaultColWidth="10" defaultRowHeight="13.5"/>
  <cols>
    <col min="1" max="1" width="2.54166666666667" customWidth="1"/>
    <col min="2" max="4" width="9.76666666666667" customWidth="1"/>
    <col min="5" max="5" width="14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24">
        <v>606001</v>
      </c>
      <c r="D3" s="124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25" t="s">
        <v>3</v>
      </c>
      <c r="C6" s="125"/>
      <c r="D6" s="125"/>
      <c r="E6" s="125"/>
      <c r="F6" s="125"/>
      <c r="G6" s="125"/>
      <c r="H6" s="125"/>
      <c r="I6" s="125"/>
      <c r="J6" s="125"/>
      <c r="K6" s="125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26" t="s">
        <v>5</v>
      </c>
      <c r="G10" s="127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26" t="s">
        <v>7</v>
      </c>
      <c r="C12" s="126"/>
      <c r="D12" s="12"/>
      <c r="E12" s="126" t="s">
        <v>8</v>
      </c>
      <c r="F12" s="10" t="s">
        <v>9</v>
      </c>
      <c r="G12" s="12"/>
      <c r="H12" s="126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984027777777778" header="0" footer="0.62986111111111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G34" sqref="G34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6" t="s">
        <v>301</v>
      </c>
      <c r="B2" s="46"/>
      <c r="C2" s="46"/>
      <c r="D2" s="46"/>
      <c r="E2" s="46"/>
      <c r="F2" s="46"/>
      <c r="G2" s="46"/>
      <c r="H2" s="46"/>
    </row>
    <row r="3" ht="22.75" customHeight="1" spans="1:8">
      <c r="A3" s="10"/>
      <c r="B3" s="10"/>
      <c r="C3" s="10"/>
      <c r="D3" s="10"/>
      <c r="E3" s="10"/>
      <c r="F3" s="10"/>
      <c r="G3" s="10"/>
      <c r="H3" s="47" t="s">
        <v>36</v>
      </c>
    </row>
    <row r="4" ht="22.75" customHeight="1" spans="1:8">
      <c r="A4" s="14" t="s">
        <v>185</v>
      </c>
      <c r="B4" s="14" t="s">
        <v>302</v>
      </c>
      <c r="C4" s="14"/>
      <c r="D4" s="14"/>
      <c r="E4" s="14"/>
      <c r="F4" s="14"/>
      <c r="G4" s="14" t="s">
        <v>303</v>
      </c>
      <c r="H4" s="14" t="s">
        <v>304</v>
      </c>
    </row>
    <row r="5" ht="22.75" customHeight="1" spans="1:8">
      <c r="A5" s="14"/>
      <c r="B5" s="14" t="s">
        <v>146</v>
      </c>
      <c r="C5" s="14" t="s">
        <v>305</v>
      </c>
      <c r="D5" s="14" t="s">
        <v>306</v>
      </c>
      <c r="E5" s="14" t="s">
        <v>307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308</v>
      </c>
      <c r="F6" s="14" t="s">
        <v>309</v>
      </c>
      <c r="G6" s="14"/>
      <c r="H6" s="14"/>
    </row>
    <row r="7" ht="22.75" customHeight="1" spans="1:8">
      <c r="A7" s="48" t="s">
        <v>146</v>
      </c>
      <c r="B7" s="49"/>
      <c r="C7" s="49"/>
      <c r="D7" s="49"/>
      <c r="E7" s="49"/>
      <c r="F7" s="49"/>
      <c r="G7" s="49"/>
      <c r="H7" s="49"/>
    </row>
    <row r="8" ht="22.75" customHeight="1" spans="1:8">
      <c r="A8" s="48"/>
      <c r="B8" s="49"/>
      <c r="C8" s="49"/>
      <c r="D8" s="49"/>
      <c r="E8" s="49"/>
      <c r="F8" s="49"/>
      <c r="G8" s="49"/>
      <c r="H8" s="49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1.0625" right="0.75" top="0.865972222222222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J38" sqref="J38"/>
    </sheetView>
  </sheetViews>
  <sheetFormatPr defaultColWidth="10" defaultRowHeight="15"/>
  <cols>
    <col min="1" max="1" width="9.76666666666667" customWidth="1"/>
    <col min="2" max="2" width="15" style="18" customWidth="1"/>
    <col min="3" max="3" width="32.375" style="18" customWidth="1"/>
    <col min="4" max="6" width="19.875" customWidth="1"/>
    <col min="7" max="10" width="9.76666666666667" customWidth="1"/>
  </cols>
  <sheetData>
    <row r="1" ht="14.3" customHeight="1" spans="1:10">
      <c r="A1" s="10"/>
      <c r="B1" s="27"/>
      <c r="C1" s="28"/>
      <c r="D1" s="10"/>
      <c r="E1" s="10"/>
      <c r="F1" s="10"/>
      <c r="G1" s="10"/>
      <c r="H1" s="10"/>
      <c r="I1" s="10"/>
      <c r="J1" s="10"/>
    </row>
    <row r="2" ht="27" customHeight="1" spans="1:10">
      <c r="A2" s="11" t="s">
        <v>310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16" customHeight="1" spans="1:10">
      <c r="A4" s="29" t="s">
        <v>311</v>
      </c>
      <c r="B4" s="30" t="s">
        <v>312</v>
      </c>
      <c r="C4" s="31" t="s">
        <v>313</v>
      </c>
      <c r="D4" s="29" t="s">
        <v>146</v>
      </c>
      <c r="E4" s="29" t="s">
        <v>114</v>
      </c>
      <c r="F4" s="29" t="s">
        <v>115</v>
      </c>
      <c r="G4" s="10"/>
      <c r="H4" s="10"/>
      <c r="I4" s="10"/>
      <c r="J4" s="10"/>
    </row>
    <row r="5" ht="16" customHeight="1" spans="1:10">
      <c r="A5" s="29"/>
      <c r="B5" s="32"/>
      <c r="C5" s="33" t="s">
        <v>146</v>
      </c>
      <c r="D5" s="34">
        <f>E5+F5</f>
        <v>822446.61</v>
      </c>
      <c r="E5" s="34">
        <f>E6</f>
        <v>822446.61</v>
      </c>
      <c r="F5" s="35"/>
      <c r="G5" s="12"/>
      <c r="H5" s="12"/>
      <c r="I5" s="12"/>
      <c r="J5" s="12"/>
    </row>
    <row r="6" s="26" customFormat="1" ht="16" customHeight="1" spans="1:6">
      <c r="A6" s="36">
        <v>1</v>
      </c>
      <c r="B6" s="37" t="s">
        <v>220</v>
      </c>
      <c r="C6" s="37" t="s">
        <v>221</v>
      </c>
      <c r="D6" s="38">
        <f>E6+F6</f>
        <v>822446.61</v>
      </c>
      <c r="E6" s="39">
        <f>SUM(E7:E33)</f>
        <v>822446.61</v>
      </c>
      <c r="F6" s="38"/>
    </row>
    <row r="7" ht="16" customHeight="1" spans="1:6">
      <c r="A7" s="40">
        <v>2</v>
      </c>
      <c r="B7" s="41" t="s">
        <v>222</v>
      </c>
      <c r="C7" s="42" t="s">
        <v>223</v>
      </c>
      <c r="D7" s="43">
        <f>E7+F7</f>
        <v>217000</v>
      </c>
      <c r="E7" s="44">
        <v>217000</v>
      </c>
      <c r="F7" s="43"/>
    </row>
    <row r="8" ht="16" customHeight="1" spans="1:6">
      <c r="A8" s="40">
        <v>3</v>
      </c>
      <c r="B8" s="41" t="s">
        <v>224</v>
      </c>
      <c r="C8" s="42" t="s">
        <v>225</v>
      </c>
      <c r="D8" s="43">
        <f t="shared" ref="D8:D32" si="0">E8+F8</f>
        <v>31060</v>
      </c>
      <c r="E8" s="44">
        <v>31060</v>
      </c>
      <c r="F8" s="43"/>
    </row>
    <row r="9" ht="16" customHeight="1" spans="1:6">
      <c r="A9" s="40">
        <v>4</v>
      </c>
      <c r="B9" s="41" t="s">
        <v>226</v>
      </c>
      <c r="C9" s="42" t="s">
        <v>227</v>
      </c>
      <c r="D9" s="43">
        <f t="shared" si="0"/>
        <v>0</v>
      </c>
      <c r="E9" s="44"/>
      <c r="F9" s="43"/>
    </row>
    <row r="10" ht="16" customHeight="1" spans="1:6">
      <c r="A10" s="40">
        <v>5</v>
      </c>
      <c r="B10" s="41" t="s">
        <v>228</v>
      </c>
      <c r="C10" s="42" t="s">
        <v>229</v>
      </c>
      <c r="D10" s="43">
        <f t="shared" si="0"/>
        <v>0</v>
      </c>
      <c r="E10" s="44"/>
      <c r="F10" s="43"/>
    </row>
    <row r="11" ht="16" customHeight="1" spans="1:6">
      <c r="A11" s="40">
        <v>6</v>
      </c>
      <c r="B11" s="41" t="s">
        <v>230</v>
      </c>
      <c r="C11" s="42" t="s">
        <v>231</v>
      </c>
      <c r="D11" s="43">
        <f t="shared" si="0"/>
        <v>7600</v>
      </c>
      <c r="E11" s="44">
        <v>7600</v>
      </c>
      <c r="F11" s="43"/>
    </row>
    <row r="12" ht="16" customHeight="1" spans="1:6">
      <c r="A12" s="40">
        <v>7</v>
      </c>
      <c r="B12" s="41" t="s">
        <v>232</v>
      </c>
      <c r="C12" s="42" t="s">
        <v>233</v>
      </c>
      <c r="D12" s="43">
        <f t="shared" si="0"/>
        <v>0</v>
      </c>
      <c r="E12" s="44"/>
      <c r="F12" s="43"/>
    </row>
    <row r="13" ht="16" customHeight="1" spans="1:6">
      <c r="A13" s="40">
        <v>8</v>
      </c>
      <c r="B13" s="41" t="s">
        <v>234</v>
      </c>
      <c r="C13" s="42" t="s">
        <v>235</v>
      </c>
      <c r="D13" s="43">
        <f t="shared" si="0"/>
        <v>22200</v>
      </c>
      <c r="E13" s="44">
        <v>22200</v>
      </c>
      <c r="F13" s="43"/>
    </row>
    <row r="14" ht="16" customHeight="1" spans="1:6">
      <c r="A14" s="40">
        <v>9</v>
      </c>
      <c r="B14" s="41" t="s">
        <v>236</v>
      </c>
      <c r="C14" s="42" t="s">
        <v>237</v>
      </c>
      <c r="D14" s="43">
        <f t="shared" si="0"/>
        <v>0</v>
      </c>
      <c r="E14" s="44"/>
      <c r="F14" s="43"/>
    </row>
    <row r="15" ht="16" customHeight="1" spans="1:6">
      <c r="A15" s="40">
        <v>10</v>
      </c>
      <c r="B15" s="41" t="s">
        <v>238</v>
      </c>
      <c r="C15" s="42" t="s">
        <v>239</v>
      </c>
      <c r="D15" s="43">
        <f t="shared" si="0"/>
        <v>0</v>
      </c>
      <c r="E15" s="44"/>
      <c r="F15" s="43"/>
    </row>
    <row r="16" ht="16" customHeight="1" spans="1:6">
      <c r="A16" s="40">
        <v>11</v>
      </c>
      <c r="B16" s="41" t="s">
        <v>240</v>
      </c>
      <c r="C16" s="42" t="s">
        <v>241</v>
      </c>
      <c r="D16" s="43">
        <f t="shared" si="0"/>
        <v>78540</v>
      </c>
      <c r="E16" s="44">
        <v>78540</v>
      </c>
      <c r="F16" s="43"/>
    </row>
    <row r="17" ht="16" customHeight="1" spans="1:6">
      <c r="A17" s="40">
        <v>12</v>
      </c>
      <c r="B17" s="41" t="s">
        <v>242</v>
      </c>
      <c r="C17" s="42" t="s">
        <v>243</v>
      </c>
      <c r="D17" s="43">
        <f t="shared" si="0"/>
        <v>0</v>
      </c>
      <c r="E17" s="44"/>
      <c r="F17" s="43"/>
    </row>
    <row r="18" ht="16" customHeight="1" spans="1:6">
      <c r="A18" s="40">
        <v>13</v>
      </c>
      <c r="B18" s="41" t="s">
        <v>244</v>
      </c>
      <c r="C18" s="42" t="s">
        <v>245</v>
      </c>
      <c r="D18" s="43">
        <f t="shared" si="0"/>
        <v>0</v>
      </c>
      <c r="E18" s="44"/>
      <c r="F18" s="43"/>
    </row>
    <row r="19" ht="16" customHeight="1" spans="1:6">
      <c r="A19" s="40">
        <v>14</v>
      </c>
      <c r="B19" s="41" t="s">
        <v>246</v>
      </c>
      <c r="C19" s="42" t="s">
        <v>247</v>
      </c>
      <c r="D19" s="43">
        <f t="shared" si="0"/>
        <v>0</v>
      </c>
      <c r="E19" s="44"/>
      <c r="F19" s="43"/>
    </row>
    <row r="20" ht="16" customHeight="1" spans="1:6">
      <c r="A20" s="40">
        <v>15</v>
      </c>
      <c r="B20" s="41" t="s">
        <v>248</v>
      </c>
      <c r="C20" s="42" t="s">
        <v>249</v>
      </c>
      <c r="D20" s="43">
        <f t="shared" si="0"/>
        <v>0</v>
      </c>
      <c r="E20" s="44"/>
      <c r="F20" s="43"/>
    </row>
    <row r="21" ht="16" customHeight="1" spans="1:6">
      <c r="A21" s="40">
        <v>16</v>
      </c>
      <c r="B21" s="41" t="s">
        <v>250</v>
      </c>
      <c r="C21" s="42" t="s">
        <v>251</v>
      </c>
      <c r="D21" s="43">
        <f t="shared" si="0"/>
        <v>0</v>
      </c>
      <c r="E21" s="44"/>
      <c r="F21" s="43"/>
    </row>
    <row r="22" ht="16" customHeight="1" spans="1:6">
      <c r="A22" s="40">
        <v>17</v>
      </c>
      <c r="B22" s="41" t="s">
        <v>252</v>
      </c>
      <c r="C22" s="42" t="s">
        <v>253</v>
      </c>
      <c r="D22" s="43">
        <f t="shared" si="0"/>
        <v>0</v>
      </c>
      <c r="E22" s="44"/>
      <c r="F22" s="43"/>
    </row>
    <row r="23" ht="16" customHeight="1" spans="1:6">
      <c r="A23" s="40">
        <v>18</v>
      </c>
      <c r="B23" s="41" t="s">
        <v>254</v>
      </c>
      <c r="C23" s="42" t="s">
        <v>255</v>
      </c>
      <c r="D23" s="43">
        <f t="shared" si="0"/>
        <v>0</v>
      </c>
      <c r="E23" s="44"/>
      <c r="F23" s="43"/>
    </row>
    <row r="24" ht="16" customHeight="1" spans="1:6">
      <c r="A24" s="40">
        <v>19</v>
      </c>
      <c r="B24" s="41" t="s">
        <v>256</v>
      </c>
      <c r="C24" s="42" t="s">
        <v>257</v>
      </c>
      <c r="D24" s="43">
        <f t="shared" si="0"/>
        <v>0</v>
      </c>
      <c r="E24" s="44"/>
      <c r="F24" s="43"/>
    </row>
    <row r="25" ht="16" customHeight="1" spans="1:6">
      <c r="A25" s="40">
        <v>20</v>
      </c>
      <c r="B25" s="41" t="s">
        <v>258</v>
      </c>
      <c r="C25" s="42" t="s">
        <v>259</v>
      </c>
      <c r="D25" s="43">
        <f t="shared" si="0"/>
        <v>0</v>
      </c>
      <c r="E25" s="44"/>
      <c r="F25" s="43"/>
    </row>
    <row r="26" ht="16" customHeight="1" spans="1:6">
      <c r="A26" s="40">
        <v>21</v>
      </c>
      <c r="B26" s="41" t="s">
        <v>260</v>
      </c>
      <c r="C26" s="42" t="s">
        <v>261</v>
      </c>
      <c r="D26" s="43">
        <f t="shared" si="0"/>
        <v>33600</v>
      </c>
      <c r="E26" s="44">
        <v>33600</v>
      </c>
      <c r="F26" s="43"/>
    </row>
    <row r="27" ht="16" customHeight="1" spans="1:6">
      <c r="A27" s="40">
        <v>22</v>
      </c>
      <c r="B27" s="41" t="s">
        <v>262</v>
      </c>
      <c r="C27" s="42" t="s">
        <v>263</v>
      </c>
      <c r="D27" s="43">
        <f t="shared" si="0"/>
        <v>0</v>
      </c>
      <c r="E27" s="44"/>
      <c r="F27" s="43"/>
    </row>
    <row r="28" ht="16" customHeight="1" spans="1:6">
      <c r="A28" s="40">
        <v>23</v>
      </c>
      <c r="B28" s="41" t="s">
        <v>264</v>
      </c>
      <c r="C28" s="42" t="s">
        <v>265</v>
      </c>
      <c r="D28" s="43">
        <f t="shared" si="0"/>
        <v>113895.56</v>
      </c>
      <c r="E28" s="45">
        <v>113895.56</v>
      </c>
      <c r="F28" s="43"/>
    </row>
    <row r="29" ht="16" customHeight="1" spans="1:6">
      <c r="A29" s="40">
        <v>24</v>
      </c>
      <c r="B29" s="41" t="s">
        <v>266</v>
      </c>
      <c r="C29" s="42" t="s">
        <v>267</v>
      </c>
      <c r="D29" s="43">
        <f t="shared" si="0"/>
        <v>97751.05</v>
      </c>
      <c r="E29" s="45">
        <v>97751.05</v>
      </c>
      <c r="F29" s="43"/>
    </row>
    <row r="30" ht="16" customHeight="1" spans="1:6">
      <c r="A30" s="40">
        <v>25</v>
      </c>
      <c r="B30" s="41" t="s">
        <v>268</v>
      </c>
      <c r="C30" s="42" t="s">
        <v>269</v>
      </c>
      <c r="D30" s="43">
        <f t="shared" si="0"/>
        <v>0</v>
      </c>
      <c r="E30" s="45"/>
      <c r="F30" s="43"/>
    </row>
    <row r="31" ht="16" customHeight="1" spans="1:6">
      <c r="A31" s="40">
        <v>26</v>
      </c>
      <c r="B31" s="41" t="s">
        <v>270</v>
      </c>
      <c r="C31" s="42" t="s">
        <v>271</v>
      </c>
      <c r="D31" s="43">
        <f t="shared" si="0"/>
        <v>15000</v>
      </c>
      <c r="E31" s="45">
        <v>15000</v>
      </c>
      <c r="F31" s="43"/>
    </row>
    <row r="32" ht="16" customHeight="1" spans="1:6">
      <c r="A32" s="40">
        <v>27</v>
      </c>
      <c r="B32" s="41" t="s">
        <v>270</v>
      </c>
      <c r="C32" s="42" t="s">
        <v>272</v>
      </c>
      <c r="D32" s="43">
        <f t="shared" si="0"/>
        <v>205800</v>
      </c>
      <c r="E32" s="45">
        <v>205800</v>
      </c>
      <c r="F32" s="43"/>
    </row>
    <row r="33" ht="16" customHeight="1" spans="1:6">
      <c r="A33" s="40">
        <v>28</v>
      </c>
      <c r="B33" s="41" t="s">
        <v>273</v>
      </c>
      <c r="C33" s="42" t="s">
        <v>274</v>
      </c>
      <c r="D33" s="43"/>
      <c r="E33" s="44"/>
      <c r="F33" s="43"/>
    </row>
  </sheetData>
  <mergeCells count="1">
    <mergeCell ref="A2:F2"/>
  </mergeCells>
  <pageMargins left="1.33819444444444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J11" sqref="J11"/>
    </sheetView>
  </sheetViews>
  <sheetFormatPr defaultColWidth="7.875" defaultRowHeight="12.75" customHeight="1"/>
  <cols>
    <col min="1" max="3" width="40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314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315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316</v>
      </c>
      <c r="B5" s="22" t="s">
        <v>317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146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432638888888889" right="0.393700787401575" top="1.18110236220472" bottom="0.78740157480315" header="0.236111111111111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I30" sqref="I30"/>
    </sheetView>
  </sheetViews>
  <sheetFormatPr defaultColWidth="10" defaultRowHeight="13.5" outlineLevelRow="4" outlineLevelCol="4"/>
  <cols>
    <col min="1" max="1" width="24.87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318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185</v>
      </c>
      <c r="B4" s="14" t="s">
        <v>146</v>
      </c>
      <c r="C4" s="14" t="s">
        <v>319</v>
      </c>
      <c r="D4" s="14" t="s">
        <v>320</v>
      </c>
      <c r="E4" s="14" t="s">
        <v>321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1.22013888888889" right="0.75" top="0.708333333333333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F15" sqref="F15"/>
    </sheetView>
  </sheetViews>
  <sheetFormatPr defaultColWidth="9" defaultRowHeight="13.5" outlineLevelCol="1"/>
  <cols>
    <col min="1" max="2" width="57.75" customWidth="1"/>
  </cols>
  <sheetData>
    <row r="1" ht="42" customHeight="1" spans="1:2">
      <c r="A1" s="1" t="s">
        <v>322</v>
      </c>
      <c r="B1" s="1"/>
    </row>
    <row r="2" ht="24" customHeight="1" spans="1:1">
      <c r="A2" s="2" t="s">
        <v>323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ht="24" customHeight="1" spans="1:2">
      <c r="A5" s="5" t="s">
        <v>324</v>
      </c>
      <c r="B5" s="4">
        <v>1</v>
      </c>
    </row>
    <row r="6" ht="24" customHeight="1" spans="1:2">
      <c r="A6" s="6" t="s">
        <v>325</v>
      </c>
      <c r="B6" s="7"/>
    </row>
    <row r="7" ht="24" customHeight="1" spans="1:2">
      <c r="A7" s="8" t="s">
        <v>326</v>
      </c>
      <c r="B7" s="7"/>
    </row>
    <row r="8" ht="24" customHeight="1" spans="1:2">
      <c r="A8" s="8"/>
      <c r="B8" s="7"/>
    </row>
    <row r="9" ht="24" customHeight="1" spans="1:2">
      <c r="A9" s="8"/>
      <c r="B9" s="7"/>
    </row>
    <row r="10" ht="24" customHeight="1" spans="1:2">
      <c r="A10" s="8"/>
      <c r="B10" s="7"/>
    </row>
    <row r="11" ht="24" customHeight="1" spans="1:2">
      <c r="A11" s="8"/>
      <c r="B11" s="7"/>
    </row>
    <row r="12" ht="24" customHeight="1" spans="1:2">
      <c r="A12" s="8"/>
      <c r="B12" s="7"/>
    </row>
    <row r="13" ht="24" customHeight="1" spans="1:2">
      <c r="A13" s="8"/>
      <c r="B13" s="7"/>
    </row>
    <row r="14" ht="24" customHeight="1" spans="1:2">
      <c r="A14" s="8"/>
      <c r="B14" s="7"/>
    </row>
    <row r="15" ht="24" customHeight="1" spans="1:2">
      <c r="A15" s="8"/>
      <c r="B15" s="7"/>
    </row>
    <row r="16" spans="1:1">
      <c r="A16" s="9"/>
    </row>
  </sheetData>
  <mergeCells count="3">
    <mergeCell ref="A1:B1"/>
    <mergeCell ref="A3:A4"/>
    <mergeCell ref="B3:B4"/>
  </mergeCells>
  <pageMargins left="1.41666666666667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23" sqref="B23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20" t="s">
        <v>13</v>
      </c>
      <c r="C2" s="120"/>
    </row>
    <row r="3" ht="29.35" customHeight="1" spans="1:3">
      <c r="A3" s="121"/>
      <c r="B3" s="122" t="s">
        <v>14</v>
      </c>
      <c r="C3" s="122" t="s">
        <v>15</v>
      </c>
    </row>
    <row r="4" ht="28.45" customHeight="1" spans="1:3">
      <c r="A4" s="113"/>
      <c r="B4" s="123" t="s">
        <v>16</v>
      </c>
      <c r="C4" s="35" t="s">
        <v>17</v>
      </c>
    </row>
    <row r="5" ht="28.45" customHeight="1" spans="1:3">
      <c r="A5" s="113"/>
      <c r="B5" s="123" t="s">
        <v>18</v>
      </c>
      <c r="C5" s="35" t="s">
        <v>19</v>
      </c>
    </row>
    <row r="6" ht="28.45" customHeight="1" spans="1:3">
      <c r="A6" s="113"/>
      <c r="B6" s="123" t="s">
        <v>20</v>
      </c>
      <c r="C6" s="35" t="s">
        <v>21</v>
      </c>
    </row>
    <row r="7" ht="28.45" customHeight="1" spans="1:3">
      <c r="A7" s="113"/>
      <c r="B7" s="123" t="s">
        <v>22</v>
      </c>
      <c r="C7" s="35"/>
    </row>
    <row r="8" ht="28.45" customHeight="1" spans="1:3">
      <c r="A8" s="113"/>
      <c r="B8" s="123" t="s">
        <v>23</v>
      </c>
      <c r="C8" s="35" t="s">
        <v>24</v>
      </c>
    </row>
    <row r="9" ht="28.45" customHeight="1" spans="1:3">
      <c r="A9" s="113"/>
      <c r="B9" s="123" t="s">
        <v>25</v>
      </c>
      <c r="C9" s="35" t="s">
        <v>26</v>
      </c>
    </row>
    <row r="10" ht="28.45" customHeight="1" spans="1:3">
      <c r="A10" s="113"/>
      <c r="B10" s="123" t="s">
        <v>27</v>
      </c>
      <c r="C10" s="35" t="s">
        <v>28</v>
      </c>
    </row>
    <row r="11" ht="28.45" customHeight="1" spans="1:3">
      <c r="A11" s="113"/>
      <c r="B11" s="123" t="s">
        <v>29</v>
      </c>
      <c r="C11" s="35" t="s">
        <v>30</v>
      </c>
    </row>
    <row r="12" ht="28.45" customHeight="1" spans="1:3">
      <c r="A12" s="113"/>
      <c r="B12" s="123" t="s">
        <v>31</v>
      </c>
      <c r="C12" s="35"/>
    </row>
    <row r="13" ht="28.45" customHeight="1" spans="1:3">
      <c r="A13" s="10"/>
      <c r="B13" s="123" t="s">
        <v>32</v>
      </c>
      <c r="C13" s="35"/>
    </row>
    <row r="14" ht="28.45" customHeight="1" spans="1:3">
      <c r="A14" s="10"/>
      <c r="B14" s="123" t="s">
        <v>33</v>
      </c>
      <c r="C14" s="35" t="s">
        <v>17</v>
      </c>
    </row>
    <row r="15" ht="36" customHeight="1" spans="2:3">
      <c r="B15" s="123" t="s">
        <v>34</v>
      </c>
      <c r="C15" s="43"/>
    </row>
  </sheetData>
  <mergeCells count="1">
    <mergeCell ref="B2:C2"/>
  </mergeCells>
  <pageMargins left="1.33819444444444" right="0.75" top="0.472222222222222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"/>
  <sheetViews>
    <sheetView workbookViewId="0">
      <selection activeCell="J7" sqref="J7"/>
    </sheetView>
  </sheetViews>
  <sheetFormatPr defaultColWidth="10" defaultRowHeight="13.5" outlineLevelCol="3"/>
  <cols>
    <col min="1" max="1" width="44.5" customWidth="1"/>
    <col min="2" max="2" width="18.75" customWidth="1"/>
    <col min="3" max="3" width="39.25" customWidth="1"/>
    <col min="4" max="4" width="21.25" customWidth="1"/>
  </cols>
  <sheetData>
    <row r="1" ht="14.3" customHeight="1" spans="1:4">
      <c r="A1" s="10"/>
      <c r="B1" s="10"/>
      <c r="C1" s="10"/>
      <c r="D1" s="10"/>
    </row>
    <row r="2" ht="26" customHeight="1" spans="1:4">
      <c r="A2" s="11" t="s">
        <v>35</v>
      </c>
      <c r="B2" s="11"/>
      <c r="C2" s="11"/>
      <c r="D2" s="11"/>
    </row>
    <row r="3" ht="18" customHeight="1" spans="1:4">
      <c r="A3" s="113"/>
      <c r="B3" s="113"/>
      <c r="C3" s="113"/>
      <c r="D3" s="114" t="s">
        <v>36</v>
      </c>
    </row>
    <row r="4" ht="15" customHeight="1" spans="1:4">
      <c r="A4" s="85" t="s">
        <v>37</v>
      </c>
      <c r="B4" s="85"/>
      <c r="C4" s="85" t="s">
        <v>38</v>
      </c>
      <c r="D4" s="85"/>
    </row>
    <row r="5" ht="15" customHeight="1" spans="1:4">
      <c r="A5" s="85" t="s">
        <v>39</v>
      </c>
      <c r="B5" s="85" t="s">
        <v>40</v>
      </c>
      <c r="C5" s="85" t="s">
        <v>39</v>
      </c>
      <c r="D5" s="85" t="s">
        <v>40</v>
      </c>
    </row>
    <row r="6" ht="15" customHeight="1" spans="1:4">
      <c r="A6" s="115" t="s">
        <v>41</v>
      </c>
      <c r="B6" s="92">
        <f>表2!B5</f>
        <v>252116301.355</v>
      </c>
      <c r="C6" s="115" t="s">
        <v>42</v>
      </c>
      <c r="D6" s="92"/>
    </row>
    <row r="7" ht="15" customHeight="1" spans="1:4">
      <c r="A7" s="115" t="s">
        <v>43</v>
      </c>
      <c r="B7" s="92"/>
      <c r="C7" s="115" t="s">
        <v>44</v>
      </c>
      <c r="D7" s="116"/>
    </row>
    <row r="8" ht="15" customHeight="1" spans="1:4">
      <c r="A8" s="115" t="s">
        <v>45</v>
      </c>
      <c r="B8" s="92"/>
      <c r="C8" s="115" t="s">
        <v>46</v>
      </c>
      <c r="D8" s="116"/>
    </row>
    <row r="9" ht="15" customHeight="1" spans="1:4">
      <c r="A9" s="115" t="s">
        <v>47</v>
      </c>
      <c r="B9" s="92"/>
      <c r="C9" s="115" t="s">
        <v>48</v>
      </c>
      <c r="D9" s="116"/>
    </row>
    <row r="10" ht="15" customHeight="1" spans="1:4">
      <c r="A10" s="115" t="s">
        <v>49</v>
      </c>
      <c r="B10" s="92"/>
      <c r="C10" s="115" t="s">
        <v>50</v>
      </c>
      <c r="D10" s="116"/>
    </row>
    <row r="11" ht="15" customHeight="1" spans="1:4">
      <c r="A11" s="115" t="s">
        <v>51</v>
      </c>
      <c r="B11" s="92"/>
      <c r="C11" s="115" t="s">
        <v>52</v>
      </c>
      <c r="D11" s="116"/>
    </row>
    <row r="12" ht="15" customHeight="1" spans="1:4">
      <c r="A12" s="115" t="s">
        <v>53</v>
      </c>
      <c r="B12" s="92"/>
      <c r="C12" s="115" t="s">
        <v>54</v>
      </c>
      <c r="D12" s="116"/>
    </row>
    <row r="13" ht="15" customHeight="1" spans="1:4">
      <c r="A13" s="115" t="s">
        <v>55</v>
      </c>
      <c r="B13" s="92"/>
      <c r="C13" s="115" t="s">
        <v>56</v>
      </c>
      <c r="D13" s="116">
        <f>表3!C6</f>
        <v>265164368.04</v>
      </c>
    </row>
    <row r="14" ht="15" customHeight="1" spans="1:4">
      <c r="A14" s="115" t="s">
        <v>57</v>
      </c>
      <c r="B14" s="92"/>
      <c r="C14" s="115" t="s">
        <v>58</v>
      </c>
      <c r="D14" s="116"/>
    </row>
    <row r="15" ht="15" customHeight="1" spans="1:4">
      <c r="A15" s="115"/>
      <c r="B15" s="117"/>
      <c r="C15" s="115" t="s">
        <v>59</v>
      </c>
      <c r="D15" s="116">
        <f>表3!C26</f>
        <v>701933.32</v>
      </c>
    </row>
    <row r="16" ht="15" customHeight="1" spans="1:4">
      <c r="A16" s="115"/>
      <c r="B16" s="117"/>
      <c r="C16" s="115" t="s">
        <v>60</v>
      </c>
      <c r="D16" s="116"/>
    </row>
    <row r="17" ht="15" customHeight="1" spans="1:4">
      <c r="A17" s="115"/>
      <c r="B17" s="117"/>
      <c r="C17" s="115" t="s">
        <v>61</v>
      </c>
      <c r="D17" s="116"/>
    </row>
    <row r="18" ht="15" customHeight="1" spans="1:4">
      <c r="A18" s="115"/>
      <c r="B18" s="117"/>
      <c r="C18" s="115" t="s">
        <v>62</v>
      </c>
      <c r="D18" s="116">
        <f>表3!C30</f>
        <v>23930000</v>
      </c>
    </row>
    <row r="19" ht="15" customHeight="1" spans="1:4">
      <c r="A19" s="115"/>
      <c r="B19" s="117"/>
      <c r="C19" s="115" t="s">
        <v>63</v>
      </c>
      <c r="D19" s="116"/>
    </row>
    <row r="20" ht="15" customHeight="1" spans="1:4">
      <c r="A20" s="118"/>
      <c r="B20" s="119"/>
      <c r="C20" s="115" t="s">
        <v>64</v>
      </c>
      <c r="D20" s="116"/>
    </row>
    <row r="21" ht="15" customHeight="1" spans="1:4">
      <c r="A21" s="118"/>
      <c r="B21" s="119"/>
      <c r="C21" s="115" t="s">
        <v>65</v>
      </c>
      <c r="D21" s="116"/>
    </row>
    <row r="22" ht="15" customHeight="1" spans="1:4">
      <c r="A22" s="118"/>
      <c r="B22" s="119"/>
      <c r="C22" s="115" t="s">
        <v>66</v>
      </c>
      <c r="D22" s="116"/>
    </row>
    <row r="23" ht="15" customHeight="1" spans="1:4">
      <c r="A23" s="118"/>
      <c r="B23" s="119"/>
      <c r="C23" s="115" t="s">
        <v>67</v>
      </c>
      <c r="D23" s="116"/>
    </row>
    <row r="24" ht="15" customHeight="1" spans="1:4">
      <c r="A24" s="118"/>
      <c r="B24" s="119"/>
      <c r="C24" s="115" t="s">
        <v>68</v>
      </c>
      <c r="D24" s="116"/>
    </row>
    <row r="25" ht="15" customHeight="1" spans="1:4">
      <c r="A25" s="115"/>
      <c r="B25" s="117"/>
      <c r="C25" s="115" t="s">
        <v>69</v>
      </c>
      <c r="D25" s="116"/>
    </row>
    <row r="26" ht="15" customHeight="1" spans="1:4">
      <c r="A26" s="115"/>
      <c r="B26" s="117"/>
      <c r="C26" s="115" t="s">
        <v>70</v>
      </c>
      <c r="D26" s="116"/>
    </row>
    <row r="27" ht="15" customHeight="1" spans="1:4">
      <c r="A27" s="115"/>
      <c r="B27" s="117"/>
      <c r="C27" s="115" t="s">
        <v>71</v>
      </c>
      <c r="D27" s="116"/>
    </row>
    <row r="28" ht="15" customHeight="1" spans="1:4">
      <c r="A28" s="118"/>
      <c r="B28" s="119"/>
      <c r="C28" s="115" t="s">
        <v>72</v>
      </c>
      <c r="D28" s="116"/>
    </row>
    <row r="29" ht="15" customHeight="1" spans="1:4">
      <c r="A29" s="118"/>
      <c r="B29" s="119"/>
      <c r="C29" s="115" t="s">
        <v>73</v>
      </c>
      <c r="D29" s="116"/>
    </row>
    <row r="30" ht="15" customHeight="1" spans="1:4">
      <c r="A30" s="118"/>
      <c r="B30" s="119"/>
      <c r="C30" s="115" t="s">
        <v>74</v>
      </c>
      <c r="D30" s="116"/>
    </row>
    <row r="31" ht="15" customHeight="1" spans="1:4">
      <c r="A31" s="118"/>
      <c r="B31" s="119"/>
      <c r="C31" s="115" t="s">
        <v>75</v>
      </c>
      <c r="D31" s="116"/>
    </row>
    <row r="32" ht="15" customHeight="1" spans="1:4">
      <c r="A32" s="118"/>
      <c r="B32" s="119"/>
      <c r="C32" s="115" t="s">
        <v>76</v>
      </c>
      <c r="D32" s="116"/>
    </row>
    <row r="33" ht="15" customHeight="1" spans="1:4">
      <c r="A33" s="115"/>
      <c r="B33" s="115"/>
      <c r="C33" s="115" t="s">
        <v>77</v>
      </c>
      <c r="D33" s="116"/>
    </row>
    <row r="34" ht="15" customHeight="1" spans="1:4">
      <c r="A34" s="115"/>
      <c r="B34" s="115"/>
      <c r="C34" s="115" t="s">
        <v>78</v>
      </c>
      <c r="D34" s="116"/>
    </row>
    <row r="35" ht="15" customHeight="1" spans="1:4">
      <c r="A35" s="115"/>
      <c r="B35" s="115"/>
      <c r="C35" s="115" t="s">
        <v>79</v>
      </c>
      <c r="D35" s="116"/>
    </row>
    <row r="36" ht="15" customHeight="1" spans="1:4">
      <c r="A36" s="118" t="s">
        <v>80</v>
      </c>
      <c r="B36" s="119">
        <f>SUM(B6:B14)</f>
        <v>252116301.355</v>
      </c>
      <c r="C36" s="118" t="s">
        <v>81</v>
      </c>
      <c r="D36" s="119">
        <f>SUM(D6:D35)</f>
        <v>289796301.36</v>
      </c>
    </row>
    <row r="37" ht="15" customHeight="1" spans="1:4">
      <c r="A37" s="118" t="s">
        <v>82</v>
      </c>
      <c r="B37" s="119">
        <f>表2!B22</f>
        <v>37680000</v>
      </c>
      <c r="C37" s="118" t="s">
        <v>83</v>
      </c>
      <c r="D37" s="119"/>
    </row>
    <row r="38" ht="15" customHeight="1" spans="1:4">
      <c r="A38" s="118" t="s">
        <v>84</v>
      </c>
      <c r="B38" s="117"/>
      <c r="C38" s="115"/>
      <c r="D38" s="117"/>
    </row>
    <row r="39" ht="15" customHeight="1" spans="1:4">
      <c r="A39" s="118" t="s">
        <v>85</v>
      </c>
      <c r="B39" s="119">
        <f>B36+B37</f>
        <v>289796301.355</v>
      </c>
      <c r="C39" s="118" t="s">
        <v>86</v>
      </c>
      <c r="D39" s="119">
        <f>D36+D37</f>
        <v>289796301.36</v>
      </c>
    </row>
  </sheetData>
  <mergeCells count="4">
    <mergeCell ref="A2:D2"/>
    <mergeCell ref="A3:C3"/>
    <mergeCell ref="A4:B4"/>
    <mergeCell ref="C4:D4"/>
  </mergeCells>
  <pageMargins left="1.33819444444444" right="0.75" top="0.270000010728836" bottom="0.270000010728836" header="0" footer="0"/>
  <pageSetup paperSize="9" scale="9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workbookViewId="0">
      <selection activeCell="H31" sqref="H31"/>
    </sheetView>
  </sheetViews>
  <sheetFormatPr defaultColWidth="7.875" defaultRowHeight="12.75" customHeight="1" outlineLevelCol="2"/>
  <cols>
    <col min="1" max="2" width="48.875" style="18" customWidth="1"/>
    <col min="3" max="3" width="27.375" style="18" customWidth="1"/>
    <col min="4" max="16384" width="7.875" style="17"/>
  </cols>
  <sheetData>
    <row r="1" ht="13" customHeight="1" spans="1:1">
      <c r="A1" s="27"/>
    </row>
    <row r="2" ht="24.75" customHeight="1" spans="1:2">
      <c r="A2" s="20" t="s">
        <v>87</v>
      </c>
      <c r="B2" s="20"/>
    </row>
    <row r="3" ht="15" customHeight="1" spans="1:2">
      <c r="A3" s="105"/>
      <c r="B3" s="21" t="s">
        <v>36</v>
      </c>
    </row>
    <row r="4" ht="16" customHeight="1" spans="1:2">
      <c r="A4" s="31" t="s">
        <v>39</v>
      </c>
      <c r="B4" s="31" t="s">
        <v>40</v>
      </c>
    </row>
    <row r="5" s="17" customFormat="1" ht="16" customHeight="1" spans="1:3">
      <c r="A5" s="106" t="s">
        <v>88</v>
      </c>
      <c r="B5" s="107">
        <f>B6+B7</f>
        <v>252116301.355</v>
      </c>
      <c r="C5" s="18"/>
    </row>
    <row r="6" s="17" customFormat="1" ht="16" customHeight="1" spans="1:3">
      <c r="A6" s="108" t="s">
        <v>89</v>
      </c>
      <c r="B6" s="109">
        <f>[2]一般公共预算批复表!$G$63+[2]一般公共预算批复表!$AG$63</f>
        <v>47886301.355</v>
      </c>
      <c r="C6" s="18"/>
    </row>
    <row r="7" s="17" customFormat="1" ht="16" customHeight="1" spans="1:3">
      <c r="A7" s="108" t="s">
        <v>90</v>
      </c>
      <c r="B7" s="109">
        <v>204230000</v>
      </c>
      <c r="C7" s="18"/>
    </row>
    <row r="8" s="17" customFormat="1" ht="16" customHeight="1" spans="1:3">
      <c r="A8" s="106" t="s">
        <v>91</v>
      </c>
      <c r="B8" s="109">
        <f>B9+B10</f>
        <v>0</v>
      </c>
      <c r="C8" s="18"/>
    </row>
    <row r="9" s="17" customFormat="1" ht="16" customHeight="1" spans="1:3">
      <c r="A9" s="108" t="s">
        <v>89</v>
      </c>
      <c r="B9" s="109"/>
      <c r="C9" s="18"/>
    </row>
    <row r="10" s="17" customFormat="1" ht="16" customHeight="1" spans="1:3">
      <c r="A10" s="108" t="s">
        <v>90</v>
      </c>
      <c r="B10" s="109"/>
      <c r="C10" s="18"/>
    </row>
    <row r="11" s="17" customFormat="1" ht="16" customHeight="1" spans="1:3">
      <c r="A11" s="106" t="s">
        <v>92</v>
      </c>
      <c r="B11" s="109"/>
      <c r="C11" s="18"/>
    </row>
    <row r="12" s="17" customFormat="1" ht="16" customHeight="1" spans="1:3">
      <c r="A12" s="108" t="s">
        <v>89</v>
      </c>
      <c r="B12" s="109"/>
      <c r="C12" s="18"/>
    </row>
    <row r="13" s="17" customFormat="1" ht="16" customHeight="1" spans="1:3">
      <c r="A13" s="108" t="s">
        <v>90</v>
      </c>
      <c r="B13" s="109"/>
      <c r="C13" s="18"/>
    </row>
    <row r="14" s="17" customFormat="1" ht="16" customHeight="1" spans="1:3">
      <c r="A14" s="110" t="s">
        <v>93</v>
      </c>
      <c r="B14" s="109">
        <f>SUM(B15:B17)</f>
        <v>0</v>
      </c>
      <c r="C14" s="18"/>
    </row>
    <row r="15" s="17" customFormat="1" ht="16" customHeight="1" spans="1:3">
      <c r="A15" s="108" t="s">
        <v>94</v>
      </c>
      <c r="B15" s="109"/>
      <c r="C15" s="18"/>
    </row>
    <row r="16" s="17" customFormat="1" ht="16" customHeight="1" spans="1:3">
      <c r="A16" s="108" t="s">
        <v>95</v>
      </c>
      <c r="B16" s="109"/>
      <c r="C16" s="18"/>
    </row>
    <row r="17" s="17" customFormat="1" ht="16" customHeight="1" spans="1:3">
      <c r="A17" s="108" t="s">
        <v>96</v>
      </c>
      <c r="B17" s="109"/>
      <c r="C17" s="18"/>
    </row>
    <row r="18" s="17" customFormat="1" ht="16" customHeight="1" spans="1:3">
      <c r="A18" s="110" t="s">
        <v>97</v>
      </c>
      <c r="B18" s="109"/>
      <c r="C18" s="18"/>
    </row>
    <row r="19" s="17" customFormat="1" ht="16" customHeight="1" spans="1:3">
      <c r="A19" s="110" t="s">
        <v>98</v>
      </c>
      <c r="B19" s="109"/>
      <c r="C19" s="18"/>
    </row>
    <row r="20" s="17" customFormat="1" ht="16" customHeight="1" spans="1:3">
      <c r="A20" s="110" t="s">
        <v>99</v>
      </c>
      <c r="B20" s="109"/>
      <c r="C20" s="18"/>
    </row>
    <row r="21" s="17" customFormat="1" ht="16" customHeight="1" spans="1:3">
      <c r="A21" s="110" t="s">
        <v>100</v>
      </c>
      <c r="B21" s="109"/>
      <c r="C21" s="18"/>
    </row>
    <row r="22" s="17" customFormat="1" ht="16" customHeight="1" spans="1:3">
      <c r="A22" s="110" t="s">
        <v>101</v>
      </c>
      <c r="B22" s="107">
        <f>B23+B26+B29+B30</f>
        <v>37680000</v>
      </c>
      <c r="C22" s="18"/>
    </row>
    <row r="23" s="17" customFormat="1" ht="16" customHeight="1" spans="1:3">
      <c r="A23" s="108" t="s">
        <v>102</v>
      </c>
      <c r="B23" s="107">
        <f>B24+B25</f>
        <v>37680000</v>
      </c>
      <c r="C23" s="18"/>
    </row>
    <row r="24" s="17" customFormat="1" ht="16" customHeight="1" spans="1:3">
      <c r="A24" s="108" t="s">
        <v>103</v>
      </c>
      <c r="B24" s="107">
        <v>37680000</v>
      </c>
      <c r="C24" s="18"/>
    </row>
    <row r="25" s="17" customFormat="1" ht="16" customHeight="1" spans="1:3">
      <c r="A25" s="108" t="s">
        <v>104</v>
      </c>
      <c r="B25" s="107"/>
      <c r="C25" s="18"/>
    </row>
    <row r="26" s="17" customFormat="1" ht="16" customHeight="1" spans="1:3">
      <c r="A26" s="108" t="s">
        <v>105</v>
      </c>
      <c r="B26" s="107">
        <f>B27+B28</f>
        <v>0</v>
      </c>
      <c r="C26" s="18"/>
    </row>
    <row r="27" s="17" customFormat="1" ht="16" customHeight="1" spans="1:3">
      <c r="A27" s="108" t="s">
        <v>106</v>
      </c>
      <c r="B27" s="107"/>
      <c r="C27" s="18"/>
    </row>
    <row r="28" s="17" customFormat="1" ht="16" customHeight="1" spans="1:3">
      <c r="A28" s="108" t="s">
        <v>107</v>
      </c>
      <c r="B28" s="107"/>
      <c r="C28" s="18"/>
    </row>
    <row r="29" s="17" customFormat="1" ht="16" customHeight="1" spans="1:3">
      <c r="A29" s="108" t="s">
        <v>108</v>
      </c>
      <c r="B29" s="107"/>
      <c r="C29" s="18"/>
    </row>
    <row r="30" s="17" customFormat="1" ht="16" customHeight="1" spans="1:3">
      <c r="A30" s="108" t="s">
        <v>109</v>
      </c>
      <c r="B30" s="107"/>
      <c r="C30" s="18"/>
    </row>
    <row r="31" s="17" customFormat="1" ht="16" customHeight="1" spans="1:3">
      <c r="A31" s="111" t="s">
        <v>110</v>
      </c>
      <c r="B31" s="112">
        <f>B5+B8+B14+B18+B19+B20+B21+B22</f>
        <v>289796301.355</v>
      </c>
      <c r="C31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I14" sqref="I14"/>
    </sheetView>
  </sheetViews>
  <sheetFormatPr defaultColWidth="10" defaultRowHeight="13.5" outlineLevelCol="5"/>
  <cols>
    <col min="1" max="1" width="12.25" style="96" customWidth="1"/>
    <col min="2" max="2" width="30.375" style="97" customWidth="1"/>
    <col min="3" max="6" width="21.75" customWidth="1"/>
  </cols>
  <sheetData>
    <row r="1" ht="14.3" customHeight="1" spans="2:6">
      <c r="B1" s="10"/>
      <c r="C1" s="10"/>
      <c r="D1" s="10"/>
      <c r="E1" s="10"/>
      <c r="F1" s="10"/>
    </row>
    <row r="2" ht="26" customHeight="1" spans="1:6">
      <c r="A2" s="98" t="s">
        <v>111</v>
      </c>
      <c r="B2" s="98"/>
      <c r="C2" s="98"/>
      <c r="D2" s="98"/>
      <c r="E2" s="98"/>
      <c r="F2" s="98"/>
    </row>
    <row r="3" ht="22.75" customHeight="1" spans="2:6">
      <c r="B3" s="12"/>
      <c r="C3" s="12"/>
      <c r="D3" s="12"/>
      <c r="E3" s="12"/>
      <c r="F3" s="12" t="s">
        <v>36</v>
      </c>
    </row>
    <row r="4" ht="15" customHeight="1" spans="1:6">
      <c r="A4" s="99" t="s">
        <v>112</v>
      </c>
      <c r="B4" s="99"/>
      <c r="C4" s="99" t="s">
        <v>113</v>
      </c>
      <c r="D4" s="99" t="s">
        <v>114</v>
      </c>
      <c r="E4" s="99" t="s">
        <v>115</v>
      </c>
      <c r="F4" s="99" t="s">
        <v>116</v>
      </c>
    </row>
    <row r="5" s="26" customFormat="1" ht="15" customHeight="1" spans="1:6">
      <c r="A5" s="99" t="s">
        <v>117</v>
      </c>
      <c r="B5" s="99" t="s">
        <v>118</v>
      </c>
      <c r="C5" s="100">
        <f t="shared" ref="C5:C19" si="0">D5+E5+F5</f>
        <v>289796301.36</v>
      </c>
      <c r="D5" s="70">
        <f>D6+D26+D30</f>
        <v>27926046.36</v>
      </c>
      <c r="E5" s="70">
        <f>E6+E26+E30</f>
        <v>224190255</v>
      </c>
      <c r="F5" s="70">
        <f>F6+F26+F30</f>
        <v>37680000</v>
      </c>
    </row>
    <row r="6" s="26" customFormat="1" ht="15" customHeight="1" spans="1:6">
      <c r="A6" s="68">
        <v>208</v>
      </c>
      <c r="B6" s="32" t="s">
        <v>119</v>
      </c>
      <c r="C6" s="101">
        <f t="shared" si="0"/>
        <v>265164368.04</v>
      </c>
      <c r="D6" s="70">
        <f>D7+D11+D16+D21+D24</f>
        <v>27224113.04</v>
      </c>
      <c r="E6" s="70">
        <f>E7+E11+E16+E21+E24</f>
        <v>200260255</v>
      </c>
      <c r="F6" s="70">
        <f>F7+F11+F16+F21+F24</f>
        <v>37680000</v>
      </c>
    </row>
    <row r="7" s="26" customFormat="1" ht="15" customHeight="1" spans="1:6">
      <c r="A7" s="68">
        <v>20801</v>
      </c>
      <c r="B7" s="32" t="s">
        <v>120</v>
      </c>
      <c r="C7" s="101">
        <f t="shared" si="0"/>
        <v>13893087.41</v>
      </c>
      <c r="D7" s="70">
        <f>D8+D9+D10</f>
        <v>13143087.41</v>
      </c>
      <c r="E7" s="70">
        <f>E8+E9+E10</f>
        <v>750000</v>
      </c>
      <c r="F7" s="70"/>
    </row>
    <row r="8" ht="15" customHeight="1" spans="1:6">
      <c r="A8" s="71">
        <v>2080101</v>
      </c>
      <c r="B8" s="72" t="s">
        <v>121</v>
      </c>
      <c r="C8" s="102">
        <f t="shared" si="0"/>
        <v>4848097.36</v>
      </c>
      <c r="D8" s="74">
        <v>4848097.36</v>
      </c>
      <c r="E8" s="74"/>
      <c r="F8" s="74"/>
    </row>
    <row r="9" ht="15" customHeight="1" spans="1:6">
      <c r="A9" s="71">
        <v>2080106</v>
      </c>
      <c r="B9" s="72" t="s">
        <v>122</v>
      </c>
      <c r="C9" s="102">
        <f t="shared" si="0"/>
        <v>2269498.24</v>
      </c>
      <c r="D9" s="75">
        <v>1519498.24</v>
      </c>
      <c r="E9" s="75">
        <v>750000</v>
      </c>
      <c r="F9" s="75"/>
    </row>
    <row r="10" ht="15" customHeight="1" spans="1:6">
      <c r="A10" s="71">
        <v>2080109</v>
      </c>
      <c r="B10" s="72" t="s">
        <v>123</v>
      </c>
      <c r="C10" s="102">
        <f t="shared" si="0"/>
        <v>6775491.81</v>
      </c>
      <c r="D10" s="75">
        <v>6775491.81</v>
      </c>
      <c r="E10" s="75"/>
      <c r="F10" s="75"/>
    </row>
    <row r="11" s="26" customFormat="1" ht="15" customHeight="1" spans="1:6">
      <c r="A11" s="68">
        <v>20805</v>
      </c>
      <c r="B11" s="76" t="s">
        <v>124</v>
      </c>
      <c r="C11" s="101">
        <f t="shared" si="0"/>
        <v>28496277.29</v>
      </c>
      <c r="D11" s="77">
        <f>D12+D13+D14+D15</f>
        <v>876277.29</v>
      </c>
      <c r="E11" s="77">
        <f>E12+E13+E14+E15</f>
        <v>27620000</v>
      </c>
      <c r="F11" s="77"/>
    </row>
    <row r="12" ht="15" customHeight="1" spans="1:6">
      <c r="A12" s="71">
        <v>2080501</v>
      </c>
      <c r="B12" s="78" t="s">
        <v>125</v>
      </c>
      <c r="C12" s="102">
        <f t="shared" si="0"/>
        <v>28460</v>
      </c>
      <c r="D12" s="75">
        <v>28460</v>
      </c>
      <c r="E12" s="75"/>
      <c r="F12" s="75"/>
    </row>
    <row r="13" ht="15" customHeight="1" spans="1:6">
      <c r="A13" s="71">
        <v>2080502</v>
      </c>
      <c r="B13" s="78" t="s">
        <v>126</v>
      </c>
      <c r="C13" s="102">
        <f t="shared" si="0"/>
        <v>78478</v>
      </c>
      <c r="D13" s="75">
        <v>78478</v>
      </c>
      <c r="E13" s="75"/>
      <c r="F13" s="75"/>
    </row>
    <row r="14" ht="15" customHeight="1" spans="1:6">
      <c r="A14" s="71">
        <v>2080505</v>
      </c>
      <c r="B14" s="78" t="s">
        <v>127</v>
      </c>
      <c r="C14" s="102">
        <f t="shared" si="0"/>
        <v>769339.29</v>
      </c>
      <c r="D14" s="75">
        <v>769339.29</v>
      </c>
      <c r="E14" s="75"/>
      <c r="F14" s="75"/>
    </row>
    <row r="15" ht="15" customHeight="1" spans="1:6">
      <c r="A15" s="71">
        <v>2080507</v>
      </c>
      <c r="B15" s="79" t="s">
        <v>128</v>
      </c>
      <c r="C15" s="102">
        <f t="shared" si="0"/>
        <v>27620000</v>
      </c>
      <c r="D15" s="75"/>
      <c r="E15" s="103">
        <v>27620000</v>
      </c>
      <c r="F15" s="75"/>
    </row>
    <row r="16" s="26" customFormat="1" ht="15" customHeight="1" spans="1:6">
      <c r="A16" s="68">
        <v>20807</v>
      </c>
      <c r="B16" s="80" t="s">
        <v>129</v>
      </c>
      <c r="C16" s="101">
        <f t="shared" si="0"/>
        <v>23184000</v>
      </c>
      <c r="D16" s="77">
        <f>D17+D18+D19+D20</f>
        <v>13134000</v>
      </c>
      <c r="E16" s="77">
        <f>E17+E18+E19+E20</f>
        <v>8430000</v>
      </c>
      <c r="F16" s="77">
        <f>F17+F18+F19+F20</f>
        <v>1620000</v>
      </c>
    </row>
    <row r="17" ht="15" customHeight="1" spans="1:6">
      <c r="A17" s="71">
        <v>2080701</v>
      </c>
      <c r="B17" s="79" t="s">
        <v>130</v>
      </c>
      <c r="C17" s="102">
        <f t="shared" si="0"/>
        <v>1620000</v>
      </c>
      <c r="D17" s="75"/>
      <c r="E17" s="75"/>
      <c r="F17" s="104">
        <v>1620000</v>
      </c>
    </row>
    <row r="18" ht="15" customHeight="1" spans="1:6">
      <c r="A18" s="71">
        <v>2080705</v>
      </c>
      <c r="B18" s="79" t="s">
        <v>131</v>
      </c>
      <c r="C18" s="102">
        <f t="shared" si="0"/>
        <v>12354000</v>
      </c>
      <c r="D18" s="75">
        <v>11154000</v>
      </c>
      <c r="E18" s="75">
        <v>1200000</v>
      </c>
      <c r="F18" s="75"/>
    </row>
    <row r="19" ht="15" customHeight="1" spans="1:6">
      <c r="A19" s="71">
        <v>2080711</v>
      </c>
      <c r="B19" s="81" t="s">
        <v>132</v>
      </c>
      <c r="C19" s="102">
        <f t="shared" si="0"/>
        <v>1980000</v>
      </c>
      <c r="D19" s="75">
        <v>1980000</v>
      </c>
      <c r="E19" s="75"/>
      <c r="F19" s="75"/>
    </row>
    <row r="20" ht="15" customHeight="1" spans="1:6">
      <c r="A20" s="71">
        <v>2080799</v>
      </c>
      <c r="B20" s="81" t="s">
        <v>133</v>
      </c>
      <c r="C20" s="102">
        <f t="shared" ref="C18:C34" si="1">D20+E20+F20</f>
        <v>7230000</v>
      </c>
      <c r="D20" s="75"/>
      <c r="E20" s="75">
        <v>7230000</v>
      </c>
      <c r="F20" s="75"/>
    </row>
    <row r="21" s="26" customFormat="1" ht="15" customHeight="1" spans="1:6">
      <c r="A21" s="68">
        <v>20826</v>
      </c>
      <c r="B21" s="82" t="s">
        <v>134</v>
      </c>
      <c r="C21" s="101">
        <f t="shared" si="1"/>
        <v>197120255</v>
      </c>
      <c r="D21" s="77"/>
      <c r="E21" s="77">
        <f>E22+E23</f>
        <v>161060255</v>
      </c>
      <c r="F21" s="77">
        <f>F22+F23</f>
        <v>36060000</v>
      </c>
    </row>
    <row r="22" ht="15" customHeight="1" spans="1:6">
      <c r="A22" s="71">
        <v>2082601</v>
      </c>
      <c r="B22" s="83" t="s">
        <v>135</v>
      </c>
      <c r="C22" s="102">
        <f t="shared" si="1"/>
        <v>2028500</v>
      </c>
      <c r="D22" s="75"/>
      <c r="E22" s="75">
        <v>2028500</v>
      </c>
      <c r="F22" s="75"/>
    </row>
    <row r="23" ht="15" customHeight="1" spans="1:6">
      <c r="A23" s="71">
        <v>2082602</v>
      </c>
      <c r="B23" s="83" t="s">
        <v>136</v>
      </c>
      <c r="C23" s="102">
        <f t="shared" si="1"/>
        <v>195091755</v>
      </c>
      <c r="D23" s="75"/>
      <c r="E23" s="75">
        <v>159031755</v>
      </c>
      <c r="F23" s="75">
        <v>36060000</v>
      </c>
    </row>
    <row r="24" s="26" customFormat="1" ht="15" customHeight="1" spans="1:6">
      <c r="A24" s="68">
        <v>20899</v>
      </c>
      <c r="B24" s="76" t="s">
        <v>137</v>
      </c>
      <c r="C24" s="101">
        <f t="shared" si="1"/>
        <v>2470748.34</v>
      </c>
      <c r="D24" s="77">
        <f>D25</f>
        <v>70748.34</v>
      </c>
      <c r="E24" s="77">
        <f>E25</f>
        <v>2400000</v>
      </c>
      <c r="F24" s="77"/>
    </row>
    <row r="25" ht="15" customHeight="1" spans="1:6">
      <c r="A25" s="71">
        <v>2089999</v>
      </c>
      <c r="B25" s="78" t="s">
        <v>137</v>
      </c>
      <c r="C25" s="102">
        <f t="shared" si="1"/>
        <v>2470748.34</v>
      </c>
      <c r="D25" s="75">
        <v>70748.34</v>
      </c>
      <c r="E25" s="75">
        <v>2400000</v>
      </c>
      <c r="F25" s="75"/>
    </row>
    <row r="26" s="26" customFormat="1" ht="15" customHeight="1" spans="1:6">
      <c r="A26" s="68">
        <v>210</v>
      </c>
      <c r="B26" s="76" t="s">
        <v>138</v>
      </c>
      <c r="C26" s="101">
        <f t="shared" si="1"/>
        <v>701933.32</v>
      </c>
      <c r="D26" s="77">
        <f>D27</f>
        <v>701933.32</v>
      </c>
      <c r="E26" s="77"/>
      <c r="F26" s="77"/>
    </row>
    <row r="27" s="26" customFormat="1" ht="15" customHeight="1" spans="1:6">
      <c r="A27" s="68">
        <v>21011</v>
      </c>
      <c r="B27" s="76" t="s">
        <v>139</v>
      </c>
      <c r="C27" s="101">
        <f t="shared" si="1"/>
        <v>701933.32</v>
      </c>
      <c r="D27" s="77">
        <f>D28+D29</f>
        <v>701933.32</v>
      </c>
      <c r="E27" s="77"/>
      <c r="F27" s="77"/>
    </row>
    <row r="28" ht="15" customHeight="1" spans="1:6">
      <c r="A28" s="71">
        <v>2101101</v>
      </c>
      <c r="B28" s="78" t="s">
        <v>140</v>
      </c>
      <c r="C28" s="102">
        <f t="shared" si="1"/>
        <v>358446.05</v>
      </c>
      <c r="D28" s="75">
        <v>358446.05</v>
      </c>
      <c r="E28" s="75"/>
      <c r="F28" s="75"/>
    </row>
    <row r="29" ht="15" customHeight="1" spans="1:6">
      <c r="A29" s="71">
        <v>2101102</v>
      </c>
      <c r="B29" s="81" t="s">
        <v>141</v>
      </c>
      <c r="C29" s="102">
        <f t="shared" si="1"/>
        <v>343487.27</v>
      </c>
      <c r="D29" s="75">
        <v>343487.27</v>
      </c>
      <c r="E29" s="75"/>
      <c r="F29" s="75"/>
    </row>
    <row r="30" s="26" customFormat="1" ht="15" customHeight="1" spans="1:6">
      <c r="A30" s="68">
        <v>213</v>
      </c>
      <c r="B30" s="84" t="s">
        <v>142</v>
      </c>
      <c r="C30" s="101">
        <f t="shared" si="1"/>
        <v>23930000</v>
      </c>
      <c r="D30" s="77"/>
      <c r="E30" s="77">
        <f>E31</f>
        <v>23930000</v>
      </c>
      <c r="F30" s="77"/>
    </row>
    <row r="31" s="26" customFormat="1" ht="15" customHeight="1" spans="1:6">
      <c r="A31" s="68">
        <v>21308</v>
      </c>
      <c r="B31" s="80" t="s">
        <v>143</v>
      </c>
      <c r="C31" s="101">
        <f t="shared" si="1"/>
        <v>23930000</v>
      </c>
      <c r="D31" s="77"/>
      <c r="E31" s="77">
        <f>E32</f>
        <v>23930000</v>
      </c>
      <c r="F31" s="77"/>
    </row>
    <row r="32" ht="15" customHeight="1" spans="1:6">
      <c r="A32" s="71">
        <v>2130899</v>
      </c>
      <c r="B32" s="79" t="s">
        <v>144</v>
      </c>
      <c r="C32" s="102">
        <f t="shared" si="1"/>
        <v>23930000</v>
      </c>
      <c r="D32" s="75"/>
      <c r="E32" s="75">
        <v>23930000</v>
      </c>
      <c r="F32" s="75"/>
    </row>
  </sheetData>
  <mergeCells count="2">
    <mergeCell ref="A2:F2"/>
    <mergeCell ref="A4:B4"/>
  </mergeCells>
  <pageMargins left="0.786805555555556" right="0.511805555555556" top="0.432638888888889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C43" sqref="C43"/>
    </sheetView>
  </sheetViews>
  <sheetFormatPr defaultColWidth="10" defaultRowHeight="13.5" outlineLevelCol="6"/>
  <cols>
    <col min="1" max="1" width="33.375" customWidth="1"/>
    <col min="2" max="2" width="21" customWidth="1"/>
    <col min="3" max="3" width="39.5" customWidth="1"/>
    <col min="4" max="4" width="21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27" customHeight="1" spans="1:7">
      <c r="A2" s="11" t="s">
        <v>145</v>
      </c>
      <c r="B2" s="11"/>
      <c r="C2" s="11"/>
      <c r="D2" s="11"/>
      <c r="E2" s="10"/>
      <c r="F2" s="10"/>
      <c r="G2" s="10"/>
    </row>
    <row r="3" ht="17" customHeight="1" spans="1:7">
      <c r="A3" s="12"/>
      <c r="B3" s="12"/>
      <c r="C3" s="51" t="s">
        <v>36</v>
      </c>
      <c r="D3" s="51"/>
      <c r="E3" s="12"/>
      <c r="F3" s="12"/>
      <c r="G3" s="12"/>
    </row>
    <row r="4" ht="14" customHeight="1" spans="1:7">
      <c r="A4" s="85" t="s">
        <v>37</v>
      </c>
      <c r="B4" s="85"/>
      <c r="C4" s="85" t="s">
        <v>38</v>
      </c>
      <c r="D4" s="85"/>
      <c r="E4" s="12"/>
      <c r="F4" s="12"/>
      <c r="G4" s="12"/>
    </row>
    <row r="5" ht="14" customHeight="1" spans="1:7">
      <c r="A5" s="85" t="s">
        <v>39</v>
      </c>
      <c r="B5" s="85" t="s">
        <v>40</v>
      </c>
      <c r="C5" s="85" t="s">
        <v>39</v>
      </c>
      <c r="D5" s="85" t="s">
        <v>146</v>
      </c>
      <c r="E5" s="12"/>
      <c r="F5" s="12"/>
      <c r="G5" s="12"/>
    </row>
    <row r="6" ht="14" customHeight="1" spans="1:7">
      <c r="A6" s="15" t="s">
        <v>147</v>
      </c>
      <c r="B6" s="91">
        <f>SUM(B7:B9)</f>
        <v>289796301.36</v>
      </c>
      <c r="C6" s="15" t="s">
        <v>148</v>
      </c>
      <c r="D6" s="91">
        <f>D14+D16+D19</f>
        <v>289796301.36</v>
      </c>
      <c r="E6" s="12"/>
      <c r="F6" s="12"/>
      <c r="G6" s="12"/>
    </row>
    <row r="7" ht="14" customHeight="1" spans="1:7">
      <c r="A7" s="15" t="s">
        <v>149</v>
      </c>
      <c r="B7" s="92">
        <f>D6</f>
        <v>289796301.36</v>
      </c>
      <c r="C7" s="15" t="s">
        <v>150</v>
      </c>
      <c r="D7" s="92"/>
      <c r="E7" s="12"/>
      <c r="F7" s="12"/>
      <c r="G7" s="12"/>
    </row>
    <row r="8" ht="14" customHeight="1" spans="1:7">
      <c r="A8" s="15" t="s">
        <v>151</v>
      </c>
      <c r="B8" s="92"/>
      <c r="C8" s="15" t="s">
        <v>152</v>
      </c>
      <c r="D8" s="92"/>
      <c r="E8" s="12"/>
      <c r="F8" s="12"/>
      <c r="G8" s="12"/>
    </row>
    <row r="9" ht="14" customHeight="1" spans="1:7">
      <c r="A9" s="15" t="s">
        <v>153</v>
      </c>
      <c r="B9" s="92"/>
      <c r="C9" s="15" t="s">
        <v>154</v>
      </c>
      <c r="D9" s="92"/>
      <c r="E9" s="12"/>
      <c r="F9" s="12"/>
      <c r="G9" s="12"/>
    </row>
    <row r="10" ht="14" customHeight="1" spans="1:7">
      <c r="A10" s="15"/>
      <c r="B10" s="93"/>
      <c r="C10" s="15" t="s">
        <v>155</v>
      </c>
      <c r="D10" s="92"/>
      <c r="E10" s="12"/>
      <c r="F10" s="12"/>
      <c r="G10" s="12"/>
    </row>
    <row r="11" ht="14" customHeight="1" spans="1:7">
      <c r="A11" s="15"/>
      <c r="B11" s="93"/>
      <c r="C11" s="15" t="s">
        <v>156</v>
      </c>
      <c r="D11" s="92"/>
      <c r="E11" s="12"/>
      <c r="F11" s="12"/>
      <c r="G11" s="12"/>
    </row>
    <row r="12" ht="14" customHeight="1" spans="1:7">
      <c r="A12" s="15"/>
      <c r="B12" s="93"/>
      <c r="C12" s="15" t="s">
        <v>157</v>
      </c>
      <c r="D12" s="92"/>
      <c r="E12" s="12"/>
      <c r="F12" s="12"/>
      <c r="G12" s="12"/>
    </row>
    <row r="13" ht="14" customHeight="1" spans="1:7">
      <c r="A13" s="48"/>
      <c r="B13" s="90"/>
      <c r="C13" s="15" t="s">
        <v>158</v>
      </c>
      <c r="D13" s="92"/>
      <c r="E13" s="12"/>
      <c r="F13" s="12"/>
      <c r="G13" s="12"/>
    </row>
    <row r="14" ht="14" customHeight="1" spans="1:7">
      <c r="A14" s="15"/>
      <c r="B14" s="93"/>
      <c r="C14" s="15" t="s">
        <v>159</v>
      </c>
      <c r="D14" s="92">
        <f>表1!D13</f>
        <v>265164368.04</v>
      </c>
      <c r="E14" s="12"/>
      <c r="F14" s="12"/>
      <c r="G14" s="50"/>
    </row>
    <row r="15" ht="14" customHeight="1" spans="1:7">
      <c r="A15" s="15"/>
      <c r="B15" s="93"/>
      <c r="C15" s="15" t="s">
        <v>160</v>
      </c>
      <c r="D15" s="92"/>
      <c r="E15" s="12"/>
      <c r="F15" s="12"/>
      <c r="G15" s="12"/>
    </row>
    <row r="16" ht="14" customHeight="1" spans="1:7">
      <c r="A16" s="15"/>
      <c r="B16" s="93"/>
      <c r="C16" s="15" t="s">
        <v>161</v>
      </c>
      <c r="D16" s="92">
        <f>表1!D15</f>
        <v>701933.32</v>
      </c>
      <c r="E16" s="12"/>
      <c r="F16" s="12"/>
      <c r="G16" s="12"/>
    </row>
    <row r="17" ht="14" customHeight="1" spans="1:7">
      <c r="A17" s="15"/>
      <c r="B17" s="93"/>
      <c r="C17" s="15" t="s">
        <v>162</v>
      </c>
      <c r="D17" s="92"/>
      <c r="E17" s="12"/>
      <c r="F17" s="12"/>
      <c r="G17" s="12"/>
    </row>
    <row r="18" ht="14" customHeight="1" spans="1:7">
      <c r="A18" s="15"/>
      <c r="B18" s="93"/>
      <c r="C18" s="15" t="s">
        <v>163</v>
      </c>
      <c r="D18" s="92"/>
      <c r="E18" s="12"/>
      <c r="F18" s="12"/>
      <c r="G18" s="12"/>
    </row>
    <row r="19" ht="14" customHeight="1" spans="1:7">
      <c r="A19" s="15"/>
      <c r="B19" s="15"/>
      <c r="C19" s="15" t="s">
        <v>164</v>
      </c>
      <c r="D19" s="92">
        <f>表1!D18</f>
        <v>23930000</v>
      </c>
      <c r="E19" s="12"/>
      <c r="F19" s="12"/>
      <c r="G19" s="12"/>
    </row>
    <row r="20" ht="14" customHeight="1" spans="1:7">
      <c r="A20" s="15"/>
      <c r="B20" s="15"/>
      <c r="C20" s="15" t="s">
        <v>165</v>
      </c>
      <c r="D20" s="92"/>
      <c r="E20" s="12"/>
      <c r="F20" s="12"/>
      <c r="G20" s="12"/>
    </row>
    <row r="21" ht="14" customHeight="1" spans="1:7">
      <c r="A21" s="15"/>
      <c r="B21" s="15"/>
      <c r="C21" s="15" t="s">
        <v>166</v>
      </c>
      <c r="D21" s="92"/>
      <c r="E21" s="12"/>
      <c r="F21" s="12"/>
      <c r="G21" s="12"/>
    </row>
    <row r="22" ht="14" customHeight="1" spans="1:7">
      <c r="A22" s="15"/>
      <c r="B22" s="15"/>
      <c r="C22" s="15" t="s">
        <v>167</v>
      </c>
      <c r="D22" s="92"/>
      <c r="E22" s="12"/>
      <c r="F22" s="12"/>
      <c r="G22" s="12"/>
    </row>
    <row r="23" ht="14" customHeight="1" spans="1:7">
      <c r="A23" s="15"/>
      <c r="B23" s="15"/>
      <c r="C23" s="15" t="s">
        <v>168</v>
      </c>
      <c r="D23" s="92"/>
      <c r="E23" s="12"/>
      <c r="F23" s="12"/>
      <c r="G23" s="12"/>
    </row>
    <row r="24" ht="14" customHeight="1" spans="1:7">
      <c r="A24" s="15"/>
      <c r="B24" s="15"/>
      <c r="C24" s="15" t="s">
        <v>169</v>
      </c>
      <c r="D24" s="92"/>
      <c r="E24" s="12"/>
      <c r="F24" s="12"/>
      <c r="G24" s="12"/>
    </row>
    <row r="25" ht="14" customHeight="1" spans="1:7">
      <c r="A25" s="15"/>
      <c r="B25" s="15"/>
      <c r="C25" s="15" t="s">
        <v>170</v>
      </c>
      <c r="D25" s="92"/>
      <c r="E25" s="12"/>
      <c r="F25" s="12"/>
      <c r="G25" s="12"/>
    </row>
    <row r="26" ht="14" customHeight="1" spans="1:7">
      <c r="A26" s="15"/>
      <c r="B26" s="15"/>
      <c r="C26" s="15" t="s">
        <v>171</v>
      </c>
      <c r="D26" s="92"/>
      <c r="E26" s="12"/>
      <c r="F26" s="12"/>
      <c r="G26" s="12"/>
    </row>
    <row r="27" ht="14" customHeight="1" spans="1:7">
      <c r="A27" s="15"/>
      <c r="B27" s="15"/>
      <c r="C27" s="15" t="s">
        <v>172</v>
      </c>
      <c r="D27" s="92"/>
      <c r="E27" s="12"/>
      <c r="F27" s="12"/>
      <c r="G27" s="12"/>
    </row>
    <row r="28" ht="14" customHeight="1" spans="1:7">
      <c r="A28" s="15"/>
      <c r="B28" s="15"/>
      <c r="C28" s="15" t="s">
        <v>173</v>
      </c>
      <c r="D28" s="92"/>
      <c r="E28" s="12"/>
      <c r="F28" s="12"/>
      <c r="G28" s="12"/>
    </row>
    <row r="29" ht="14" customHeight="1" spans="1:7">
      <c r="A29" s="15"/>
      <c r="B29" s="15"/>
      <c r="C29" s="15" t="s">
        <v>174</v>
      </c>
      <c r="D29" s="92"/>
      <c r="E29" s="12"/>
      <c r="F29" s="12"/>
      <c r="G29" s="12"/>
    </row>
    <row r="30" ht="14" customHeight="1" spans="1:7">
      <c r="A30" s="15"/>
      <c r="B30" s="15"/>
      <c r="C30" s="15" t="s">
        <v>175</v>
      </c>
      <c r="D30" s="92"/>
      <c r="E30" s="12"/>
      <c r="F30" s="12"/>
      <c r="G30" s="12"/>
    </row>
    <row r="31" ht="14" customHeight="1" spans="1:7">
      <c r="A31" s="15"/>
      <c r="B31" s="15"/>
      <c r="C31" s="15" t="s">
        <v>176</v>
      </c>
      <c r="D31" s="92"/>
      <c r="E31" s="12"/>
      <c r="F31" s="12"/>
      <c r="G31" s="12"/>
    </row>
    <row r="32" ht="14" customHeight="1" spans="1:7">
      <c r="A32" s="15"/>
      <c r="B32" s="15"/>
      <c r="C32" s="15" t="s">
        <v>177</v>
      </c>
      <c r="D32" s="92"/>
      <c r="E32" s="12"/>
      <c r="F32" s="12"/>
      <c r="G32" s="12"/>
    </row>
    <row r="33" ht="14" customHeight="1" spans="1:7">
      <c r="A33" s="15"/>
      <c r="B33" s="15"/>
      <c r="C33" s="15" t="s">
        <v>178</v>
      </c>
      <c r="D33" s="92"/>
      <c r="E33" s="12"/>
      <c r="F33" s="12"/>
      <c r="G33" s="12"/>
    </row>
    <row r="34" ht="14" customHeight="1" spans="1:7">
      <c r="A34" s="15"/>
      <c r="B34" s="15"/>
      <c r="C34" s="15" t="s">
        <v>179</v>
      </c>
      <c r="D34" s="92"/>
      <c r="E34" s="12"/>
      <c r="F34" s="12"/>
      <c r="G34" s="12"/>
    </row>
    <row r="35" ht="14" customHeight="1" spans="1:7">
      <c r="A35" s="15"/>
      <c r="B35" s="15"/>
      <c r="C35" s="15" t="s">
        <v>180</v>
      </c>
      <c r="D35" s="92"/>
      <c r="E35" s="12"/>
      <c r="F35" s="12"/>
      <c r="G35" s="12"/>
    </row>
    <row r="36" ht="14" customHeight="1" spans="1:7">
      <c r="A36" s="15"/>
      <c r="B36" s="15"/>
      <c r="C36" s="15" t="s">
        <v>181</v>
      </c>
      <c r="D36" s="91"/>
      <c r="E36" s="12"/>
      <c r="F36" s="12"/>
      <c r="G36" s="12"/>
    </row>
    <row r="37" ht="14" customHeight="1" spans="1:7">
      <c r="A37" s="85" t="s">
        <v>182</v>
      </c>
      <c r="B37" s="94">
        <f>B6</f>
        <v>289796301.36</v>
      </c>
      <c r="C37" s="85" t="s">
        <v>183</v>
      </c>
      <c r="D37" s="95">
        <f>D6</f>
        <v>289796301.36</v>
      </c>
      <c r="E37" s="50"/>
      <c r="F37" s="12"/>
      <c r="G37" s="12"/>
    </row>
  </sheetData>
  <mergeCells count="4">
    <mergeCell ref="A2:D2"/>
    <mergeCell ref="C3:D3"/>
    <mergeCell ref="A4:B4"/>
    <mergeCell ref="C4:D4"/>
  </mergeCells>
  <pageMargins left="1.37777777777778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L12" sqref="L12"/>
    </sheetView>
  </sheetViews>
  <sheetFormatPr defaultColWidth="10" defaultRowHeight="13.5" outlineLevelRow="6"/>
  <cols>
    <col min="1" max="1" width="22.375" customWidth="1"/>
    <col min="2" max="5" width="14.75" customWidth="1"/>
    <col min="6" max="11" width="8.12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184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1" t="s">
        <v>36</v>
      </c>
      <c r="K3" s="51"/>
    </row>
    <row r="4" ht="22.75" customHeight="1" spans="1:11">
      <c r="A4" s="85" t="s">
        <v>185</v>
      </c>
      <c r="B4" s="85" t="s">
        <v>146</v>
      </c>
      <c r="C4" s="85" t="s">
        <v>186</v>
      </c>
      <c r="D4" s="85"/>
      <c r="E4" s="85"/>
      <c r="F4" s="85" t="s">
        <v>187</v>
      </c>
      <c r="G4" s="85"/>
      <c r="H4" s="85"/>
      <c r="I4" s="85" t="s">
        <v>188</v>
      </c>
      <c r="J4" s="85"/>
      <c r="K4" s="85"/>
    </row>
    <row r="5" ht="22.75" customHeight="1" spans="1:11">
      <c r="A5" s="85"/>
      <c r="B5" s="85"/>
      <c r="C5" s="14" t="s">
        <v>146</v>
      </c>
      <c r="D5" s="14" t="s">
        <v>114</v>
      </c>
      <c r="E5" s="14" t="s">
        <v>115</v>
      </c>
      <c r="F5" s="14" t="s">
        <v>146</v>
      </c>
      <c r="G5" s="14" t="s">
        <v>114</v>
      </c>
      <c r="H5" s="14" t="s">
        <v>115</v>
      </c>
      <c r="I5" s="14" t="s">
        <v>146</v>
      </c>
      <c r="J5" s="14" t="s">
        <v>114</v>
      </c>
      <c r="K5" s="14" t="s">
        <v>115</v>
      </c>
    </row>
    <row r="6" ht="22.75" customHeight="1" spans="1:11">
      <c r="A6" s="48" t="s">
        <v>146</v>
      </c>
      <c r="B6" s="86">
        <f>B7</f>
        <v>289796301.36</v>
      </c>
      <c r="C6" s="86">
        <f>C7</f>
        <v>289796301.36</v>
      </c>
      <c r="D6" s="86">
        <f>D7</f>
        <v>27926046.36</v>
      </c>
      <c r="E6" s="86">
        <f>E7</f>
        <v>261870255</v>
      </c>
      <c r="F6" s="86"/>
      <c r="G6" s="87"/>
      <c r="H6" s="87"/>
      <c r="I6" s="87"/>
      <c r="J6" s="87"/>
      <c r="K6" s="87"/>
    </row>
    <row r="7" ht="22.75" customHeight="1" spans="1:11">
      <c r="A7" s="88" t="s">
        <v>2</v>
      </c>
      <c r="B7" s="86">
        <f>C7+F7+I7</f>
        <v>289796301.36</v>
      </c>
      <c r="C7" s="86">
        <f>D7+E7</f>
        <v>289796301.36</v>
      </c>
      <c r="D7" s="89">
        <f>表3!D5</f>
        <v>27926046.36</v>
      </c>
      <c r="E7" s="89">
        <f>表3!E5+表3!F5</f>
        <v>261870255</v>
      </c>
      <c r="F7" s="89"/>
      <c r="G7" s="90"/>
      <c r="H7" s="90"/>
      <c r="I7" s="90"/>
      <c r="J7" s="90"/>
      <c r="K7" s="90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865972222222222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I29" sqref="I29"/>
    </sheetView>
  </sheetViews>
  <sheetFormatPr defaultColWidth="10" defaultRowHeight="13.5" outlineLevelCol="4"/>
  <cols>
    <col min="1" max="1" width="15.75" customWidth="1"/>
    <col min="2" max="2" width="30.5" customWidth="1"/>
    <col min="3" max="5" width="25.6416666666667" customWidth="1"/>
  </cols>
  <sheetData>
    <row r="1" ht="14.3" customHeight="1" spans="1:1">
      <c r="A1" s="61"/>
    </row>
    <row r="2" ht="36.9" customHeight="1" spans="1:5">
      <c r="A2" s="11" t="s">
        <v>189</v>
      </c>
      <c r="B2" s="11"/>
      <c r="C2" s="11"/>
      <c r="D2" s="11"/>
      <c r="E2" s="11"/>
    </row>
    <row r="3" ht="21.85" customHeight="1" spans="1:5">
      <c r="A3" s="12"/>
      <c r="B3" s="12"/>
      <c r="C3" s="51" t="s">
        <v>36</v>
      </c>
      <c r="D3" s="51"/>
      <c r="E3" s="51"/>
    </row>
    <row r="4" ht="16" customHeight="1" spans="1:5">
      <c r="A4" s="52" t="s">
        <v>112</v>
      </c>
      <c r="B4" s="52"/>
      <c r="C4" s="52" t="s">
        <v>186</v>
      </c>
      <c r="D4" s="52"/>
      <c r="E4" s="52"/>
    </row>
    <row r="5" ht="16" customHeight="1" spans="1:5">
      <c r="A5" s="62" t="s">
        <v>190</v>
      </c>
      <c r="B5" s="62" t="s">
        <v>118</v>
      </c>
      <c r="C5" s="63" t="s">
        <v>146</v>
      </c>
      <c r="D5" s="62" t="s">
        <v>114</v>
      </c>
      <c r="E5" s="62" t="s">
        <v>115</v>
      </c>
    </row>
    <row r="6" ht="16" customHeight="1" spans="1:5">
      <c r="A6" s="64"/>
      <c r="B6" s="65" t="s">
        <v>146</v>
      </c>
      <c r="C6" s="66">
        <f>D6+E6</f>
        <v>289796301.36</v>
      </c>
      <c r="D6" s="67">
        <f>D7+D27+D31</f>
        <v>27926046.36</v>
      </c>
      <c r="E6" s="67">
        <f>E7+E27+E31</f>
        <v>261870255</v>
      </c>
    </row>
    <row r="7" ht="16" customHeight="1" spans="1:5">
      <c r="A7" s="68">
        <v>208</v>
      </c>
      <c r="B7" s="32" t="s">
        <v>119</v>
      </c>
      <c r="C7" s="69"/>
      <c r="D7" s="70">
        <v>27224113.04</v>
      </c>
      <c r="E7" s="69">
        <v>237940255</v>
      </c>
    </row>
    <row r="8" ht="16" customHeight="1" spans="1:5">
      <c r="A8" s="68">
        <v>20801</v>
      </c>
      <c r="B8" s="32" t="s">
        <v>120</v>
      </c>
      <c r="C8" s="69"/>
      <c r="D8" s="70">
        <v>13143087.41</v>
      </c>
      <c r="E8" s="69">
        <v>750000</v>
      </c>
    </row>
    <row r="9" ht="16" customHeight="1" spans="1:5">
      <c r="A9" s="71">
        <v>2080101</v>
      </c>
      <c r="B9" s="72" t="s">
        <v>121</v>
      </c>
      <c r="C9" s="73"/>
      <c r="D9" s="74">
        <v>4848097.36</v>
      </c>
      <c r="E9" s="73"/>
    </row>
    <row r="10" ht="16" customHeight="1" spans="1:5">
      <c r="A10" s="71">
        <v>2080106</v>
      </c>
      <c r="B10" s="72" t="s">
        <v>122</v>
      </c>
      <c r="C10" s="43"/>
      <c r="D10" s="75">
        <v>1519498.24</v>
      </c>
      <c r="E10" s="74">
        <v>750000</v>
      </c>
    </row>
    <row r="11" ht="16" customHeight="1" spans="1:5">
      <c r="A11" s="71">
        <v>2080109</v>
      </c>
      <c r="B11" s="72" t="s">
        <v>123</v>
      </c>
      <c r="C11" s="43"/>
      <c r="D11" s="75">
        <v>6775491.81</v>
      </c>
      <c r="E11" s="43"/>
    </row>
    <row r="12" ht="16" customHeight="1" spans="1:5">
      <c r="A12" s="68">
        <v>20805</v>
      </c>
      <c r="B12" s="76" t="s">
        <v>124</v>
      </c>
      <c r="C12" s="43"/>
      <c r="D12" s="77">
        <v>876277.29</v>
      </c>
      <c r="E12" s="77">
        <v>27620000</v>
      </c>
    </row>
    <row r="13" ht="16" customHeight="1" spans="1:5">
      <c r="A13" s="71">
        <v>2080501</v>
      </c>
      <c r="B13" s="78" t="s">
        <v>125</v>
      </c>
      <c r="C13" s="43"/>
      <c r="D13" s="75">
        <v>28460</v>
      </c>
      <c r="E13" s="43"/>
    </row>
    <row r="14" ht="16" customHeight="1" spans="1:5">
      <c r="A14" s="71">
        <v>2080502</v>
      </c>
      <c r="B14" s="78" t="s">
        <v>126</v>
      </c>
      <c r="C14" s="43"/>
      <c r="D14" s="75">
        <v>78478</v>
      </c>
      <c r="E14" s="43"/>
    </row>
    <row r="15" ht="16" customHeight="1" spans="1:5">
      <c r="A15" s="71">
        <v>2080505</v>
      </c>
      <c r="B15" s="78" t="s">
        <v>127</v>
      </c>
      <c r="C15" s="43"/>
      <c r="D15" s="75">
        <v>769339.29</v>
      </c>
      <c r="E15" s="43"/>
    </row>
    <row r="16" ht="16" customHeight="1" spans="1:5">
      <c r="A16" s="71">
        <v>2080507</v>
      </c>
      <c r="B16" s="79" t="s">
        <v>128</v>
      </c>
      <c r="C16" s="43"/>
      <c r="D16" s="75"/>
      <c r="E16" s="75">
        <v>27620000</v>
      </c>
    </row>
    <row r="17" ht="16" customHeight="1" spans="1:5">
      <c r="A17" s="68">
        <v>20807</v>
      </c>
      <c r="B17" s="80" t="s">
        <v>129</v>
      </c>
      <c r="C17" s="43"/>
      <c r="D17" s="77">
        <v>13134000</v>
      </c>
      <c r="E17" s="77">
        <v>10050000</v>
      </c>
    </row>
    <row r="18" ht="16" customHeight="1" spans="1:5">
      <c r="A18" s="71">
        <v>2080701</v>
      </c>
      <c r="B18" s="79" t="s">
        <v>130</v>
      </c>
      <c r="C18" s="43"/>
      <c r="D18" s="75"/>
      <c r="E18" s="75">
        <v>1620000</v>
      </c>
    </row>
    <row r="19" ht="16" customHeight="1" spans="1:5">
      <c r="A19" s="71">
        <v>2080705</v>
      </c>
      <c r="B19" s="79" t="s">
        <v>131</v>
      </c>
      <c r="C19" s="43"/>
      <c r="D19" s="75">
        <v>11154000</v>
      </c>
      <c r="E19" s="75">
        <v>1200000</v>
      </c>
    </row>
    <row r="20" ht="16" customHeight="1" spans="1:5">
      <c r="A20" s="71">
        <v>2080711</v>
      </c>
      <c r="B20" s="81" t="s">
        <v>132</v>
      </c>
      <c r="C20" s="43"/>
      <c r="D20" s="75">
        <v>1980000</v>
      </c>
      <c r="E20" s="75"/>
    </row>
    <row r="21" ht="16" customHeight="1" spans="1:5">
      <c r="A21" s="71">
        <v>2080799</v>
      </c>
      <c r="B21" s="81" t="s">
        <v>133</v>
      </c>
      <c r="C21" s="43"/>
      <c r="D21" s="75"/>
      <c r="E21" s="75">
        <v>7230000</v>
      </c>
    </row>
    <row r="22" ht="16" customHeight="1" spans="1:5">
      <c r="A22" s="68">
        <v>20826</v>
      </c>
      <c r="B22" s="82" t="s">
        <v>134</v>
      </c>
      <c r="C22" s="43"/>
      <c r="D22" s="77"/>
      <c r="E22" s="77">
        <v>197120255</v>
      </c>
    </row>
    <row r="23" ht="16" customHeight="1" spans="1:5">
      <c r="A23" s="71">
        <v>2082601</v>
      </c>
      <c r="B23" s="83" t="s">
        <v>135</v>
      </c>
      <c r="C23" s="43"/>
      <c r="D23" s="75"/>
      <c r="E23" s="75">
        <v>2028500</v>
      </c>
    </row>
    <row r="24" ht="16" customHeight="1" spans="1:5">
      <c r="A24" s="71">
        <v>2082602</v>
      </c>
      <c r="B24" s="83" t="s">
        <v>136</v>
      </c>
      <c r="C24" s="43"/>
      <c r="D24" s="75"/>
      <c r="E24" s="75">
        <v>195091755</v>
      </c>
    </row>
    <row r="25" ht="16" customHeight="1" spans="1:5">
      <c r="A25" s="68">
        <v>20899</v>
      </c>
      <c r="B25" s="76" t="s">
        <v>137</v>
      </c>
      <c r="C25" s="43"/>
      <c r="D25" s="77">
        <v>70748.34</v>
      </c>
      <c r="E25" s="77">
        <v>2400000</v>
      </c>
    </row>
    <row r="26" ht="16" customHeight="1" spans="1:5">
      <c r="A26" s="71">
        <v>2089999</v>
      </c>
      <c r="B26" s="78" t="s">
        <v>137</v>
      </c>
      <c r="C26" s="43"/>
      <c r="D26" s="75">
        <v>70748.34</v>
      </c>
      <c r="E26" s="75">
        <v>2400000</v>
      </c>
    </row>
    <row r="27" ht="16" customHeight="1" spans="1:5">
      <c r="A27" s="68">
        <v>210</v>
      </c>
      <c r="B27" s="76" t="s">
        <v>138</v>
      </c>
      <c r="C27" s="43"/>
      <c r="D27" s="77">
        <v>701933.32</v>
      </c>
      <c r="E27" s="43"/>
    </row>
    <row r="28" ht="16" customHeight="1" spans="1:5">
      <c r="A28" s="68">
        <v>21011</v>
      </c>
      <c r="B28" s="76" t="s">
        <v>139</v>
      </c>
      <c r="C28" s="43"/>
      <c r="D28" s="77">
        <v>701933.32</v>
      </c>
      <c r="E28" s="43"/>
    </row>
    <row r="29" ht="16" customHeight="1" spans="1:5">
      <c r="A29" s="71">
        <v>2101101</v>
      </c>
      <c r="B29" s="78" t="s">
        <v>140</v>
      </c>
      <c r="C29" s="43"/>
      <c r="D29" s="75">
        <v>358446.05</v>
      </c>
      <c r="E29" s="43"/>
    </row>
    <row r="30" ht="16" customHeight="1" spans="1:5">
      <c r="A30" s="71">
        <v>2101102</v>
      </c>
      <c r="B30" s="81" t="s">
        <v>141</v>
      </c>
      <c r="C30" s="43"/>
      <c r="D30" s="75">
        <v>343487.27</v>
      </c>
      <c r="E30" s="43"/>
    </row>
    <row r="31" ht="16" customHeight="1" spans="1:5">
      <c r="A31" s="68">
        <v>213</v>
      </c>
      <c r="B31" s="84" t="s">
        <v>142</v>
      </c>
      <c r="C31" s="43"/>
      <c r="D31" s="77"/>
      <c r="E31" s="77">
        <v>23930000</v>
      </c>
    </row>
    <row r="32" ht="16" customHeight="1" spans="1:5">
      <c r="A32" s="68">
        <v>21308</v>
      </c>
      <c r="B32" s="80" t="s">
        <v>143</v>
      </c>
      <c r="C32" s="43"/>
      <c r="D32" s="77"/>
      <c r="E32" s="77">
        <v>23930000</v>
      </c>
    </row>
    <row r="33" ht="16" customHeight="1" spans="1:5">
      <c r="A33" s="71">
        <v>2130899</v>
      </c>
      <c r="B33" s="79" t="s">
        <v>144</v>
      </c>
      <c r="C33" s="43"/>
      <c r="D33" s="75"/>
      <c r="E33" s="75">
        <v>23930000</v>
      </c>
    </row>
    <row r="34" ht="18" customHeight="1"/>
  </sheetData>
  <mergeCells count="4">
    <mergeCell ref="A2:E2"/>
    <mergeCell ref="C3:E3"/>
    <mergeCell ref="A4:B4"/>
    <mergeCell ref="C4:E4"/>
  </mergeCells>
  <pageMargins left="1.10208333333333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9"/>
  <sheetViews>
    <sheetView workbookViewId="0">
      <pane ySplit="6" topLeftCell="A7" activePane="bottomLeft" state="frozen"/>
      <selection/>
      <selection pane="bottomLeft" activeCell="K27" sqref="K26:K27"/>
    </sheetView>
  </sheetViews>
  <sheetFormatPr defaultColWidth="10" defaultRowHeight="13.5" outlineLevelCol="4"/>
  <cols>
    <col min="1" max="1" width="19" customWidth="1"/>
    <col min="2" max="2" width="34.875" customWidth="1"/>
    <col min="3" max="5" width="25" customWidth="1"/>
  </cols>
  <sheetData>
    <row r="1" ht="18.05" customHeight="1" spans="1:5">
      <c r="A1" s="10"/>
      <c r="B1" s="10"/>
      <c r="C1" s="10"/>
      <c r="D1" s="10"/>
      <c r="E1" s="10"/>
    </row>
    <row r="2" ht="26" customHeight="1" spans="1:5">
      <c r="A2" s="11" t="s">
        <v>191</v>
      </c>
      <c r="B2" s="11"/>
      <c r="C2" s="11"/>
      <c r="D2" s="11"/>
      <c r="E2" s="11"/>
    </row>
    <row r="3" ht="14" customHeight="1" spans="1:5">
      <c r="A3" s="50"/>
      <c r="B3" s="50"/>
      <c r="C3" s="12"/>
      <c r="D3" s="12"/>
      <c r="E3" s="51" t="s">
        <v>36</v>
      </c>
    </row>
    <row r="4" ht="13" customHeight="1" spans="1:5">
      <c r="A4" s="52" t="s">
        <v>192</v>
      </c>
      <c r="B4" s="52"/>
      <c r="C4" s="52" t="s">
        <v>193</v>
      </c>
      <c r="D4" s="52"/>
      <c r="E4" s="52"/>
    </row>
    <row r="5" ht="13" customHeight="1" spans="1:5">
      <c r="A5" s="52" t="s">
        <v>190</v>
      </c>
      <c r="B5" s="52" t="s">
        <v>118</v>
      </c>
      <c r="C5" s="52" t="s">
        <v>146</v>
      </c>
      <c r="D5" s="52" t="s">
        <v>194</v>
      </c>
      <c r="E5" s="52" t="s">
        <v>195</v>
      </c>
    </row>
    <row r="6" ht="11" customHeight="1" spans="1:5">
      <c r="A6" s="52"/>
      <c r="B6" s="53" t="s">
        <v>146</v>
      </c>
      <c r="C6" s="54">
        <f>D6+E6</f>
        <v>27926046.355</v>
      </c>
      <c r="D6" s="54">
        <f>D7+D19+D47</f>
        <v>27103599.745</v>
      </c>
      <c r="E6" s="54">
        <f>E7+E19+E47</f>
        <v>822446.61</v>
      </c>
    </row>
    <row r="7" ht="11" customHeight="1" spans="1:5">
      <c r="A7" s="55" t="s">
        <v>196</v>
      </c>
      <c r="B7" s="37" t="s">
        <v>197</v>
      </c>
      <c r="C7" s="56">
        <f t="shared" ref="C7:C10" si="0">D7+E7</f>
        <v>26996661.745</v>
      </c>
      <c r="D7" s="57">
        <f>SUM(D8:D18)</f>
        <v>26996661.745</v>
      </c>
      <c r="E7" s="57"/>
    </row>
    <row r="8" ht="11" customHeight="1" spans="1:5">
      <c r="A8" s="41" t="s">
        <v>198</v>
      </c>
      <c r="B8" s="42" t="s">
        <v>199</v>
      </c>
      <c r="C8" s="58">
        <f t="shared" si="0"/>
        <v>21037394.4</v>
      </c>
      <c r="D8" s="45">
        <v>21037394.4</v>
      </c>
      <c r="E8" s="59"/>
    </row>
    <row r="9" ht="11" customHeight="1" spans="1:5">
      <c r="A9" s="41" t="s">
        <v>200</v>
      </c>
      <c r="B9" s="42" t="s">
        <v>201</v>
      </c>
      <c r="C9" s="58">
        <f t="shared" si="0"/>
        <v>850329.9</v>
      </c>
      <c r="D9" s="45">
        <v>850329.9</v>
      </c>
      <c r="E9" s="44"/>
    </row>
    <row r="10" ht="11" customHeight="1" spans="1:5">
      <c r="A10" s="41" t="s">
        <v>202</v>
      </c>
      <c r="B10" s="42" t="s">
        <v>203</v>
      </c>
      <c r="C10" s="58">
        <f t="shared" si="0"/>
        <v>85326</v>
      </c>
      <c r="D10" s="45">
        <v>85326</v>
      </c>
      <c r="E10" s="44"/>
    </row>
    <row r="11" ht="11" customHeight="1" spans="1:5">
      <c r="A11" s="41" t="s">
        <v>204</v>
      </c>
      <c r="B11" s="42" t="s">
        <v>205</v>
      </c>
      <c r="C11" s="58"/>
      <c r="D11" s="45"/>
      <c r="E11" s="44"/>
    </row>
    <row r="12" ht="11" customHeight="1" spans="1:5">
      <c r="A12" s="41" t="s">
        <v>206</v>
      </c>
      <c r="B12" s="42" t="s">
        <v>207</v>
      </c>
      <c r="C12" s="58">
        <f t="shared" ref="C12:C16" si="1">D12+E12</f>
        <v>1477551.6</v>
      </c>
      <c r="D12" s="45">
        <v>1477551.6</v>
      </c>
      <c r="E12" s="44"/>
    </row>
    <row r="13" ht="11" customHeight="1" spans="1:5">
      <c r="A13" s="41" t="s">
        <v>208</v>
      </c>
      <c r="B13" s="42" t="s">
        <v>209</v>
      </c>
      <c r="C13" s="58"/>
      <c r="D13" s="45">
        <v>769339.29</v>
      </c>
      <c r="E13" s="44"/>
    </row>
    <row r="14" ht="11" customHeight="1" spans="1:5">
      <c r="A14" s="41" t="s">
        <v>210</v>
      </c>
      <c r="B14" s="42" t="s">
        <v>211</v>
      </c>
      <c r="C14" s="58"/>
      <c r="D14" s="45"/>
      <c r="E14" s="44"/>
    </row>
    <row r="15" ht="11" customHeight="1" spans="1:5">
      <c r="A15" s="41" t="s">
        <v>212</v>
      </c>
      <c r="B15" s="42" t="s">
        <v>213</v>
      </c>
      <c r="C15" s="58">
        <f t="shared" si="1"/>
        <v>701933.32</v>
      </c>
      <c r="D15" s="45">
        <v>701933.32</v>
      </c>
      <c r="E15" s="44"/>
    </row>
    <row r="16" ht="11" customHeight="1" spans="1:5">
      <c r="A16" s="41" t="s">
        <v>214</v>
      </c>
      <c r="B16" s="42" t="s">
        <v>215</v>
      </c>
      <c r="C16" s="58">
        <f t="shared" si="1"/>
        <v>70748.34</v>
      </c>
      <c r="D16" s="45">
        <v>70748.34</v>
      </c>
      <c r="E16" s="44"/>
    </row>
    <row r="17" ht="11" customHeight="1" spans="1:5">
      <c r="A17" s="41" t="s">
        <v>216</v>
      </c>
      <c r="B17" s="42" t="s">
        <v>217</v>
      </c>
      <c r="C17" s="58"/>
      <c r="D17" s="45"/>
      <c r="E17" s="44"/>
    </row>
    <row r="18" ht="11" customHeight="1" spans="1:5">
      <c r="A18" s="41" t="s">
        <v>218</v>
      </c>
      <c r="B18" s="42" t="s">
        <v>219</v>
      </c>
      <c r="C18" s="58">
        <f t="shared" ref="C18:C21" si="2">D18+E18</f>
        <v>2004038.895</v>
      </c>
      <c r="D18" s="45">
        <v>2004038.895</v>
      </c>
      <c r="E18" s="44"/>
    </row>
    <row r="19" ht="11" customHeight="1" spans="1:5">
      <c r="A19" s="37" t="s">
        <v>220</v>
      </c>
      <c r="B19" s="37" t="s">
        <v>221</v>
      </c>
      <c r="C19" s="56">
        <f t="shared" si="2"/>
        <v>822446.61</v>
      </c>
      <c r="D19" s="39"/>
      <c r="E19" s="39">
        <f>SUM(E20:E46)</f>
        <v>822446.61</v>
      </c>
    </row>
    <row r="20" ht="11" customHeight="1" spans="1:5">
      <c r="A20" s="41" t="s">
        <v>222</v>
      </c>
      <c r="B20" s="42" t="s">
        <v>223</v>
      </c>
      <c r="C20" s="58">
        <f t="shared" si="2"/>
        <v>217000</v>
      </c>
      <c r="D20" s="44"/>
      <c r="E20" s="44">
        <v>217000</v>
      </c>
    </row>
    <row r="21" ht="11" customHeight="1" spans="1:5">
      <c r="A21" s="41" t="s">
        <v>224</v>
      </c>
      <c r="B21" s="42" t="s">
        <v>225</v>
      </c>
      <c r="C21" s="58">
        <f t="shared" si="2"/>
        <v>31060</v>
      </c>
      <c r="D21" s="44"/>
      <c r="E21" s="44">
        <v>31060</v>
      </c>
    </row>
    <row r="22" ht="11" customHeight="1" spans="1:5">
      <c r="A22" s="41" t="s">
        <v>226</v>
      </c>
      <c r="B22" s="42" t="s">
        <v>227</v>
      </c>
      <c r="C22" s="58"/>
      <c r="D22" s="44"/>
      <c r="E22" s="44"/>
    </row>
    <row r="23" ht="11" customHeight="1" spans="1:5">
      <c r="A23" s="41" t="s">
        <v>228</v>
      </c>
      <c r="B23" s="42" t="s">
        <v>229</v>
      </c>
      <c r="C23" s="58"/>
      <c r="D23" s="44"/>
      <c r="E23" s="44"/>
    </row>
    <row r="24" ht="11" customHeight="1" spans="1:5">
      <c r="A24" s="41" t="s">
        <v>230</v>
      </c>
      <c r="B24" s="42" t="s">
        <v>231</v>
      </c>
      <c r="C24" s="58">
        <f>D24+E24</f>
        <v>7600</v>
      </c>
      <c r="D24" s="44"/>
      <c r="E24" s="44">
        <v>7600</v>
      </c>
    </row>
    <row r="25" ht="11" customHeight="1" spans="1:5">
      <c r="A25" s="41" t="s">
        <v>232</v>
      </c>
      <c r="B25" s="42" t="s">
        <v>233</v>
      </c>
      <c r="C25" s="58"/>
      <c r="D25" s="44"/>
      <c r="E25" s="44"/>
    </row>
    <row r="26" ht="11" customHeight="1" spans="1:5">
      <c r="A26" s="41" t="s">
        <v>234</v>
      </c>
      <c r="B26" s="42" t="s">
        <v>235</v>
      </c>
      <c r="C26" s="58">
        <f>D26+E26</f>
        <v>22200</v>
      </c>
      <c r="D26" s="44"/>
      <c r="E26" s="44">
        <v>22200</v>
      </c>
    </row>
    <row r="27" ht="11" customHeight="1" spans="1:5">
      <c r="A27" s="41" t="s">
        <v>236</v>
      </c>
      <c r="B27" s="42" t="s">
        <v>237</v>
      </c>
      <c r="C27" s="58"/>
      <c r="D27" s="44"/>
      <c r="E27" s="44"/>
    </row>
    <row r="28" ht="11" customHeight="1" spans="1:5">
      <c r="A28" s="41" t="s">
        <v>238</v>
      </c>
      <c r="B28" s="42" t="s">
        <v>239</v>
      </c>
      <c r="C28" s="58"/>
      <c r="D28" s="44"/>
      <c r="E28" s="44"/>
    </row>
    <row r="29" ht="11" customHeight="1" spans="1:5">
      <c r="A29" s="41" t="s">
        <v>240</v>
      </c>
      <c r="B29" s="42" t="s">
        <v>241</v>
      </c>
      <c r="C29" s="58">
        <f>D29+E29</f>
        <v>78540</v>
      </c>
      <c r="D29" s="44"/>
      <c r="E29" s="44">
        <v>78540</v>
      </c>
    </row>
    <row r="30" ht="11" customHeight="1" spans="1:5">
      <c r="A30" s="41" t="s">
        <v>242</v>
      </c>
      <c r="B30" s="42" t="s">
        <v>243</v>
      </c>
      <c r="C30" s="58"/>
      <c r="D30" s="44"/>
      <c r="E30" s="44"/>
    </row>
    <row r="31" ht="11" customHeight="1" spans="1:5">
      <c r="A31" s="41" t="s">
        <v>244</v>
      </c>
      <c r="B31" s="42" t="s">
        <v>245</v>
      </c>
      <c r="C31" s="58"/>
      <c r="D31" s="44"/>
      <c r="E31" s="44"/>
    </row>
    <row r="32" ht="11" customHeight="1" spans="1:5">
      <c r="A32" s="41" t="s">
        <v>246</v>
      </c>
      <c r="B32" s="42" t="s">
        <v>247</v>
      </c>
      <c r="C32" s="58"/>
      <c r="D32" s="44"/>
      <c r="E32" s="44"/>
    </row>
    <row r="33" ht="11" customHeight="1" spans="1:5">
      <c r="A33" s="41" t="s">
        <v>248</v>
      </c>
      <c r="B33" s="42" t="s">
        <v>249</v>
      </c>
      <c r="C33" s="58"/>
      <c r="D33" s="44"/>
      <c r="E33" s="44"/>
    </row>
    <row r="34" ht="11" customHeight="1" spans="1:5">
      <c r="A34" s="41" t="s">
        <v>250</v>
      </c>
      <c r="B34" s="42" t="s">
        <v>251</v>
      </c>
      <c r="C34" s="58"/>
      <c r="D34" s="44"/>
      <c r="E34" s="44"/>
    </row>
    <row r="35" ht="11" customHeight="1" spans="1:5">
      <c r="A35" s="41" t="s">
        <v>252</v>
      </c>
      <c r="B35" s="42" t="s">
        <v>253</v>
      </c>
      <c r="C35" s="58"/>
      <c r="D35" s="44"/>
      <c r="E35" s="44"/>
    </row>
    <row r="36" ht="11" customHeight="1" spans="1:5">
      <c r="A36" s="41" t="s">
        <v>254</v>
      </c>
      <c r="B36" s="42" t="s">
        <v>255</v>
      </c>
      <c r="C36" s="58"/>
      <c r="D36" s="44"/>
      <c r="E36" s="44"/>
    </row>
    <row r="37" ht="11" customHeight="1" spans="1:5">
      <c r="A37" s="41" t="s">
        <v>256</v>
      </c>
      <c r="B37" s="42" t="s">
        <v>257</v>
      </c>
      <c r="C37" s="58"/>
      <c r="D37" s="44"/>
      <c r="E37" s="44"/>
    </row>
    <row r="38" ht="11" customHeight="1" spans="1:5">
      <c r="A38" s="41" t="s">
        <v>258</v>
      </c>
      <c r="B38" s="42" t="s">
        <v>259</v>
      </c>
      <c r="C38" s="58"/>
      <c r="D38" s="44"/>
      <c r="E38" s="44"/>
    </row>
    <row r="39" ht="11" customHeight="1" spans="1:5">
      <c r="A39" s="41" t="s">
        <v>260</v>
      </c>
      <c r="B39" s="42" t="s">
        <v>261</v>
      </c>
      <c r="C39" s="58">
        <f>D39+E39</f>
        <v>33600</v>
      </c>
      <c r="D39" s="44"/>
      <c r="E39" s="44">
        <v>33600</v>
      </c>
    </row>
    <row r="40" ht="11" customHeight="1" spans="1:5">
      <c r="A40" s="41" t="s">
        <v>262</v>
      </c>
      <c r="B40" s="42" t="s">
        <v>263</v>
      </c>
      <c r="C40" s="58"/>
      <c r="D40" s="44"/>
      <c r="E40" s="44"/>
    </row>
    <row r="41" ht="11" customHeight="1" spans="1:5">
      <c r="A41" s="41" t="s">
        <v>264</v>
      </c>
      <c r="B41" s="42" t="s">
        <v>265</v>
      </c>
      <c r="C41" s="58">
        <f>D41+E41</f>
        <v>113895.56</v>
      </c>
      <c r="D41" s="45"/>
      <c r="E41" s="45">
        <v>113895.56</v>
      </c>
    </row>
    <row r="42" ht="11" customHeight="1" spans="1:5">
      <c r="A42" s="41" t="s">
        <v>266</v>
      </c>
      <c r="B42" s="42" t="s">
        <v>267</v>
      </c>
      <c r="C42" s="58">
        <f>D42+E42</f>
        <v>97751.05</v>
      </c>
      <c r="D42" s="45"/>
      <c r="E42" s="45">
        <v>97751.05</v>
      </c>
    </row>
    <row r="43" ht="11" customHeight="1" spans="1:5">
      <c r="A43" s="41" t="s">
        <v>268</v>
      </c>
      <c r="B43" s="42" t="s">
        <v>269</v>
      </c>
      <c r="C43" s="58"/>
      <c r="D43" s="45"/>
      <c r="E43" s="45"/>
    </row>
    <row r="44" ht="11" customHeight="1" spans="1:5">
      <c r="A44" s="41" t="s">
        <v>270</v>
      </c>
      <c r="B44" s="42" t="s">
        <v>271</v>
      </c>
      <c r="C44" s="58">
        <f>D44+E44</f>
        <v>15000</v>
      </c>
      <c r="D44" s="45"/>
      <c r="E44" s="45">
        <v>15000</v>
      </c>
    </row>
    <row r="45" ht="11" customHeight="1" spans="1:5">
      <c r="A45" s="41" t="s">
        <v>270</v>
      </c>
      <c r="B45" s="42" t="s">
        <v>272</v>
      </c>
      <c r="C45" s="58">
        <f>D45+E45</f>
        <v>205800</v>
      </c>
      <c r="D45" s="45"/>
      <c r="E45" s="45">
        <v>205800</v>
      </c>
    </row>
    <row r="46" ht="11" customHeight="1" spans="1:5">
      <c r="A46" s="41" t="s">
        <v>273</v>
      </c>
      <c r="B46" s="42" t="s">
        <v>274</v>
      </c>
      <c r="C46" s="58"/>
      <c r="D46" s="45"/>
      <c r="E46" s="44"/>
    </row>
    <row r="47" ht="11" customHeight="1" spans="1:5">
      <c r="A47" s="37" t="s">
        <v>275</v>
      </c>
      <c r="B47" s="37" t="s">
        <v>276</v>
      </c>
      <c r="C47" s="56">
        <f>D47+E47</f>
        <v>106938</v>
      </c>
      <c r="D47" s="39">
        <f>D49+D52+D59</f>
        <v>106938</v>
      </c>
      <c r="E47" s="39"/>
    </row>
    <row r="48" ht="11" customHeight="1" spans="1:5">
      <c r="A48" s="41" t="s">
        <v>277</v>
      </c>
      <c r="B48" s="42" t="s">
        <v>278</v>
      </c>
      <c r="C48" s="58"/>
      <c r="D48" s="44"/>
      <c r="E48" s="44"/>
    </row>
    <row r="49" ht="11" customHeight="1" spans="1:5">
      <c r="A49" s="41" t="s">
        <v>279</v>
      </c>
      <c r="B49" s="42" t="s">
        <v>280</v>
      </c>
      <c r="C49" s="58">
        <f>D49+E49</f>
        <v>54498</v>
      </c>
      <c r="D49" s="44">
        <v>54498</v>
      </c>
      <c r="E49" s="44"/>
    </row>
    <row r="50" ht="11" customHeight="1" spans="1:5">
      <c r="A50" s="41" t="s">
        <v>281</v>
      </c>
      <c r="B50" s="42" t="s">
        <v>282</v>
      </c>
      <c r="C50" s="58"/>
      <c r="D50" s="44"/>
      <c r="E50" s="44"/>
    </row>
    <row r="51" ht="11" customHeight="1" spans="1:5">
      <c r="A51" s="41" t="s">
        <v>283</v>
      </c>
      <c r="B51" s="42" t="s">
        <v>284</v>
      </c>
      <c r="C51" s="58"/>
      <c r="D51" s="44"/>
      <c r="E51" s="44"/>
    </row>
    <row r="52" ht="11" customHeight="1" spans="1:5">
      <c r="A52" s="41" t="s">
        <v>285</v>
      </c>
      <c r="B52" s="42" t="s">
        <v>286</v>
      </c>
      <c r="C52" s="58">
        <f>D52+E52</f>
        <v>19440</v>
      </c>
      <c r="D52" s="45">
        <v>19440</v>
      </c>
      <c r="E52" s="44"/>
    </row>
    <row r="53" ht="11" customHeight="1" spans="1:5">
      <c r="A53" s="41" t="s">
        <v>287</v>
      </c>
      <c r="B53" s="42" t="s">
        <v>288</v>
      </c>
      <c r="C53" s="58"/>
      <c r="D53" s="44"/>
      <c r="E53" s="44"/>
    </row>
    <row r="54" ht="11" customHeight="1" spans="1:5">
      <c r="A54" s="41" t="s">
        <v>289</v>
      </c>
      <c r="B54" s="42" t="s">
        <v>290</v>
      </c>
      <c r="C54" s="58"/>
      <c r="D54" s="44"/>
      <c r="E54" s="44"/>
    </row>
    <row r="55" ht="11" customHeight="1" spans="1:5">
      <c r="A55" s="41" t="s">
        <v>291</v>
      </c>
      <c r="B55" s="42" t="s">
        <v>292</v>
      </c>
      <c r="C55" s="58"/>
      <c r="D55" s="44"/>
      <c r="E55" s="44"/>
    </row>
    <row r="56" ht="11" customHeight="1" spans="1:5">
      <c r="A56" s="41" t="s">
        <v>293</v>
      </c>
      <c r="B56" s="42" t="s">
        <v>294</v>
      </c>
      <c r="C56" s="58"/>
      <c r="D56" s="44"/>
      <c r="E56" s="44"/>
    </row>
    <row r="57" ht="11" customHeight="1" spans="1:5">
      <c r="A57" s="41" t="s">
        <v>295</v>
      </c>
      <c r="B57" s="42" t="s">
        <v>296</v>
      </c>
      <c r="C57" s="58"/>
      <c r="D57" s="44"/>
      <c r="E57" s="44"/>
    </row>
    <row r="58" ht="11" customHeight="1" spans="1:5">
      <c r="A58" s="41" t="s">
        <v>297</v>
      </c>
      <c r="B58" s="42" t="s">
        <v>298</v>
      </c>
      <c r="C58" s="58"/>
      <c r="D58" s="44"/>
      <c r="E58" s="44"/>
    </row>
    <row r="59" ht="11" customHeight="1" spans="1:5">
      <c r="A59" s="41" t="s">
        <v>299</v>
      </c>
      <c r="B59" s="42" t="s">
        <v>300</v>
      </c>
      <c r="C59" s="58">
        <f>D59+E59</f>
        <v>33000</v>
      </c>
      <c r="D59" s="60">
        <v>33000</v>
      </c>
      <c r="E59" s="44"/>
    </row>
  </sheetData>
  <mergeCells count="4">
    <mergeCell ref="A2:E2"/>
    <mergeCell ref="A3:B3"/>
    <mergeCell ref="A4:B4"/>
    <mergeCell ref="C4:E4"/>
  </mergeCells>
  <pageMargins left="1.61388888888889" right="0.75" top="0.270000010728836" bottom="0.270000010728836" header="0.196527777777778" footer="0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终身主演</cp:lastModifiedBy>
  <dcterms:created xsi:type="dcterms:W3CDTF">2023-01-31T08:53:00Z</dcterms:created>
  <dcterms:modified xsi:type="dcterms:W3CDTF">2024-03-08T02:23:50Z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54C80BC5E32D4B2596A6365A6DA0E22A</vt:lpwstr>
  </property>
</Properties>
</file>