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<sst xmlns="http://schemas.openxmlformats.org/spreadsheetml/2006/main" count="449" uniqueCount="316">
  <si>
    <t>单位代码：</t>
  </si>
  <si>
    <t>单位名称：</t>
  </si>
  <si>
    <t>宁县人力资源和社会保障局（本级）</t>
  </si>
  <si>
    <t>部门预算公开表</t>
  </si>
  <si>
    <t xml:space="preserve">     </t>
  </si>
  <si>
    <t>编制日期：</t>
  </si>
  <si>
    <t>部门领导：</t>
  </si>
  <si>
    <t>财务负责人：</t>
  </si>
  <si>
    <t>陆宇普</t>
  </si>
  <si>
    <t>制表人：</t>
  </si>
  <si>
    <t>张建新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</si>
  <si>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</si>
  <si>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</si>
  <si>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</si>
  <si>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</si>
  <si>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</si>
  <si>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</si>
  <si>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</si>
  <si>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</si>
  <si>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</si>
  <si>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</si>
  <si>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</si>
  <si>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</si>
  <si>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</si>
  <si>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</si>
  <si>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</si>
  <si>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</si>
  <si>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</si>
  <si>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</si>
  <si>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</si>
  <si>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</si>
  <si>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</si>
  <si>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</si>
  <si>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</si>
  <si>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</si>
  <si>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</si>
  <si>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</si>
  <si>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</si>
  <si>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</si>
  <si>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</si>
  <si>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</si>
  <si>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</si>
  <si>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</si>
  <si>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</si>
  <si>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</si>
  <si>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</si>
  <si>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</si>
  <si>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</si>
  <si>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</si>
  <si>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</si>
  <si>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</si>
  <si>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</si>
  <si>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</si>
  <si>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</si>
  <si>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</si>
  <si>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</si>
  <si>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</si>
  <si>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</si>
  <si>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</si>
  <si>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</si>
  <si>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</si>
  <si>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</si>
  <si>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</si>
  <si>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</si>
  <si>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</si>
  <si>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</si>
  <si>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</si>
  <si>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</si>
  <si>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</si>
  <si>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</si>
  <si>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</si>
  <si>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</si>
  <si>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</si>
  <si>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</si>
  <si>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</si>
  <si>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</si>
  <si>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</si>
  <si>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</si>
  <si>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</si>
  <si>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</si>
  <si>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</si>
  <si>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</si>
  <si>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</si>
  <si>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</si>
  <si>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</si>
  <si>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</si>
  <si>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</si>
  <si>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</si>
  <si>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</si>
  <si>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</si>
  <si>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</si>
  <si>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</si>
  <si>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</si>
  <si>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</si>
  <si>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</si>
  <si>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</si>
  <si>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</si>
  <si>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</si>
  <si>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</si>
  <si>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</si>
  <si>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</si>
  <si>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</si>
  <si>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</si>
  <si>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</si>
  <si>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</si>
  <si>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</si>
  <si>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</si>
  <si>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</si>
  <si>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</si>
  <si>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</si>
  <si>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</si>
  <si>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</si>
  <si>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</si>
  <si>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</si>
  <si>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</si>
  <si>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</si>
  <si>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</si>
  <si>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</si>
  <si>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人力资源安和社会保障管理事务</t>
  </si>
  <si>
    <t>行政运行</t>
  </si>
  <si>
    <t>行政事业单位养老支出</t>
  </si>
  <si>
    <t>行政单位离退休</t>
  </si>
  <si>
    <t>机关事业单位基本养老保险缴费支出</t>
  </si>
  <si>
    <t>就业补助</t>
  </si>
  <si>
    <t>就业创业服务补贴</t>
  </si>
  <si>
    <t>公益岗位补贴</t>
  </si>
  <si>
    <t>就业见习补贴</t>
  </si>
  <si>
    <t>其他就业补助支出</t>
  </si>
  <si>
    <t>其他社会保障和就业支出</t>
  </si>
  <si>
    <t>卫生健康支出</t>
  </si>
  <si>
    <t>行政事业单位医疗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</si>
  <si>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</si>
  <si>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</si>
  <si>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</si>
  <si>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</si>
  <si>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</si>
  <si>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</si>
  <si>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</si>
  <si>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</si>
  <si>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</si>
  <si>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</si>
  <si>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</si>
  <si>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</si>
  <si>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</si>
  <si>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</si>
  <si>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</si>
  <si>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</si>
  <si>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</si>
  <si>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</si>
  <si>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</si>
  <si>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</si>
  <si>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</si>
  <si>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</si>
  <si>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</si>
  <si>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</si>
  <si>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</si>
  <si>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</si>
  <si>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</si>
  <si>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</si>
  <si>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</si>
  <si>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</si>
  <si>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</si>
  <si>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</si>
  <si>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</si>
  <si>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</si>
  <si>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</si>
  <si>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</si>
  <si>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</si>
  <si>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</si>
  <si>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</si>
  <si>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</si>
  <si>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</si>
  <si>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</si>
  <si>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</si>
  <si>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</si>
  <si>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宁县人力资源和社会保障局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</si>
  <si>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</si>
  <si>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</si>
  <si>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</si>
  <si>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</si>
  <si>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</si>
  <si>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</si>
  <si>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</si>
  <si>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</si>
  <si>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</si>
  <si>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</si>
  <si>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</si>
  <si>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</si>
  <si>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</si>
  <si>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</si>
  <si>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</si>
  <si>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</si>
  <si>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</si>
  <si>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伙食费补助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</si>
  <si>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</si>
  <si>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</si>
  <si>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</si>
  <si>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</si>
  <si>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</si>
  <si>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</si>
  <si>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</si>
  <si>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</si>
  <si>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</si>
  <si>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</si>
  <si>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</si>
  <si>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</si>
  <si>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</si>
  <si>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</si>
  <si>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</si>
  <si>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</si>
  <si>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</si>
  <si>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</si>
  <si>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</si>
  <si>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</si>
  <si>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</si>
  <si>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</si>
  <si>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</si>
  <si>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</si>
  <si>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</si>
  <si>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</si>
  <si>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</si>
  <si>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</si>
  <si>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</si>
  <si>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</si>
  <si>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</si>
  <si>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</si>
  <si>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</si>
  <si>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</si>
  <si>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</si>
  <si>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</si>
  <si>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</si>
  <si>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</si>
  <si>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</si>
  <si>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</si>
  <si>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</si>
  <si>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</si>
  <si>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</si>
  <si>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</si>
  <si>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</si>
  <si>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</si>
  <si>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</si>
  <si>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</si>
  <si>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</si>
  <si>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</si>
  <si>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</si>
  <si>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</si>
  <si>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</si>
  <si>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</si>
  <si>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</si>
  <si>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</si>
  <si>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</si>
  <si>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</si>
  <si>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</si>
  <si>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</si>
  <si>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</si>
  <si>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</si>
  <si>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</si>
  <si>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</si>
  <si>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</si>
  <si>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</si>
  <si>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</si>
  <si>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</si>
  <si>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</si>
  <si>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</si>
  <si>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</si>
  <si>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</si>
  <si>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</si>
  <si>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</si>
  <si>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</si>
  <si>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</si>
  <si>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</si>
  <si>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</si>
  <si>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</si>
  <si>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</si>
  <si>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</si>
  <si>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</si>
  <si>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</si>
  <si>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</si>
  <si>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</si>
  <si>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</si>
  <si>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</si>
  <si>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</si>
  <si>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</si>
  <si>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</si>
  <si>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</si>
  <si>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</si>
  <si>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>代缴社会保险费</t>
  </si>
  <si>
    <t>30399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</si>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</sst>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8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9"/>
      <color indexed="8"/>
      <name val="宋体"/>
      <charset val="1"/>
    </font>
    <font>
      <sz val="9"/>
      <color indexed="8"/>
      <name val="宋体"/>
      <charset val="1"/>
    </font>
    <font>
      <b/>
      <sz val="9"/>
      <name val="宋体"/>
      <charset val="134"/>
    </font>
    <font>
      <b/>
      <sz val="10"/>
      <color indexed="8"/>
      <name val="宋体"/>
      <charset val="1"/>
    </font>
    <font>
      <sz val="10"/>
      <color indexed="8"/>
      <name val="宋体"/>
      <charset val="1"/>
    </font>
    <font>
      <sz val="9"/>
      <name val="宋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11" applyNumberFormat="0" applyAlignment="0" applyProtection="0">
      <alignment vertical="center"/>
    </xf>
    <xf numFmtId="0" fontId="46" fillId="6" borderId="12" applyNumberFormat="0" applyAlignment="0" applyProtection="0">
      <alignment vertical="center"/>
    </xf>
    <xf numFmtId="0" fontId="47" fillId="6" borderId="11" applyNumberFormat="0" applyAlignment="0" applyProtection="0">
      <alignment vertical="center"/>
    </xf>
    <xf numFmtId="0" fontId="48" fillId="7" borderId="13" applyNumberFormat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0" fillId="0" borderId="0"/>
  </cellStyleXfs>
  <cellXfs count="12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19" fillId="0" borderId="0" xfId="0" applyFont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77" fontId="23" fillId="0" borderId="1" xfId="0" applyNumberFormat="1" applyFont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177" fontId="23" fillId="3" borderId="1" xfId="0" applyNumberFormat="1" applyFont="1" applyFill="1" applyBorder="1" applyAlignment="1">
      <alignment horizontal="right" vertical="center" wrapText="1"/>
    </xf>
    <xf numFmtId="177" fontId="23" fillId="0" borderId="1" xfId="0" applyNumberFormat="1" applyFont="1" applyBorder="1" applyAlignment="1">
      <alignment horizontal="right" vertical="center" wrapText="1"/>
    </xf>
    <xf numFmtId="177" fontId="9" fillId="3" borderId="1" xfId="0" applyNumberFormat="1" applyFont="1" applyFill="1" applyBorder="1" applyAlignment="1">
      <alignment horizontal="right"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177" fontId="0" fillId="0" borderId="1" xfId="0" applyNumberFormat="1" applyFont="1" applyBorder="1">
      <alignment vertical="center"/>
    </xf>
    <xf numFmtId="177" fontId="19" fillId="0" borderId="1" xfId="0" applyNumberFormat="1" applyFont="1" applyBorder="1">
      <alignment vertical="center"/>
    </xf>
    <xf numFmtId="177" fontId="21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ont="1" applyBorder="1" applyAlignment="1">
      <alignment horizontal="right" vertical="center"/>
    </xf>
    <xf numFmtId="177" fontId="19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177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 applyProtection="1">
      <alignment horizontal="right" vertical="center"/>
    </xf>
    <xf numFmtId="0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right" vertical="center"/>
    </xf>
    <xf numFmtId="0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29" fillId="0" borderId="1" xfId="0" applyFont="1" applyFill="1" applyBorder="1" applyAlignment="1">
      <alignment horizontal="left" vertical="center" wrapText="1"/>
    </xf>
    <xf numFmtId="0" fontId="28" fillId="0" borderId="1" xfId="0" applyNumberFormat="1" applyFont="1" applyBorder="1" applyAlignment="1">
      <alignment horizontal="right" vertical="center"/>
    </xf>
    <xf numFmtId="0" fontId="26" fillId="0" borderId="1" xfId="0" applyFont="1" applyFill="1" applyBorder="1" applyAlignment="1" applyProtection="1">
      <alignment horizontal="left" vertical="center" wrapText="1"/>
      <protection locked="0"/>
    </xf>
    <xf numFmtId="0" fontId="27" fillId="0" borderId="1" xfId="0" applyFont="1" applyBorder="1">
      <alignment vertical="center"/>
    </xf>
    <xf numFmtId="0" fontId="29" fillId="0" borderId="1" xfId="0" applyFont="1" applyFill="1" applyBorder="1" applyAlignment="1" applyProtection="1">
      <alignment horizontal="left" vertical="center" wrapText="1"/>
      <protection locked="0"/>
    </xf>
    <xf numFmtId="0" fontId="25" fillId="0" borderId="1" xfId="0" applyFont="1" applyFill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177" fontId="23" fillId="0" borderId="2" xfId="0" applyNumberFormat="1" applyFont="1" applyBorder="1" applyAlignment="1">
      <alignment horizontal="right" vertical="center" wrapText="1"/>
    </xf>
    <xf numFmtId="177" fontId="23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30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178" fontId="23" fillId="0" borderId="2" xfId="0" applyNumberFormat="1" applyFont="1" applyBorder="1" applyAlignment="1">
      <alignment vertical="center" wrapText="1"/>
    </xf>
    <xf numFmtId="178" fontId="23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9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N19" sqref="N19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1">
        <v>606001</v>
      </c>
      <c r="D3" s="121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2" t="s">
        <v>3</v>
      </c>
      <c r="C6" s="122"/>
      <c r="D6" s="122"/>
      <c r="E6" s="122"/>
      <c r="F6" s="122"/>
      <c r="G6" s="122"/>
      <c r="H6" s="122"/>
      <c r="I6" s="122"/>
      <c r="J6" s="122"/>
      <c r="K6" s="122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23" t="s">
        <v>5</v>
      </c>
      <c r="G10" s="124">
        <v>45358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3" t="s">
        <v>6</v>
      </c>
      <c r="C12" s="123"/>
      <c r="D12" s="12"/>
      <c r="E12" s="123" t="s">
        <v>7</v>
      </c>
      <c r="F12" s="10" t="s">
        <v>8</v>
      </c>
      <c r="G12" s="12"/>
      <c r="H12" s="123" t="s">
        <v>9</v>
      </c>
      <c r="I12" s="10" t="s">
        <v>10</v>
      </c>
      <c r="J12" s="12"/>
      <c r="K12" s="12"/>
    </row>
    <row r="13" ht="14.3" customHeight="1" spans="1:11">
      <c r="A13" s="10"/>
      <c r="B13" s="10"/>
      <c r="C13" s="10" t="s">
        <v>11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31" sqref="J31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289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35</v>
      </c>
    </row>
    <row r="4" ht="22.75" customHeight="1" spans="1:8">
      <c r="A4" s="14" t="s">
        <v>171</v>
      </c>
      <c r="B4" s="14" t="s">
        <v>290</v>
      </c>
      <c r="C4" s="14"/>
      <c r="D4" s="14"/>
      <c r="E4" s="14"/>
      <c r="F4" s="14"/>
      <c r="G4" s="14" t="s">
        <v>291</v>
      </c>
      <c r="H4" s="14" t="s">
        <v>292</v>
      </c>
    </row>
    <row r="5" ht="22.75" customHeight="1" spans="1:8">
      <c r="A5" s="14"/>
      <c r="B5" s="14" t="s">
        <v>116</v>
      </c>
      <c r="C5" s="14" t="s">
        <v>293</v>
      </c>
      <c r="D5" s="14" t="s">
        <v>294</v>
      </c>
      <c r="E5" s="14" t="s">
        <v>295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296</v>
      </c>
      <c r="F6" s="14" t="s">
        <v>297</v>
      </c>
      <c r="G6" s="14"/>
      <c r="H6" s="14"/>
    </row>
    <row r="7" ht="22.75" customHeight="1" spans="1:8">
      <c r="A7" s="43" t="s">
        <v>116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/>
      <c r="B8" s="44"/>
      <c r="C8" s="44"/>
      <c r="D8" s="44"/>
      <c r="E8" s="44"/>
      <c r="F8" s="44"/>
      <c r="G8" s="44"/>
      <c r="H8" s="4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1.0625" right="0.75" top="0.629861111111111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H10" sqref="H10"/>
    </sheetView>
  </sheetViews>
  <sheetFormatPr defaultColWidth="10" defaultRowHeight="15"/>
  <cols>
    <col min="1" max="1" width="9.76666666666667" customWidth="1"/>
    <col min="2" max="2" width="15.625" style="18" customWidth="1"/>
    <col min="3" max="3" width="29.625" style="18" customWidth="1"/>
    <col min="4" max="6" width="21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27" customHeight="1" spans="1:10">
      <c r="A2" s="11" t="s">
        <v>298</v>
      </c>
      <c r="B2" s="20"/>
      <c r="C2" s="20"/>
      <c r="D2" s="11"/>
      <c r="E2" s="11"/>
      <c r="F2" s="11"/>
      <c r="G2" s="10"/>
      <c r="H2" s="10"/>
      <c r="I2" s="10"/>
      <c r="J2" s="10"/>
    </row>
    <row r="3" customHeight="1" spans="1:10">
      <c r="A3" s="12"/>
      <c r="D3" s="12"/>
      <c r="E3" s="12"/>
      <c r="F3" s="12" t="s">
        <v>35</v>
      </c>
      <c r="G3" s="10"/>
      <c r="H3" s="10"/>
      <c r="I3" s="10"/>
      <c r="J3" s="10"/>
    </row>
    <row r="4" ht="22.75" customHeight="1" spans="1:10">
      <c r="A4" s="28" t="s">
        <v>299</v>
      </c>
      <c r="B4" s="29" t="s">
        <v>300</v>
      </c>
      <c r="C4" s="30" t="s">
        <v>301</v>
      </c>
      <c r="D4" s="28" t="s">
        <v>116</v>
      </c>
      <c r="E4" s="28" t="s">
        <v>113</v>
      </c>
      <c r="F4" s="28" t="s">
        <v>114</v>
      </c>
      <c r="G4" s="10"/>
      <c r="H4" s="10"/>
      <c r="I4" s="10"/>
      <c r="J4" s="10"/>
    </row>
    <row r="5" customHeight="1" spans="1:10">
      <c r="A5" s="28"/>
      <c r="B5" s="31"/>
      <c r="C5" s="32" t="s">
        <v>116</v>
      </c>
      <c r="D5" s="33">
        <f>E5+F5</f>
        <v>306211.58</v>
      </c>
      <c r="E5" s="33">
        <f>E6</f>
        <v>306211.58</v>
      </c>
      <c r="F5" s="33"/>
      <c r="G5" s="12"/>
      <c r="H5" s="12"/>
      <c r="I5" s="12"/>
      <c r="J5" s="12"/>
    </row>
    <row r="6" customHeight="1" spans="1:6">
      <c r="A6" s="34">
        <v>1</v>
      </c>
      <c r="B6" s="35" t="s">
        <v>208</v>
      </c>
      <c r="C6" s="35" t="s">
        <v>209</v>
      </c>
      <c r="D6" s="36">
        <f>E6+F6</f>
        <v>306211.58</v>
      </c>
      <c r="E6" s="36">
        <f>SUM(E7:E33)</f>
        <v>306211.58</v>
      </c>
      <c r="F6" s="36"/>
    </row>
    <row r="7" customHeight="1" spans="1:6">
      <c r="A7" s="37">
        <v>2</v>
      </c>
      <c r="B7" s="38" t="s">
        <v>210</v>
      </c>
      <c r="C7" s="39" t="s">
        <v>211</v>
      </c>
      <c r="D7" s="36">
        <f>E7+F7</f>
        <v>100000</v>
      </c>
      <c r="E7" s="36">
        <v>100000</v>
      </c>
      <c r="F7" s="36"/>
    </row>
    <row r="8" customHeight="1" spans="1:6">
      <c r="A8" s="37">
        <v>3</v>
      </c>
      <c r="B8" s="38" t="s">
        <v>212</v>
      </c>
      <c r="C8" s="39" t="s">
        <v>213</v>
      </c>
      <c r="D8" s="36"/>
      <c r="E8" s="36"/>
      <c r="F8" s="36"/>
    </row>
    <row r="9" customHeight="1" spans="1:6">
      <c r="A9" s="37">
        <v>4</v>
      </c>
      <c r="B9" s="38" t="s">
        <v>214</v>
      </c>
      <c r="C9" s="39" t="s">
        <v>215</v>
      </c>
      <c r="D9" s="36"/>
      <c r="E9" s="36"/>
      <c r="F9" s="36"/>
    </row>
    <row r="10" customHeight="1" spans="1:6">
      <c r="A10" s="37">
        <v>5</v>
      </c>
      <c r="B10" s="38" t="s">
        <v>216</v>
      </c>
      <c r="C10" s="39" t="s">
        <v>217</v>
      </c>
      <c r="D10" s="36"/>
      <c r="E10" s="36"/>
      <c r="F10" s="36"/>
    </row>
    <row r="11" customHeight="1" spans="1:6">
      <c r="A11" s="37">
        <v>6</v>
      </c>
      <c r="B11" s="38" t="s">
        <v>218</v>
      </c>
      <c r="C11" s="39" t="s">
        <v>219</v>
      </c>
      <c r="D11" s="36"/>
      <c r="E11" s="36"/>
      <c r="F11" s="36"/>
    </row>
    <row r="12" customHeight="1" spans="1:6">
      <c r="A12" s="37">
        <v>7</v>
      </c>
      <c r="B12" s="38" t="s">
        <v>220</v>
      </c>
      <c r="C12" s="39" t="s">
        <v>221</v>
      </c>
      <c r="D12" s="36"/>
      <c r="E12" s="40"/>
      <c r="F12" s="36"/>
    </row>
    <row r="13" customHeight="1" spans="1:6">
      <c r="A13" s="37">
        <v>8</v>
      </c>
      <c r="B13" s="38" t="s">
        <v>222</v>
      </c>
      <c r="C13" s="39" t="s">
        <v>223</v>
      </c>
      <c r="D13" s="36">
        <f>E13+F13</f>
        <v>7200</v>
      </c>
      <c r="E13" s="36">
        <v>7200</v>
      </c>
      <c r="F13" s="36"/>
    </row>
    <row r="14" customHeight="1" spans="1:6">
      <c r="A14" s="37">
        <v>9</v>
      </c>
      <c r="B14" s="38" t="s">
        <v>224</v>
      </c>
      <c r="C14" s="39" t="s">
        <v>225</v>
      </c>
      <c r="D14" s="36"/>
      <c r="E14" s="36"/>
      <c r="F14" s="36"/>
    </row>
    <row r="15" customHeight="1" spans="1:6">
      <c r="A15" s="37">
        <v>10</v>
      </c>
      <c r="B15" s="38" t="s">
        <v>226</v>
      </c>
      <c r="C15" s="39" t="s">
        <v>227</v>
      </c>
      <c r="D15" s="36"/>
      <c r="E15" s="36"/>
      <c r="F15" s="36"/>
    </row>
    <row r="16" customHeight="1" spans="1:6">
      <c r="A16" s="37">
        <v>11</v>
      </c>
      <c r="B16" s="38" t="s">
        <v>228</v>
      </c>
      <c r="C16" s="39" t="s">
        <v>229</v>
      </c>
      <c r="D16" s="36">
        <f>E16+F16</f>
        <v>37800</v>
      </c>
      <c r="E16" s="36">
        <v>37800</v>
      </c>
      <c r="F16" s="36"/>
    </row>
    <row r="17" customHeight="1" spans="1:6">
      <c r="A17" s="37">
        <v>12</v>
      </c>
      <c r="B17" s="38" t="s">
        <v>230</v>
      </c>
      <c r="C17" s="39" t="s">
        <v>231</v>
      </c>
      <c r="D17" s="36"/>
      <c r="E17" s="36"/>
      <c r="F17" s="36"/>
    </row>
    <row r="18" customHeight="1" spans="1:6">
      <c r="A18" s="37">
        <v>13</v>
      </c>
      <c r="B18" s="38" t="s">
        <v>232</v>
      </c>
      <c r="C18" s="39" t="s">
        <v>233</v>
      </c>
      <c r="D18" s="36"/>
      <c r="E18" s="36"/>
      <c r="F18" s="36"/>
    </row>
    <row r="19" customHeight="1" spans="1:6">
      <c r="A19" s="37">
        <v>14</v>
      </c>
      <c r="B19" s="38" t="s">
        <v>234</v>
      </c>
      <c r="C19" s="39" t="s">
        <v>235</v>
      </c>
      <c r="D19" s="36"/>
      <c r="E19" s="36"/>
      <c r="F19" s="36"/>
    </row>
    <row r="20" customHeight="1" spans="1:6">
      <c r="A20" s="37">
        <v>15</v>
      </c>
      <c r="B20" s="38" t="s">
        <v>236</v>
      </c>
      <c r="C20" s="39" t="s">
        <v>237</v>
      </c>
      <c r="D20" s="36"/>
      <c r="E20" s="36"/>
      <c r="F20" s="36"/>
    </row>
    <row r="21" customHeight="1" spans="1:6">
      <c r="A21" s="37">
        <v>16</v>
      </c>
      <c r="B21" s="38" t="s">
        <v>238</v>
      </c>
      <c r="C21" s="39" t="s">
        <v>239</v>
      </c>
      <c r="D21" s="36"/>
      <c r="E21" s="36"/>
      <c r="F21" s="36"/>
    </row>
    <row r="22" customHeight="1" spans="1:6">
      <c r="A22" s="37">
        <v>17</v>
      </c>
      <c r="B22" s="38" t="s">
        <v>240</v>
      </c>
      <c r="C22" s="39" t="s">
        <v>241</v>
      </c>
      <c r="D22" s="36"/>
      <c r="E22" s="36"/>
      <c r="F22" s="36"/>
    </row>
    <row r="23" customHeight="1" spans="1:6">
      <c r="A23" s="37">
        <v>18</v>
      </c>
      <c r="B23" s="38" t="s">
        <v>242</v>
      </c>
      <c r="C23" s="39" t="s">
        <v>243</v>
      </c>
      <c r="D23" s="36"/>
      <c r="E23" s="36"/>
      <c r="F23" s="36"/>
    </row>
    <row r="24" customHeight="1" spans="1:6">
      <c r="A24" s="37">
        <v>19</v>
      </c>
      <c r="B24" s="38" t="s">
        <v>244</v>
      </c>
      <c r="C24" s="39" t="s">
        <v>245</v>
      </c>
      <c r="D24" s="36"/>
      <c r="E24" s="36"/>
      <c r="F24" s="36"/>
    </row>
    <row r="25" customHeight="1" spans="1:6">
      <c r="A25" s="37">
        <v>20</v>
      </c>
      <c r="B25" s="38" t="s">
        <v>246</v>
      </c>
      <c r="C25" s="39" t="s">
        <v>247</v>
      </c>
      <c r="D25" s="36"/>
      <c r="E25" s="36"/>
      <c r="F25" s="36"/>
    </row>
    <row r="26" customHeight="1" spans="1:6">
      <c r="A26" s="37">
        <v>21</v>
      </c>
      <c r="B26" s="38" t="s">
        <v>248</v>
      </c>
      <c r="C26" s="39" t="s">
        <v>249</v>
      </c>
      <c r="D26" s="36"/>
      <c r="E26" s="36"/>
      <c r="F26" s="36"/>
    </row>
    <row r="27" customHeight="1" spans="1:6">
      <c r="A27" s="37">
        <v>22</v>
      </c>
      <c r="B27" s="38" t="s">
        <v>250</v>
      </c>
      <c r="C27" s="39" t="s">
        <v>251</v>
      </c>
      <c r="D27" s="36"/>
      <c r="E27" s="36"/>
      <c r="F27" s="36"/>
    </row>
    <row r="28" customHeight="1" spans="1:6">
      <c r="A28" s="37">
        <v>23</v>
      </c>
      <c r="B28" s="38" t="s">
        <v>252</v>
      </c>
      <c r="C28" s="39" t="s">
        <v>253</v>
      </c>
      <c r="D28" s="36">
        <f>E28+F28</f>
        <v>39284.91</v>
      </c>
      <c r="E28" s="36">
        <v>39284.91</v>
      </c>
      <c r="F28" s="36"/>
    </row>
    <row r="29" customHeight="1" spans="1:6">
      <c r="A29" s="37">
        <v>24</v>
      </c>
      <c r="B29" s="38" t="s">
        <v>254</v>
      </c>
      <c r="C29" s="39" t="s">
        <v>255</v>
      </c>
      <c r="D29" s="36">
        <f>E29+F29</f>
        <v>34926.67</v>
      </c>
      <c r="E29" s="36">
        <v>34926.67</v>
      </c>
      <c r="F29" s="36"/>
    </row>
    <row r="30" customHeight="1" spans="1:6">
      <c r="A30" s="37">
        <v>25</v>
      </c>
      <c r="B30" s="38" t="s">
        <v>256</v>
      </c>
      <c r="C30" s="39" t="s">
        <v>257</v>
      </c>
      <c r="D30" s="36"/>
      <c r="E30" s="36"/>
      <c r="F30" s="36"/>
    </row>
    <row r="31" customHeight="1" spans="1:6">
      <c r="A31" s="37">
        <v>26</v>
      </c>
      <c r="B31" s="38" t="s">
        <v>258</v>
      </c>
      <c r="C31" s="39" t="s">
        <v>259</v>
      </c>
      <c r="D31" s="36"/>
      <c r="E31" s="36"/>
      <c r="F31" s="36"/>
    </row>
    <row r="32" customHeight="1" spans="1:6">
      <c r="A32" s="37">
        <v>27</v>
      </c>
      <c r="B32" s="38" t="s">
        <v>258</v>
      </c>
      <c r="C32" s="39" t="s">
        <v>260</v>
      </c>
      <c r="D32" s="36">
        <f>E32+F32</f>
        <v>87000</v>
      </c>
      <c r="E32" s="36">
        <v>87000</v>
      </c>
      <c r="F32" s="36"/>
    </row>
    <row r="33" customHeight="1" spans="1:6">
      <c r="A33" s="37">
        <v>28</v>
      </c>
      <c r="B33" s="38" t="s">
        <v>261</v>
      </c>
      <c r="C33" s="39" t="s">
        <v>262</v>
      </c>
      <c r="D33" s="36"/>
      <c r="E33" s="36"/>
      <c r="F33" s="36"/>
    </row>
  </sheetData>
  <mergeCells count="1">
    <mergeCell ref="A2:F2"/>
  </mergeCells>
  <pageMargins left="1.29861111111111" right="0.75" top="0.550694444444444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302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303</v>
      </c>
      <c r="B4" s="22"/>
      <c r="C4" s="23" t="s">
        <v>39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304</v>
      </c>
      <c r="B5" s="22" t="s">
        <v>305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116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306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35</v>
      </c>
    </row>
    <row r="4" ht="22.75" customHeight="1" spans="1:5">
      <c r="A4" s="14" t="s">
        <v>171</v>
      </c>
      <c r="B4" s="14" t="s">
        <v>116</v>
      </c>
      <c r="C4" s="14" t="s">
        <v>307</v>
      </c>
      <c r="D4" s="14" t="s">
        <v>308</v>
      </c>
      <c r="E4" s="14" t="s">
        <v>309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1.37777777777778" right="0.75" top="0.78680555555555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L10" sqref="L10"/>
    </sheetView>
  </sheetViews>
  <sheetFormatPr defaultColWidth="9" defaultRowHeight="13.5" outlineLevelCol="1"/>
  <cols>
    <col min="1" max="2" width="57.5" customWidth="1"/>
  </cols>
  <sheetData>
    <row r="1" ht="20.25" spans="1:2">
      <c r="A1" s="1" t="s">
        <v>310</v>
      </c>
      <c r="B1" s="1"/>
    </row>
    <row r="2" spans="1:1">
      <c r="A2" s="2" t="s">
        <v>311</v>
      </c>
    </row>
    <row r="3" ht="15" customHeight="1" spans="1:2">
      <c r="A3" s="3" t="s">
        <v>38</v>
      </c>
      <c r="B3" s="4" t="s">
        <v>39</v>
      </c>
    </row>
    <row r="4" spans="1:2">
      <c r="A4" s="3"/>
      <c r="B4" s="4"/>
    </row>
    <row r="5" ht="23" customHeight="1" spans="1:2">
      <c r="A5" s="5" t="s">
        <v>312</v>
      </c>
      <c r="B5" s="4">
        <v>1</v>
      </c>
    </row>
    <row r="6" ht="23" customHeight="1" spans="1:2">
      <c r="A6" s="6" t="s">
        <v>313</v>
      </c>
      <c r="B6" s="7"/>
    </row>
    <row r="7" ht="23" customHeight="1" spans="1:2">
      <c r="A7" s="8" t="s">
        <v>314</v>
      </c>
      <c r="B7" s="7"/>
    </row>
    <row r="8" ht="23" customHeight="1" spans="1:2">
      <c r="A8" s="8"/>
      <c r="B8" s="7"/>
    </row>
    <row r="9" ht="23" customHeight="1" spans="1:2">
      <c r="A9" s="8"/>
      <c r="B9" s="7"/>
    </row>
    <row r="10" ht="23" customHeight="1" spans="1:2">
      <c r="A10" s="8"/>
      <c r="B10" s="7"/>
    </row>
    <row r="11" ht="23" customHeight="1" spans="1:2">
      <c r="A11" s="8"/>
      <c r="B11" s="7"/>
    </row>
    <row r="12" ht="23" customHeight="1" spans="1:2">
      <c r="A12" s="8"/>
      <c r="B12" s="7"/>
    </row>
    <row r="13" ht="23" customHeight="1" spans="1:2">
      <c r="A13" s="8"/>
      <c r="B13" s="7"/>
    </row>
    <row r="14" ht="23" customHeight="1" spans="1:2">
      <c r="A14" s="8"/>
      <c r="B14" s="7"/>
    </row>
    <row r="15" ht="23" customHeight="1" spans="1:2">
      <c r="A15" s="8"/>
      <c r="B15" s="7"/>
    </row>
    <row r="16" spans="1:1">
      <c r="A16" s="9" t="s">
        <v>315</v>
      </c>
    </row>
  </sheetData>
  <mergeCells count="3">
    <mergeCell ref="A1:B1"/>
    <mergeCell ref="A3:A4"/>
    <mergeCell ref="B3:B4"/>
  </mergeCells>
  <pageMargins left="1.37777777777778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28" sqref="C28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6" t="s">
        <v>12</v>
      </c>
      <c r="C2" s="116"/>
    </row>
    <row r="3" ht="29.35" customHeight="1" spans="1:3">
      <c r="A3" s="117"/>
      <c r="B3" s="118" t="s">
        <v>13</v>
      </c>
      <c r="C3" s="118" t="s">
        <v>14</v>
      </c>
    </row>
    <row r="4" ht="28.45" customHeight="1" spans="1:3">
      <c r="A4" s="109"/>
      <c r="B4" s="119" t="s">
        <v>15</v>
      </c>
      <c r="C4" s="120" t="s">
        <v>16</v>
      </c>
    </row>
    <row r="5" ht="28.45" customHeight="1" spans="1:3">
      <c r="A5" s="109"/>
      <c r="B5" s="119" t="s">
        <v>17</v>
      </c>
      <c r="C5" s="120" t="s">
        <v>18</v>
      </c>
    </row>
    <row r="6" ht="28.45" customHeight="1" spans="1:3">
      <c r="A6" s="109"/>
      <c r="B6" s="119" t="s">
        <v>19</v>
      </c>
      <c r="C6" s="120" t="s">
        <v>20</v>
      </c>
    </row>
    <row r="7" ht="28.45" customHeight="1" spans="1:3">
      <c r="A7" s="109"/>
      <c r="B7" s="119" t="s">
        <v>21</v>
      </c>
      <c r="C7" s="120"/>
    </row>
    <row r="8" ht="28.45" customHeight="1" spans="1:3">
      <c r="A8" s="109"/>
      <c r="B8" s="119" t="s">
        <v>22</v>
      </c>
      <c r="C8" s="120" t="s">
        <v>23</v>
      </c>
    </row>
    <row r="9" ht="28.45" customHeight="1" spans="1:3">
      <c r="A9" s="109"/>
      <c r="B9" s="119" t="s">
        <v>24</v>
      </c>
      <c r="C9" s="120" t="s">
        <v>25</v>
      </c>
    </row>
    <row r="10" ht="28.45" customHeight="1" spans="1:3">
      <c r="A10" s="109"/>
      <c r="B10" s="119" t="s">
        <v>26</v>
      </c>
      <c r="C10" s="120" t="s">
        <v>27</v>
      </c>
    </row>
    <row r="11" ht="28.45" customHeight="1" spans="1:3">
      <c r="A11" s="109"/>
      <c r="B11" s="119" t="s">
        <v>28</v>
      </c>
      <c r="C11" s="120" t="s">
        <v>29</v>
      </c>
    </row>
    <row r="12" ht="28.45" customHeight="1" spans="1:3">
      <c r="A12" s="109"/>
      <c r="B12" s="119" t="s">
        <v>30</v>
      </c>
      <c r="C12" s="120"/>
    </row>
    <row r="13" ht="28.45" customHeight="1" spans="1:3">
      <c r="A13" s="10"/>
      <c r="B13" s="119" t="s">
        <v>31</v>
      </c>
      <c r="C13" s="120"/>
    </row>
    <row r="14" ht="28.45" customHeight="1" spans="1:3">
      <c r="A14" s="10"/>
      <c r="B14" s="119" t="s">
        <v>32</v>
      </c>
      <c r="C14" s="120" t="s">
        <v>16</v>
      </c>
    </row>
    <row r="15" ht="36" customHeight="1" spans="2:3">
      <c r="B15" s="119" t="s">
        <v>33</v>
      </c>
      <c r="C15" s="36"/>
    </row>
  </sheetData>
  <mergeCells count="1">
    <mergeCell ref="B2:C2"/>
  </mergeCells>
  <pageMargins left="1.61388888888889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G11" sqref="G11"/>
    </sheetView>
  </sheetViews>
  <sheetFormatPr defaultColWidth="10" defaultRowHeight="13.5" outlineLevelCol="3"/>
  <cols>
    <col min="1" max="1" width="45" customWidth="1"/>
    <col min="2" max="2" width="20.75" customWidth="1"/>
    <col min="3" max="3" width="39.5" customWidth="1"/>
    <col min="4" max="4" width="22.5" customWidth="1"/>
  </cols>
  <sheetData>
    <row r="1" ht="14.3" customHeight="1" spans="1:4">
      <c r="A1" s="10"/>
      <c r="B1" s="10"/>
      <c r="C1" s="10"/>
      <c r="D1" s="10"/>
    </row>
    <row r="2" ht="18" customHeight="1" spans="1:4">
      <c r="A2" s="11" t="s">
        <v>34</v>
      </c>
      <c r="B2" s="11"/>
      <c r="C2" s="11"/>
      <c r="D2" s="11"/>
    </row>
    <row r="3" ht="16" customHeight="1" spans="1:4">
      <c r="A3" s="109"/>
      <c r="B3" s="109"/>
      <c r="C3" s="109"/>
      <c r="D3" s="110" t="s">
        <v>35</v>
      </c>
    </row>
    <row r="4" ht="14" customHeight="1" spans="1:4">
      <c r="A4" s="85" t="s">
        <v>36</v>
      </c>
      <c r="B4" s="85"/>
      <c r="C4" s="85" t="s">
        <v>37</v>
      </c>
      <c r="D4" s="85"/>
    </row>
    <row r="5" ht="14" customHeight="1" spans="1:4">
      <c r="A5" s="85" t="s">
        <v>38</v>
      </c>
      <c r="B5" s="85" t="s">
        <v>39</v>
      </c>
      <c r="C5" s="85" t="s">
        <v>38</v>
      </c>
      <c r="D5" s="85" t="s">
        <v>39</v>
      </c>
    </row>
    <row r="6" ht="14" customHeight="1" spans="1:4">
      <c r="A6" s="111" t="s">
        <v>40</v>
      </c>
      <c r="B6">
        <v>27075813.25</v>
      </c>
      <c r="C6" s="111" t="s">
        <v>41</v>
      </c>
      <c r="D6" s="90"/>
    </row>
    <row r="7" ht="14" customHeight="1" spans="1:4">
      <c r="A7" s="111" t="s">
        <v>42</v>
      </c>
      <c r="B7" s="90"/>
      <c r="C7" s="111" t="s">
        <v>43</v>
      </c>
      <c r="D7" s="112"/>
    </row>
    <row r="8" ht="14" customHeight="1" spans="1:4">
      <c r="A8" s="111" t="s">
        <v>44</v>
      </c>
      <c r="B8" s="90"/>
      <c r="C8" s="111" t="s">
        <v>45</v>
      </c>
      <c r="D8" s="112"/>
    </row>
    <row r="9" ht="14" customHeight="1" spans="1:4">
      <c r="A9" s="111" t="s">
        <v>46</v>
      </c>
      <c r="B9" s="90"/>
      <c r="C9" s="111" t="s">
        <v>47</v>
      </c>
      <c r="D9" s="112"/>
    </row>
    <row r="10" ht="14" customHeight="1" spans="1:4">
      <c r="A10" s="111" t="s">
        <v>48</v>
      </c>
      <c r="B10" s="90"/>
      <c r="C10" s="111" t="s">
        <v>49</v>
      </c>
      <c r="D10" s="112"/>
    </row>
    <row r="11" ht="14" customHeight="1" spans="1:4">
      <c r="A11" s="111" t="s">
        <v>50</v>
      </c>
      <c r="B11" s="90"/>
      <c r="C11" s="111" t="s">
        <v>51</v>
      </c>
      <c r="D11" s="112"/>
    </row>
    <row r="12" ht="14" customHeight="1" spans="1:4">
      <c r="A12" s="111" t="s">
        <v>52</v>
      </c>
      <c r="B12" s="90"/>
      <c r="C12" s="111" t="s">
        <v>53</v>
      </c>
      <c r="D12" s="112"/>
    </row>
    <row r="13" ht="14" customHeight="1" spans="1:4">
      <c r="A13" s="111" t="s">
        <v>54</v>
      </c>
      <c r="B13" s="90"/>
      <c r="C13" s="111" t="s">
        <v>55</v>
      </c>
      <c r="D13" s="112">
        <v>28337367.2</v>
      </c>
    </row>
    <row r="14" ht="14" customHeight="1" spans="1:4">
      <c r="A14" s="111" t="s">
        <v>56</v>
      </c>
      <c r="B14" s="90"/>
      <c r="C14" s="111" t="s">
        <v>57</v>
      </c>
      <c r="D14" s="112"/>
    </row>
    <row r="15" ht="14" customHeight="1" spans="1:4">
      <c r="A15" s="111"/>
      <c r="B15" s="113"/>
      <c r="C15" s="111" t="s">
        <v>58</v>
      </c>
      <c r="D15" s="112">
        <v>358446.05</v>
      </c>
    </row>
    <row r="16" ht="14" customHeight="1" spans="1:4">
      <c r="A16" s="111"/>
      <c r="B16" s="113"/>
      <c r="C16" s="111" t="s">
        <v>59</v>
      </c>
      <c r="D16" s="112"/>
    </row>
    <row r="17" ht="14" customHeight="1" spans="1:4">
      <c r="A17" s="111"/>
      <c r="B17" s="113"/>
      <c r="C17" s="111" t="s">
        <v>60</v>
      </c>
      <c r="D17" s="112"/>
    </row>
    <row r="18" ht="14" customHeight="1" spans="1:4">
      <c r="A18" s="111"/>
      <c r="B18" s="113"/>
      <c r="C18" s="111" t="s">
        <v>61</v>
      </c>
      <c r="D18" s="112"/>
    </row>
    <row r="19" ht="14" customHeight="1" spans="1:4">
      <c r="A19" s="111"/>
      <c r="B19" s="113"/>
      <c r="C19" s="111" t="s">
        <v>62</v>
      </c>
      <c r="D19" s="112"/>
    </row>
    <row r="20" ht="14" customHeight="1" spans="1:4">
      <c r="A20" s="114"/>
      <c r="B20" s="115"/>
      <c r="C20" s="111" t="s">
        <v>63</v>
      </c>
      <c r="D20" s="112"/>
    </row>
    <row r="21" ht="14" customHeight="1" spans="1:4">
      <c r="A21" s="114"/>
      <c r="B21" s="115"/>
      <c r="C21" s="111" t="s">
        <v>64</v>
      </c>
      <c r="D21" s="112"/>
    </row>
    <row r="22" ht="14" customHeight="1" spans="1:4">
      <c r="A22" s="114"/>
      <c r="B22" s="115"/>
      <c r="C22" s="111" t="s">
        <v>65</v>
      </c>
      <c r="D22" s="112"/>
    </row>
    <row r="23" ht="14" customHeight="1" spans="1:4">
      <c r="A23" s="114"/>
      <c r="B23" s="115"/>
      <c r="C23" s="111" t="s">
        <v>66</v>
      </c>
      <c r="D23" s="112"/>
    </row>
    <row r="24" ht="14" customHeight="1" spans="1:4">
      <c r="A24" s="114"/>
      <c r="B24" s="115"/>
      <c r="C24" s="111" t="s">
        <v>67</v>
      </c>
      <c r="D24" s="112"/>
    </row>
    <row r="25" ht="14" customHeight="1" spans="1:4">
      <c r="A25" s="111"/>
      <c r="B25" s="113"/>
      <c r="C25" s="111" t="s">
        <v>68</v>
      </c>
      <c r="D25" s="112"/>
    </row>
    <row r="26" ht="14" customHeight="1" spans="1:4">
      <c r="A26" s="111"/>
      <c r="B26" s="113"/>
      <c r="C26" s="111" t="s">
        <v>69</v>
      </c>
      <c r="D26" s="112"/>
    </row>
    <row r="27" ht="14" customHeight="1" spans="1:4">
      <c r="A27" s="111"/>
      <c r="B27" s="113"/>
      <c r="C27" s="111" t="s">
        <v>70</v>
      </c>
      <c r="D27" s="112"/>
    </row>
    <row r="28" ht="14" customHeight="1" spans="1:4">
      <c r="A28" s="114"/>
      <c r="B28" s="115"/>
      <c r="C28" s="111" t="s">
        <v>71</v>
      </c>
      <c r="D28" s="112"/>
    </row>
    <row r="29" ht="14" customHeight="1" spans="1:4">
      <c r="A29" s="114"/>
      <c r="B29" s="115"/>
      <c r="C29" s="111" t="s">
        <v>72</v>
      </c>
      <c r="D29" s="112"/>
    </row>
    <row r="30" ht="14" customHeight="1" spans="1:4">
      <c r="A30" s="114"/>
      <c r="B30" s="115"/>
      <c r="C30" s="111" t="s">
        <v>73</v>
      </c>
      <c r="D30" s="112"/>
    </row>
    <row r="31" ht="14" customHeight="1" spans="1:4">
      <c r="A31" s="114"/>
      <c r="B31" s="115"/>
      <c r="C31" s="111" t="s">
        <v>74</v>
      </c>
      <c r="D31" s="112"/>
    </row>
    <row r="32" ht="14" customHeight="1" spans="1:4">
      <c r="A32" s="114"/>
      <c r="B32" s="115"/>
      <c r="C32" s="111" t="s">
        <v>75</v>
      </c>
      <c r="D32" s="112"/>
    </row>
    <row r="33" ht="14" customHeight="1" spans="1:4">
      <c r="A33" s="111"/>
      <c r="B33" s="111"/>
      <c r="C33" s="111" t="s">
        <v>76</v>
      </c>
      <c r="D33" s="112"/>
    </row>
    <row r="34" ht="14" customHeight="1" spans="1:4">
      <c r="A34" s="111"/>
      <c r="B34" s="111"/>
      <c r="C34" s="111" t="s">
        <v>77</v>
      </c>
      <c r="D34" s="112"/>
    </row>
    <row r="35" ht="14" customHeight="1" spans="1:4">
      <c r="A35" s="111"/>
      <c r="B35" s="111"/>
      <c r="C35" s="111" t="s">
        <v>78</v>
      </c>
      <c r="D35" s="112"/>
    </row>
    <row r="36" ht="14" customHeight="1" spans="1:4">
      <c r="A36" s="114" t="s">
        <v>79</v>
      </c>
      <c r="B36" s="115">
        <f>SUM(B6:B14)</f>
        <v>27075813.25</v>
      </c>
      <c r="C36" s="114" t="s">
        <v>80</v>
      </c>
      <c r="D36" s="115">
        <f>SUM(D6:D35)</f>
        <v>28695813.25</v>
      </c>
    </row>
    <row r="37" ht="14" customHeight="1" spans="1:4">
      <c r="A37" s="114" t="s">
        <v>81</v>
      </c>
      <c r="B37">
        <v>1620000</v>
      </c>
      <c r="C37" s="114" t="s">
        <v>82</v>
      </c>
      <c r="D37" s="115"/>
    </row>
    <row r="38" ht="14" customHeight="1" spans="1:4">
      <c r="A38" s="114" t="s">
        <v>83</v>
      </c>
      <c r="B38" s="113"/>
      <c r="C38" s="111"/>
      <c r="D38" s="113"/>
    </row>
    <row r="39" ht="14" customHeight="1" spans="1:4">
      <c r="A39" s="114" t="s">
        <v>84</v>
      </c>
      <c r="B39" s="115">
        <f>B36+B37</f>
        <v>28695813.25</v>
      </c>
      <c r="C39" s="114" t="s">
        <v>85</v>
      </c>
      <c r="D39" s="115">
        <f>D36+D37</f>
        <v>28695813.25</v>
      </c>
    </row>
  </sheetData>
  <mergeCells count="4">
    <mergeCell ref="A2:D2"/>
    <mergeCell ref="A3:C3"/>
    <mergeCell ref="A4:B4"/>
    <mergeCell ref="C4:D4"/>
  </mergeCells>
  <pageMargins left="0.984027777777778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F14" sqref="F14"/>
    </sheetView>
  </sheetViews>
  <sheetFormatPr defaultColWidth="7.875" defaultRowHeight="12.75" customHeight="1" outlineLevelCol="2"/>
  <cols>
    <col min="1" max="2" width="51" style="18" customWidth="1"/>
    <col min="3" max="3" width="27.375" style="18" customWidth="1"/>
    <col min="4" max="16384" width="7.875" style="17"/>
  </cols>
  <sheetData>
    <row r="1" ht="25" customHeight="1" spans="1:2">
      <c r="A1" s="20" t="s">
        <v>86</v>
      </c>
      <c r="B1" s="20"/>
    </row>
    <row r="2" ht="18" customHeight="1" spans="1:2">
      <c r="A2" s="100"/>
      <c r="B2" s="21" t="s">
        <v>35</v>
      </c>
    </row>
    <row r="3" ht="15" customHeight="1" spans="1:2">
      <c r="A3" s="30" t="s">
        <v>38</v>
      </c>
      <c r="B3" s="30" t="s">
        <v>39</v>
      </c>
    </row>
    <row r="4" s="17" customFormat="1" ht="15" customHeight="1" spans="1:2">
      <c r="A4" s="101" t="s">
        <v>87</v>
      </c>
      <c r="B4" s="102">
        <f>B5+B6</f>
        <v>28695813.25</v>
      </c>
    </row>
    <row r="5" s="17" customFormat="1" ht="15" customHeight="1" spans="1:3">
      <c r="A5" s="103" t="s">
        <v>88</v>
      </c>
      <c r="B5" s="104">
        <v>18645813.25</v>
      </c>
      <c r="C5" s="18"/>
    </row>
    <row r="6" s="17" customFormat="1" ht="15" customHeight="1" spans="1:3">
      <c r="A6" s="103" t="s">
        <v>89</v>
      </c>
      <c r="B6" s="104">
        <v>10050000</v>
      </c>
      <c r="C6" s="18"/>
    </row>
    <row r="7" s="17" customFormat="1" ht="15" customHeight="1" spans="1:3">
      <c r="A7" s="101" t="s">
        <v>90</v>
      </c>
      <c r="B7" s="104">
        <f>B8+B9</f>
        <v>0</v>
      </c>
      <c r="C7" s="18"/>
    </row>
    <row r="8" s="17" customFormat="1" ht="15" customHeight="1" spans="1:3">
      <c r="A8" s="103" t="s">
        <v>88</v>
      </c>
      <c r="B8" s="104"/>
      <c r="C8" s="18"/>
    </row>
    <row r="9" s="17" customFormat="1" ht="15" customHeight="1" spans="1:3">
      <c r="A9" s="103" t="s">
        <v>89</v>
      </c>
      <c r="B9" s="104"/>
      <c r="C9" s="18"/>
    </row>
    <row r="10" s="17" customFormat="1" ht="15" customHeight="1" spans="1:3">
      <c r="A10" s="101" t="s">
        <v>91</v>
      </c>
      <c r="B10" s="104"/>
      <c r="C10" s="18"/>
    </row>
    <row r="11" s="17" customFormat="1" ht="15" customHeight="1" spans="1:3">
      <c r="A11" s="103" t="s">
        <v>88</v>
      </c>
      <c r="B11" s="104"/>
      <c r="C11" s="18"/>
    </row>
    <row r="12" s="17" customFormat="1" ht="15" customHeight="1" spans="1:3">
      <c r="A12" s="103" t="s">
        <v>89</v>
      </c>
      <c r="B12" s="104"/>
      <c r="C12" s="18"/>
    </row>
    <row r="13" s="17" customFormat="1" ht="15" customHeight="1" spans="1:3">
      <c r="A13" s="105" t="s">
        <v>92</v>
      </c>
      <c r="B13" s="104">
        <f>SUM(B14:B16)</f>
        <v>0</v>
      </c>
      <c r="C13" s="18"/>
    </row>
    <row r="14" s="17" customFormat="1" ht="15" customHeight="1" spans="1:3">
      <c r="A14" s="103" t="s">
        <v>93</v>
      </c>
      <c r="B14" s="104"/>
      <c r="C14" s="18"/>
    </row>
    <row r="15" s="17" customFormat="1" ht="15" customHeight="1" spans="1:3">
      <c r="A15" s="103" t="s">
        <v>94</v>
      </c>
      <c r="B15" s="104"/>
      <c r="C15" s="18"/>
    </row>
    <row r="16" s="17" customFormat="1" ht="15" customHeight="1" spans="1:3">
      <c r="A16" s="103" t="s">
        <v>95</v>
      </c>
      <c r="B16" s="104"/>
      <c r="C16" s="18"/>
    </row>
    <row r="17" s="17" customFormat="1" ht="15" customHeight="1" spans="1:3">
      <c r="A17" s="105" t="s">
        <v>96</v>
      </c>
      <c r="B17" s="104"/>
      <c r="C17" s="18"/>
    </row>
    <row r="18" s="17" customFormat="1" ht="15" customHeight="1" spans="1:3">
      <c r="A18" s="105" t="s">
        <v>97</v>
      </c>
      <c r="B18" s="104"/>
      <c r="C18" s="18"/>
    </row>
    <row r="19" s="17" customFormat="1" ht="15" customHeight="1" spans="1:3">
      <c r="A19" s="105" t="s">
        <v>98</v>
      </c>
      <c r="B19" s="104"/>
      <c r="C19" s="18"/>
    </row>
    <row r="20" s="17" customFormat="1" ht="15" customHeight="1" spans="1:3">
      <c r="A20" s="105" t="s">
        <v>99</v>
      </c>
      <c r="B20" s="104"/>
      <c r="C20" s="18"/>
    </row>
    <row r="21" s="17" customFormat="1" ht="15" customHeight="1" spans="1:3">
      <c r="A21" s="105" t="s">
        <v>100</v>
      </c>
      <c r="B21" s="102">
        <f>B22+B25+B28+B29</f>
        <v>0</v>
      </c>
      <c r="C21" s="18"/>
    </row>
    <row r="22" s="17" customFormat="1" ht="15" customHeight="1" spans="1:3">
      <c r="A22" s="103" t="s">
        <v>101</v>
      </c>
      <c r="B22" s="102">
        <f>B23+B24</f>
        <v>0</v>
      </c>
      <c r="C22" s="18"/>
    </row>
    <row r="23" s="17" customFormat="1" ht="15" customHeight="1" spans="1:3">
      <c r="A23" s="103" t="s">
        <v>102</v>
      </c>
      <c r="B23" s="102"/>
      <c r="C23" s="18"/>
    </row>
    <row r="24" s="17" customFormat="1" ht="15" customHeight="1" spans="1:3">
      <c r="A24" s="103" t="s">
        <v>103</v>
      </c>
      <c r="B24" s="102"/>
      <c r="C24" s="18"/>
    </row>
    <row r="25" s="17" customFormat="1" ht="15" customHeight="1" spans="1:3">
      <c r="A25" s="103" t="s">
        <v>104</v>
      </c>
      <c r="B25" s="102">
        <f>B26+B27</f>
        <v>0</v>
      </c>
      <c r="C25" s="18"/>
    </row>
    <row r="26" s="17" customFormat="1" ht="15" customHeight="1" spans="1:3">
      <c r="A26" s="103" t="s">
        <v>105</v>
      </c>
      <c r="B26" s="102"/>
      <c r="C26" s="18"/>
    </row>
    <row r="27" s="17" customFormat="1" ht="15" customHeight="1" spans="1:3">
      <c r="A27" s="103" t="s">
        <v>106</v>
      </c>
      <c r="B27" s="102"/>
      <c r="C27" s="18"/>
    </row>
    <row r="28" s="17" customFormat="1" ht="15" customHeight="1" spans="1:3">
      <c r="A28" s="103" t="s">
        <v>107</v>
      </c>
      <c r="B28" s="102"/>
      <c r="C28" s="18"/>
    </row>
    <row r="29" s="17" customFormat="1" ht="15" customHeight="1" spans="1:3">
      <c r="A29" s="103" t="s">
        <v>108</v>
      </c>
      <c r="B29" s="102"/>
      <c r="C29" s="18"/>
    </row>
    <row r="30" ht="15" customHeight="1" spans="1:2">
      <c r="A30" s="106"/>
      <c r="B30" s="102"/>
    </row>
    <row r="31" s="17" customFormat="1" ht="15" customHeight="1" spans="1:3">
      <c r="A31" s="107" t="s">
        <v>109</v>
      </c>
      <c r="B31" s="108">
        <f>B4+B7+B13+B17+B18+B19+B20+B21</f>
        <v>28695813.25</v>
      </c>
      <c r="C31" s="18"/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826388888888889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K13" sqref="K13"/>
    </sheetView>
  </sheetViews>
  <sheetFormatPr defaultColWidth="10" defaultRowHeight="13.5" outlineLevelCol="5"/>
  <cols>
    <col min="1" max="1" width="17.25" customWidth="1"/>
    <col min="2" max="2" width="32.125" customWidth="1"/>
    <col min="3" max="6" width="18" customWidth="1"/>
  </cols>
  <sheetData>
    <row r="1" ht="14.3" customHeight="1" spans="1:6">
      <c r="A1" s="10"/>
      <c r="B1" s="10"/>
      <c r="C1" s="10"/>
      <c r="D1" s="10"/>
      <c r="E1" s="10"/>
      <c r="F1" s="10"/>
    </row>
    <row r="2" ht="30" customHeight="1" spans="1:6">
      <c r="A2" s="11" t="s">
        <v>110</v>
      </c>
      <c r="B2" s="11"/>
      <c r="C2" s="11"/>
      <c r="D2" s="11"/>
      <c r="E2" s="11"/>
      <c r="F2" s="11"/>
    </row>
    <row r="3" ht="22.75" customHeight="1" spans="1:6">
      <c r="A3" s="12"/>
      <c r="B3" s="12"/>
      <c r="C3" s="12"/>
      <c r="D3" s="12"/>
      <c r="E3" s="12"/>
      <c r="F3" s="12" t="s">
        <v>35</v>
      </c>
    </row>
    <row r="4" ht="22.75" customHeight="1" spans="1:6">
      <c r="A4" s="95" t="s">
        <v>111</v>
      </c>
      <c r="B4" s="96"/>
      <c r="C4" s="97" t="s">
        <v>112</v>
      </c>
      <c r="D4" s="97" t="s">
        <v>113</v>
      </c>
      <c r="E4" s="97" t="s">
        <v>114</v>
      </c>
      <c r="F4" s="97" t="s">
        <v>115</v>
      </c>
    </row>
    <row r="5" s="45" customFormat="1" ht="22.75" customHeight="1" spans="1:6">
      <c r="A5" s="98" t="s">
        <v>116</v>
      </c>
      <c r="B5" s="99"/>
      <c r="C5" s="69">
        <f>D5+E5+F5</f>
        <v>28695813.25</v>
      </c>
      <c r="D5" s="69">
        <f>D6+D19</f>
        <v>18645813.25</v>
      </c>
      <c r="E5" s="69">
        <f>E6+E19</f>
        <v>8430000</v>
      </c>
      <c r="F5" s="69">
        <f>F6+F19</f>
        <v>1620000</v>
      </c>
    </row>
    <row r="6" s="45" customFormat="1" ht="24" customHeight="1" spans="1:6">
      <c r="A6" s="67">
        <v>208</v>
      </c>
      <c r="B6" s="31" t="s">
        <v>117</v>
      </c>
      <c r="C6" s="68">
        <f>D6+E6+F6</f>
        <v>28337367.2</v>
      </c>
      <c r="D6" s="69">
        <f>D7+D9+D12+D17</f>
        <v>18287367.2</v>
      </c>
      <c r="E6" s="69">
        <f>E7+E9+E12+E17</f>
        <v>8430000</v>
      </c>
      <c r="F6" s="69">
        <f>F7+F9+F12+F17</f>
        <v>1620000</v>
      </c>
    </row>
    <row r="7" s="45" customFormat="1" ht="24" customHeight="1" spans="1:6">
      <c r="A7" s="67">
        <v>20801</v>
      </c>
      <c r="B7" s="31" t="s">
        <v>118</v>
      </c>
      <c r="C7" s="68">
        <f t="shared" ref="C7:C21" si="0">D7+E7+F7</f>
        <v>4848097.36</v>
      </c>
      <c r="D7" s="69">
        <f>D8</f>
        <v>4848097.36</v>
      </c>
      <c r="E7" s="69"/>
      <c r="F7" s="69"/>
    </row>
    <row r="8" ht="24" customHeight="1" spans="1:6">
      <c r="A8" s="71">
        <v>2080101</v>
      </c>
      <c r="B8" s="72" t="s">
        <v>119</v>
      </c>
      <c r="C8" s="73">
        <f t="shared" si="0"/>
        <v>4848097.36</v>
      </c>
      <c r="D8" s="74">
        <v>4848097.36</v>
      </c>
      <c r="E8" s="74"/>
      <c r="F8" s="74"/>
    </row>
    <row r="9" s="45" customFormat="1" ht="24" customHeight="1" spans="1:6">
      <c r="A9" s="67">
        <v>20805</v>
      </c>
      <c r="B9" s="76" t="s">
        <v>120</v>
      </c>
      <c r="C9" s="68">
        <f t="shared" si="0"/>
        <v>268880</v>
      </c>
      <c r="D9" s="77">
        <f>D10+D11</f>
        <v>268880</v>
      </c>
      <c r="E9" s="77"/>
      <c r="F9" s="77"/>
    </row>
    <row r="10" ht="24" customHeight="1" spans="1:6">
      <c r="A10" s="71">
        <v>2080501</v>
      </c>
      <c r="B10" s="79" t="s">
        <v>121</v>
      </c>
      <c r="C10" s="73">
        <f t="shared" si="0"/>
        <v>28460</v>
      </c>
      <c r="D10" s="80">
        <v>28460</v>
      </c>
      <c r="E10" s="80"/>
      <c r="F10" s="80"/>
    </row>
    <row r="11" ht="24" customHeight="1" spans="1:6">
      <c r="A11" s="71">
        <v>2080505</v>
      </c>
      <c r="B11" s="79" t="s">
        <v>122</v>
      </c>
      <c r="C11" s="73">
        <f t="shared" si="0"/>
        <v>240420</v>
      </c>
      <c r="D11" s="80">
        <v>240420</v>
      </c>
      <c r="E11" s="80"/>
      <c r="F11" s="80"/>
    </row>
    <row r="12" s="45" customFormat="1" ht="24" customHeight="1" spans="1:6">
      <c r="A12" s="67">
        <v>20807</v>
      </c>
      <c r="B12" s="81" t="s">
        <v>123</v>
      </c>
      <c r="C12" s="68">
        <f t="shared" si="0"/>
        <v>23184000</v>
      </c>
      <c r="D12" s="77">
        <f>D13+D14+D15+D16</f>
        <v>13134000</v>
      </c>
      <c r="E12" s="77">
        <f>E13+E14+E15+E16</f>
        <v>8430000</v>
      </c>
      <c r="F12" s="77">
        <f>F13+F14+F15+F16</f>
        <v>1620000</v>
      </c>
    </row>
    <row r="13" ht="24" customHeight="1" spans="1:6">
      <c r="A13" s="71">
        <v>2080701</v>
      </c>
      <c r="B13" s="83" t="s">
        <v>124</v>
      </c>
      <c r="C13" s="73">
        <f t="shared" si="0"/>
        <v>1620000</v>
      </c>
      <c r="D13" s="80"/>
      <c r="E13" s="80"/>
      <c r="F13" s="80">
        <v>1620000</v>
      </c>
    </row>
    <row r="14" ht="24" customHeight="1" spans="1:6">
      <c r="A14" s="71">
        <v>2080705</v>
      </c>
      <c r="B14" s="83" t="s">
        <v>125</v>
      </c>
      <c r="C14" s="73">
        <f t="shared" si="0"/>
        <v>12354000</v>
      </c>
      <c r="D14" s="80">
        <v>11154000</v>
      </c>
      <c r="E14" s="80">
        <v>1200000</v>
      </c>
      <c r="F14" s="80"/>
    </row>
    <row r="15" ht="24" customHeight="1" spans="1:6">
      <c r="A15" s="71">
        <v>2080711</v>
      </c>
      <c r="B15" s="84" t="s">
        <v>126</v>
      </c>
      <c r="C15" s="73">
        <f t="shared" si="0"/>
        <v>1980000</v>
      </c>
      <c r="D15" s="80">
        <v>1980000</v>
      </c>
      <c r="E15" s="80"/>
      <c r="F15" s="80"/>
    </row>
    <row r="16" ht="24" customHeight="1" spans="1:6">
      <c r="A16" s="71">
        <v>2080799</v>
      </c>
      <c r="B16" s="84" t="s">
        <v>127</v>
      </c>
      <c r="C16" s="73">
        <f t="shared" si="0"/>
        <v>7230000</v>
      </c>
      <c r="D16" s="80"/>
      <c r="E16" s="80">
        <v>7230000</v>
      </c>
      <c r="F16" s="80"/>
    </row>
    <row r="17" s="45" customFormat="1" ht="24" customHeight="1" spans="1:6">
      <c r="A17" s="67">
        <v>20899</v>
      </c>
      <c r="B17" s="76" t="s">
        <v>128</v>
      </c>
      <c r="C17" s="68">
        <f t="shared" si="0"/>
        <v>36389.84</v>
      </c>
      <c r="D17" s="77">
        <f>D18</f>
        <v>36389.84</v>
      </c>
      <c r="E17" s="77"/>
      <c r="F17" s="77"/>
    </row>
    <row r="18" ht="24" customHeight="1" spans="1:6">
      <c r="A18" s="71">
        <v>2089999</v>
      </c>
      <c r="B18" s="79" t="s">
        <v>128</v>
      </c>
      <c r="C18" s="73">
        <f t="shared" si="0"/>
        <v>36389.84</v>
      </c>
      <c r="D18" s="80">
        <v>36389.84</v>
      </c>
      <c r="E18" s="80"/>
      <c r="F18" s="80"/>
    </row>
    <row r="19" s="45" customFormat="1" ht="24" customHeight="1" spans="1:6">
      <c r="A19" s="67">
        <v>210</v>
      </c>
      <c r="B19" s="76" t="s">
        <v>129</v>
      </c>
      <c r="C19" s="68">
        <f t="shared" si="0"/>
        <v>358446.05</v>
      </c>
      <c r="D19" s="77">
        <f>D20</f>
        <v>358446.05</v>
      </c>
      <c r="E19" s="77"/>
      <c r="F19" s="77"/>
    </row>
    <row r="20" s="45" customFormat="1" ht="24" customHeight="1" spans="1:6">
      <c r="A20" s="67">
        <v>21011</v>
      </c>
      <c r="B20" s="76" t="s">
        <v>130</v>
      </c>
      <c r="C20" s="68">
        <f t="shared" si="0"/>
        <v>358446.05</v>
      </c>
      <c r="D20" s="77">
        <f>D21</f>
        <v>358446.05</v>
      </c>
      <c r="E20" s="77"/>
      <c r="F20" s="77"/>
    </row>
    <row r="21" ht="24" customHeight="1" spans="1:6">
      <c r="A21" s="71">
        <v>2101101</v>
      </c>
      <c r="B21" s="79" t="s">
        <v>131</v>
      </c>
      <c r="C21" s="73">
        <f t="shared" si="0"/>
        <v>358446.05</v>
      </c>
      <c r="D21" s="80">
        <v>358446.05</v>
      </c>
      <c r="E21" s="80"/>
      <c r="F21" s="80"/>
    </row>
  </sheetData>
  <mergeCells count="3">
    <mergeCell ref="A2:F2"/>
    <mergeCell ref="A4:B4"/>
    <mergeCell ref="A5:B5"/>
  </mergeCells>
  <pageMargins left="1.14166666666667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I33" sqref="I33"/>
    </sheetView>
  </sheetViews>
  <sheetFormatPr defaultColWidth="10" defaultRowHeight="13.5" outlineLevelCol="6"/>
  <cols>
    <col min="1" max="1" width="35" customWidth="1"/>
    <col min="2" max="2" width="18.875" customWidth="1"/>
    <col min="3" max="3" width="36.6416666666667" customWidth="1"/>
    <col min="4" max="4" width="20.125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21" customHeight="1" spans="1:7">
      <c r="A2" s="11" t="s">
        <v>132</v>
      </c>
      <c r="B2" s="11"/>
      <c r="C2" s="11"/>
      <c r="D2" s="11"/>
      <c r="E2" s="10"/>
      <c r="F2" s="10"/>
      <c r="G2" s="10"/>
    </row>
    <row r="3" ht="17" customHeight="1" spans="1:7">
      <c r="A3" s="12"/>
      <c r="B3" s="12"/>
      <c r="C3" s="47" t="s">
        <v>35</v>
      </c>
      <c r="D3" s="47"/>
      <c r="E3" s="12"/>
      <c r="F3" s="12"/>
      <c r="G3" s="12"/>
    </row>
    <row r="4" ht="14" customHeight="1" spans="1:7">
      <c r="A4" s="85" t="s">
        <v>36</v>
      </c>
      <c r="B4" s="85"/>
      <c r="C4" s="85" t="s">
        <v>37</v>
      </c>
      <c r="D4" s="85"/>
      <c r="E4" s="12"/>
      <c r="F4" s="12"/>
      <c r="G4" s="12"/>
    </row>
    <row r="5" ht="14" customHeight="1" spans="1:7">
      <c r="A5" s="85" t="s">
        <v>38</v>
      </c>
      <c r="B5" s="85" t="s">
        <v>39</v>
      </c>
      <c r="C5" s="85" t="s">
        <v>38</v>
      </c>
      <c r="D5" s="85" t="s">
        <v>116</v>
      </c>
      <c r="E5" s="12"/>
      <c r="F5" s="12"/>
      <c r="G5" s="12"/>
    </row>
    <row r="6" ht="14" customHeight="1" spans="1:7">
      <c r="A6" s="15" t="s">
        <v>133</v>
      </c>
      <c r="B6" s="89">
        <f>SUM(B7:B9)</f>
        <v>28695813.25</v>
      </c>
      <c r="C6" s="15" t="s">
        <v>134</v>
      </c>
      <c r="D6" s="89">
        <f>D14+D16</f>
        <v>28695813.25</v>
      </c>
      <c r="E6" s="12"/>
      <c r="F6" s="12"/>
      <c r="G6" s="12"/>
    </row>
    <row r="7" ht="14" customHeight="1" spans="1:7">
      <c r="A7" s="15" t="s">
        <v>135</v>
      </c>
      <c r="B7" s="89">
        <f>D6</f>
        <v>28695813.25</v>
      </c>
      <c r="C7" s="15" t="s">
        <v>136</v>
      </c>
      <c r="D7" s="90"/>
      <c r="E7" s="12"/>
      <c r="F7" s="12"/>
      <c r="G7" s="12"/>
    </row>
    <row r="8" ht="14" customHeight="1" spans="1:7">
      <c r="A8" s="15" t="s">
        <v>137</v>
      </c>
      <c r="B8" s="90"/>
      <c r="C8" s="15" t="s">
        <v>138</v>
      </c>
      <c r="D8" s="90"/>
      <c r="E8" s="12"/>
      <c r="F8" s="12"/>
      <c r="G8" s="12"/>
    </row>
    <row r="9" ht="14" customHeight="1" spans="1:7">
      <c r="A9" s="15" t="s">
        <v>139</v>
      </c>
      <c r="B9" s="90"/>
      <c r="C9" s="15" t="s">
        <v>140</v>
      </c>
      <c r="D9" s="90"/>
      <c r="E9" s="12"/>
      <c r="F9" s="12"/>
      <c r="G9" s="12"/>
    </row>
    <row r="10" ht="14" customHeight="1" spans="1:7">
      <c r="A10" s="15"/>
      <c r="B10" s="91"/>
      <c r="C10" s="15" t="s">
        <v>141</v>
      </c>
      <c r="D10" s="90"/>
      <c r="E10" s="12"/>
      <c r="F10" s="12"/>
      <c r="G10" s="12"/>
    </row>
    <row r="11" ht="14" customHeight="1" spans="1:7">
      <c r="A11" s="15"/>
      <c r="B11" s="91"/>
      <c r="C11" s="15" t="s">
        <v>142</v>
      </c>
      <c r="D11" s="90"/>
      <c r="E11" s="12"/>
      <c r="F11" s="12"/>
      <c r="G11" s="12"/>
    </row>
    <row r="12" ht="14" customHeight="1" spans="1:7">
      <c r="A12" s="15"/>
      <c r="B12" s="91"/>
      <c r="C12" s="15" t="s">
        <v>143</v>
      </c>
      <c r="D12" s="90"/>
      <c r="E12" s="12"/>
      <c r="F12" s="12"/>
      <c r="G12" s="12"/>
    </row>
    <row r="13" ht="14" customHeight="1" spans="1:7">
      <c r="A13" s="43"/>
      <c r="B13" s="92"/>
      <c r="C13" s="15" t="s">
        <v>144</v>
      </c>
      <c r="D13" s="89"/>
      <c r="E13" s="12"/>
      <c r="F13" s="12"/>
      <c r="G13" s="12"/>
    </row>
    <row r="14" ht="14" customHeight="1" spans="1:7">
      <c r="A14" s="15"/>
      <c r="B14" s="91"/>
      <c r="C14" s="15" t="s">
        <v>145</v>
      </c>
      <c r="D14" s="89">
        <f>表1!D13</f>
        <v>28337367.2</v>
      </c>
      <c r="E14" s="12"/>
      <c r="F14" s="12"/>
      <c r="G14" s="46"/>
    </row>
    <row r="15" ht="14" customHeight="1" spans="1:7">
      <c r="A15" s="15"/>
      <c r="B15" s="91"/>
      <c r="C15" s="15" t="s">
        <v>146</v>
      </c>
      <c r="D15" s="89"/>
      <c r="E15" s="12"/>
      <c r="F15" s="12"/>
      <c r="G15" s="12"/>
    </row>
    <row r="16" ht="14" customHeight="1" spans="1:7">
      <c r="A16" s="15"/>
      <c r="B16" s="91"/>
      <c r="C16" s="15" t="s">
        <v>147</v>
      </c>
      <c r="D16" s="89">
        <f>表1!D15</f>
        <v>358446.05</v>
      </c>
      <c r="E16" s="12"/>
      <c r="F16" s="12"/>
      <c r="G16" s="12"/>
    </row>
    <row r="17" ht="14" customHeight="1" spans="1:7">
      <c r="A17" s="15"/>
      <c r="B17" s="91"/>
      <c r="C17" s="15" t="s">
        <v>148</v>
      </c>
      <c r="D17" s="89"/>
      <c r="E17" s="12"/>
      <c r="F17" s="12"/>
      <c r="G17" s="12"/>
    </row>
    <row r="18" ht="14" customHeight="1" spans="1:7">
      <c r="A18" s="15"/>
      <c r="B18" s="91"/>
      <c r="C18" s="15" t="s">
        <v>149</v>
      </c>
      <c r="D18" s="89"/>
      <c r="E18" s="12"/>
      <c r="F18" s="12"/>
      <c r="G18" s="12"/>
    </row>
    <row r="19" ht="14" customHeight="1" spans="1:7">
      <c r="A19" s="15"/>
      <c r="B19" s="15"/>
      <c r="C19" s="15" t="s">
        <v>150</v>
      </c>
      <c r="D19" s="90"/>
      <c r="E19" s="12"/>
      <c r="F19" s="12"/>
      <c r="G19" s="12"/>
    </row>
    <row r="20" ht="14" customHeight="1" spans="1:7">
      <c r="A20" s="15"/>
      <c r="B20" s="15"/>
      <c r="C20" s="15" t="s">
        <v>151</v>
      </c>
      <c r="D20" s="90"/>
      <c r="E20" s="12"/>
      <c r="F20" s="12"/>
      <c r="G20" s="12"/>
    </row>
    <row r="21" ht="14" customHeight="1" spans="1:7">
      <c r="A21" s="15"/>
      <c r="B21" s="15"/>
      <c r="C21" s="15" t="s">
        <v>152</v>
      </c>
      <c r="D21" s="90"/>
      <c r="E21" s="12"/>
      <c r="F21" s="12"/>
      <c r="G21" s="12"/>
    </row>
    <row r="22" ht="14" customHeight="1" spans="1:7">
      <c r="A22" s="15"/>
      <c r="B22" s="15"/>
      <c r="C22" s="15" t="s">
        <v>153</v>
      </c>
      <c r="D22" s="90"/>
      <c r="E22" s="12"/>
      <c r="F22" s="12"/>
      <c r="G22" s="12"/>
    </row>
    <row r="23" ht="14" customHeight="1" spans="1:7">
      <c r="A23" s="15"/>
      <c r="B23" s="15"/>
      <c r="C23" s="15" t="s">
        <v>154</v>
      </c>
      <c r="D23" s="90"/>
      <c r="E23" s="12"/>
      <c r="F23" s="12"/>
      <c r="G23" s="12"/>
    </row>
    <row r="24" ht="14" customHeight="1" spans="1:7">
      <c r="A24" s="15"/>
      <c r="B24" s="15"/>
      <c r="C24" s="15" t="s">
        <v>155</v>
      </c>
      <c r="D24" s="90"/>
      <c r="E24" s="12"/>
      <c r="F24" s="12"/>
      <c r="G24" s="12"/>
    </row>
    <row r="25" ht="14" customHeight="1" spans="1:7">
      <c r="A25" s="15"/>
      <c r="B25" s="15"/>
      <c r="C25" s="15" t="s">
        <v>156</v>
      </c>
      <c r="D25" s="90"/>
      <c r="E25" s="12"/>
      <c r="F25" s="12"/>
      <c r="G25" s="12"/>
    </row>
    <row r="26" ht="14" customHeight="1" spans="1:7">
      <c r="A26" s="15"/>
      <c r="B26" s="15"/>
      <c r="C26" s="15" t="s">
        <v>157</v>
      </c>
      <c r="D26" s="90"/>
      <c r="E26" s="12"/>
      <c r="F26" s="12"/>
      <c r="G26" s="12"/>
    </row>
    <row r="27" ht="14" customHeight="1" spans="1:7">
      <c r="A27" s="15"/>
      <c r="B27" s="15"/>
      <c r="C27" s="15" t="s">
        <v>158</v>
      </c>
      <c r="D27" s="90"/>
      <c r="E27" s="12"/>
      <c r="F27" s="12"/>
      <c r="G27" s="12"/>
    </row>
    <row r="28" ht="14" customHeight="1" spans="1:7">
      <c r="A28" s="15"/>
      <c r="B28" s="15"/>
      <c r="C28" s="15" t="s">
        <v>159</v>
      </c>
      <c r="D28" s="90"/>
      <c r="E28" s="12"/>
      <c r="F28" s="12"/>
      <c r="G28" s="12"/>
    </row>
    <row r="29" ht="14" customHeight="1" spans="1:7">
      <c r="A29" s="15"/>
      <c r="B29" s="15"/>
      <c r="C29" s="15" t="s">
        <v>160</v>
      </c>
      <c r="D29" s="90"/>
      <c r="E29" s="12"/>
      <c r="F29" s="12"/>
      <c r="G29" s="12"/>
    </row>
    <row r="30" ht="14" customHeight="1" spans="1:7">
      <c r="A30" s="15"/>
      <c r="B30" s="15"/>
      <c r="C30" s="15" t="s">
        <v>161</v>
      </c>
      <c r="D30" s="90"/>
      <c r="E30" s="12"/>
      <c r="F30" s="12"/>
      <c r="G30" s="12"/>
    </row>
    <row r="31" ht="14" customHeight="1" spans="1:7">
      <c r="A31" s="15"/>
      <c r="B31" s="15"/>
      <c r="C31" s="15" t="s">
        <v>162</v>
      </c>
      <c r="D31" s="90"/>
      <c r="E31" s="12"/>
      <c r="F31" s="12"/>
      <c r="G31" s="12"/>
    </row>
    <row r="32" ht="14" customHeight="1" spans="1:7">
      <c r="A32" s="15"/>
      <c r="B32" s="15"/>
      <c r="C32" s="15" t="s">
        <v>163</v>
      </c>
      <c r="D32" s="90"/>
      <c r="E32" s="12"/>
      <c r="F32" s="12"/>
      <c r="G32" s="12"/>
    </row>
    <row r="33" ht="14" customHeight="1" spans="1:7">
      <c r="A33" s="15"/>
      <c r="B33" s="15"/>
      <c r="C33" s="15" t="s">
        <v>164</v>
      </c>
      <c r="D33" s="90"/>
      <c r="E33" s="12"/>
      <c r="F33" s="12"/>
      <c r="G33" s="12"/>
    </row>
    <row r="34" ht="14" customHeight="1" spans="1:7">
      <c r="A34" s="15"/>
      <c r="B34" s="15"/>
      <c r="C34" s="15" t="s">
        <v>165</v>
      </c>
      <c r="D34" s="90"/>
      <c r="E34" s="12"/>
      <c r="F34" s="12"/>
      <c r="G34" s="12"/>
    </row>
    <row r="35" ht="14" customHeight="1" spans="1:7">
      <c r="A35" s="15"/>
      <c r="B35" s="15"/>
      <c r="C35" s="15" t="s">
        <v>166</v>
      </c>
      <c r="D35" s="90"/>
      <c r="E35" s="12"/>
      <c r="F35" s="12"/>
      <c r="G35" s="12"/>
    </row>
    <row r="36" ht="14" customHeight="1" spans="1:7">
      <c r="A36" s="15"/>
      <c r="B36" s="15"/>
      <c r="C36" s="15" t="s">
        <v>167</v>
      </c>
      <c r="D36" s="89"/>
      <c r="E36" s="12"/>
      <c r="F36" s="12"/>
      <c r="G36" s="12"/>
    </row>
    <row r="37" ht="14" customHeight="1" spans="1:7">
      <c r="A37" s="85" t="s">
        <v>168</v>
      </c>
      <c r="B37" s="93">
        <f>B6</f>
        <v>28695813.25</v>
      </c>
      <c r="C37" s="85" t="s">
        <v>169</v>
      </c>
      <c r="D37" s="94">
        <f>D6</f>
        <v>28695813.25</v>
      </c>
      <c r="E37" s="46"/>
      <c r="F37" s="12"/>
      <c r="G37" s="12"/>
    </row>
  </sheetData>
  <mergeCells count="4">
    <mergeCell ref="A2:D2"/>
    <mergeCell ref="C3:D3"/>
    <mergeCell ref="A4:B4"/>
    <mergeCell ref="C4:D4"/>
  </mergeCells>
  <pageMargins left="1.45625" right="0.75" top="0.39305555555555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N11" sqref="N11"/>
    </sheetView>
  </sheetViews>
  <sheetFormatPr defaultColWidth="10" defaultRowHeight="13.5" outlineLevelRow="6"/>
  <cols>
    <col min="1" max="1" width="23.25" customWidth="1"/>
    <col min="2" max="5" width="12.875" customWidth="1"/>
    <col min="6" max="11" width="9.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7" t="s">
        <v>35</v>
      </c>
      <c r="K3" s="47"/>
    </row>
    <row r="4" ht="22.75" customHeight="1" spans="1:11">
      <c r="A4" s="85" t="s">
        <v>171</v>
      </c>
      <c r="B4" s="85" t="s">
        <v>116</v>
      </c>
      <c r="C4" s="85" t="s">
        <v>172</v>
      </c>
      <c r="D4" s="85"/>
      <c r="E4" s="85"/>
      <c r="F4" s="85" t="s">
        <v>173</v>
      </c>
      <c r="G4" s="85"/>
      <c r="H4" s="85"/>
      <c r="I4" s="85" t="s">
        <v>174</v>
      </c>
      <c r="J4" s="85"/>
      <c r="K4" s="85"/>
    </row>
    <row r="5" ht="22.75" customHeight="1" spans="1:11">
      <c r="A5" s="85"/>
      <c r="B5" s="85"/>
      <c r="C5" s="14" t="s">
        <v>116</v>
      </c>
      <c r="D5" s="14" t="s">
        <v>113</v>
      </c>
      <c r="E5" s="14" t="s">
        <v>114</v>
      </c>
      <c r="F5" s="14" t="s">
        <v>116</v>
      </c>
      <c r="G5" s="14" t="s">
        <v>113</v>
      </c>
      <c r="H5" s="14" t="s">
        <v>114</v>
      </c>
      <c r="I5" s="14" t="s">
        <v>116</v>
      </c>
      <c r="J5" s="14" t="s">
        <v>113</v>
      </c>
      <c r="K5" s="14" t="s">
        <v>114</v>
      </c>
    </row>
    <row r="6" ht="22.75" customHeight="1" spans="1:11">
      <c r="A6" s="85" t="s">
        <v>116</v>
      </c>
      <c r="B6" s="86"/>
      <c r="C6" s="86"/>
      <c r="D6" s="86"/>
      <c r="E6" s="86"/>
      <c r="F6" s="86"/>
      <c r="G6" s="86"/>
      <c r="H6" s="86"/>
      <c r="I6" s="86"/>
      <c r="J6" s="86"/>
      <c r="K6" s="86"/>
    </row>
    <row r="7" ht="22.75" customHeight="1" spans="1:11">
      <c r="A7" s="85" t="s">
        <v>175</v>
      </c>
      <c r="B7" s="87">
        <f>C7</f>
        <v>28695813.25</v>
      </c>
      <c r="C7" s="87">
        <f>D7+E7</f>
        <v>28695813.25</v>
      </c>
      <c r="D7" s="88">
        <f>表3!D5</f>
        <v>18645813.25</v>
      </c>
      <c r="E7" s="88">
        <f>表3!E5+表3!F5</f>
        <v>10050000</v>
      </c>
      <c r="F7" s="88"/>
      <c r="G7" s="88"/>
      <c r="H7" s="88"/>
      <c r="I7" s="88"/>
      <c r="J7" s="88"/>
      <c r="K7" s="8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78680555555555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J21" sqref="J21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61"/>
    </row>
    <row r="2" ht="36.9" customHeight="1" spans="1:5">
      <c r="A2" s="11" t="s">
        <v>176</v>
      </c>
      <c r="B2" s="11"/>
      <c r="C2" s="11"/>
      <c r="D2" s="11"/>
      <c r="E2" s="11"/>
    </row>
    <row r="3" ht="21.85" customHeight="1" spans="1:5">
      <c r="A3" s="12"/>
      <c r="B3" s="12"/>
      <c r="C3" s="47" t="s">
        <v>35</v>
      </c>
      <c r="D3" s="47"/>
      <c r="E3" s="47"/>
    </row>
    <row r="4" ht="22" customHeight="1" spans="1:5">
      <c r="A4" s="48" t="s">
        <v>111</v>
      </c>
      <c r="B4" s="48"/>
      <c r="C4" s="48" t="s">
        <v>172</v>
      </c>
      <c r="D4" s="48"/>
      <c r="E4" s="48"/>
    </row>
    <row r="5" ht="22" customHeight="1" spans="1:5">
      <c r="A5" s="62" t="s">
        <v>177</v>
      </c>
      <c r="B5" s="62" t="s">
        <v>178</v>
      </c>
      <c r="C5" s="63" t="s">
        <v>116</v>
      </c>
      <c r="D5" s="62" t="s">
        <v>113</v>
      </c>
      <c r="E5" s="62" t="s">
        <v>114</v>
      </c>
    </row>
    <row r="6" ht="22" customHeight="1" spans="1:5">
      <c r="A6" s="62" t="s">
        <v>116</v>
      </c>
      <c r="B6" s="64"/>
      <c r="C6" s="65">
        <f>D6+E6</f>
        <v>28695813.25</v>
      </c>
      <c r="D6" s="66">
        <f>D7+D20</f>
        <v>18645813.25</v>
      </c>
      <c r="E6" s="66">
        <f>E7+E20</f>
        <v>10050000</v>
      </c>
    </row>
    <row r="7" s="45" customFormat="1" ht="22" customHeight="1" spans="1:5">
      <c r="A7" s="67">
        <v>208</v>
      </c>
      <c r="B7" s="31" t="s">
        <v>117</v>
      </c>
      <c r="C7" s="68">
        <f t="shared" ref="C7:C22" si="0">D7+E7+F7</f>
        <v>28337367.2</v>
      </c>
      <c r="D7" s="69">
        <f>D8+D10+D13+D18</f>
        <v>18287367.2</v>
      </c>
      <c r="E7" s="70">
        <v>10050000</v>
      </c>
    </row>
    <row r="8" s="45" customFormat="1" ht="22" customHeight="1" spans="1:5">
      <c r="A8" s="67">
        <v>20801</v>
      </c>
      <c r="B8" s="31" t="s">
        <v>118</v>
      </c>
      <c r="C8" s="68">
        <f t="shared" si="0"/>
        <v>4848097.36</v>
      </c>
      <c r="D8" s="69">
        <f>D9</f>
        <v>4848097.36</v>
      </c>
      <c r="E8" s="70"/>
    </row>
    <row r="9" ht="22" customHeight="1" spans="1:5">
      <c r="A9" s="71">
        <v>2080101</v>
      </c>
      <c r="B9" s="72" t="s">
        <v>119</v>
      </c>
      <c r="C9" s="73">
        <f t="shared" si="0"/>
        <v>4848097.36</v>
      </c>
      <c r="D9" s="74">
        <v>4848097.36</v>
      </c>
      <c r="E9" s="75"/>
    </row>
    <row r="10" ht="22" customHeight="1" spans="1:5">
      <c r="A10" s="67">
        <v>20805</v>
      </c>
      <c r="B10" s="76" t="s">
        <v>120</v>
      </c>
      <c r="C10" s="68">
        <f t="shared" si="0"/>
        <v>268880</v>
      </c>
      <c r="D10" s="77">
        <f>D11+D12</f>
        <v>268880</v>
      </c>
      <c r="E10" s="78"/>
    </row>
    <row r="11" ht="22" customHeight="1" spans="1:5">
      <c r="A11" s="71">
        <v>2080501</v>
      </c>
      <c r="B11" s="79" t="s">
        <v>121</v>
      </c>
      <c r="C11" s="73">
        <f t="shared" si="0"/>
        <v>28460</v>
      </c>
      <c r="D11" s="80">
        <v>28460</v>
      </c>
      <c r="E11" s="78"/>
    </row>
    <row r="12" ht="22" customHeight="1" spans="1:5">
      <c r="A12" s="71">
        <v>2080505</v>
      </c>
      <c r="B12" s="79" t="s">
        <v>122</v>
      </c>
      <c r="C12" s="73">
        <f t="shared" si="0"/>
        <v>240420</v>
      </c>
      <c r="D12" s="80">
        <v>240420</v>
      </c>
      <c r="E12" s="78"/>
    </row>
    <row r="13" s="45" customFormat="1" ht="22" customHeight="1" spans="1:5">
      <c r="A13" s="67">
        <v>20807</v>
      </c>
      <c r="B13" s="81" t="s">
        <v>123</v>
      </c>
      <c r="C13" s="68">
        <f t="shared" si="0"/>
        <v>23184000</v>
      </c>
      <c r="D13" s="77">
        <f>D14+D15+D16+D17</f>
        <v>13134000</v>
      </c>
      <c r="E13" s="82">
        <v>10050000</v>
      </c>
    </row>
    <row r="14" ht="22" customHeight="1" spans="1:5">
      <c r="A14" s="71">
        <v>2080701</v>
      </c>
      <c r="B14" s="83" t="s">
        <v>124</v>
      </c>
      <c r="C14" s="73">
        <f t="shared" si="0"/>
        <v>1620000</v>
      </c>
      <c r="D14" s="80"/>
      <c r="E14" s="78">
        <v>1620000</v>
      </c>
    </row>
    <row r="15" ht="22" customHeight="1" spans="1:5">
      <c r="A15" s="71">
        <v>2080705</v>
      </c>
      <c r="B15" s="83" t="s">
        <v>125</v>
      </c>
      <c r="C15" s="73">
        <f t="shared" si="0"/>
        <v>12354000</v>
      </c>
      <c r="D15" s="80">
        <v>11154000</v>
      </c>
      <c r="E15" s="78">
        <v>1200000</v>
      </c>
    </row>
    <row r="16" ht="22" customHeight="1" spans="1:5">
      <c r="A16" s="71">
        <v>2080711</v>
      </c>
      <c r="B16" s="84" t="s">
        <v>126</v>
      </c>
      <c r="C16" s="73">
        <f t="shared" si="0"/>
        <v>1980000</v>
      </c>
      <c r="D16" s="80">
        <v>1980000</v>
      </c>
      <c r="E16" s="78"/>
    </row>
    <row r="17" ht="22" customHeight="1" spans="1:5">
      <c r="A17" s="71">
        <v>2080799</v>
      </c>
      <c r="B17" s="84" t="s">
        <v>127</v>
      </c>
      <c r="C17" s="73">
        <f t="shared" si="0"/>
        <v>7230000</v>
      </c>
      <c r="D17" s="80"/>
      <c r="E17" s="78">
        <v>7230000</v>
      </c>
    </row>
    <row r="18" ht="22" customHeight="1" spans="1:5">
      <c r="A18" s="67">
        <v>20899</v>
      </c>
      <c r="B18" s="76" t="s">
        <v>128</v>
      </c>
      <c r="C18" s="68">
        <f t="shared" si="0"/>
        <v>36389.84</v>
      </c>
      <c r="D18" s="77">
        <f t="shared" ref="D18:D21" si="1">D19</f>
        <v>36389.84</v>
      </c>
      <c r="E18" s="78"/>
    </row>
    <row r="19" ht="22" customHeight="1" spans="1:5">
      <c r="A19" s="71">
        <v>2089999</v>
      </c>
      <c r="B19" s="79" t="s">
        <v>128</v>
      </c>
      <c r="C19" s="73">
        <f t="shared" si="0"/>
        <v>36389.84</v>
      </c>
      <c r="D19" s="80">
        <v>36389.84</v>
      </c>
      <c r="E19" s="78"/>
    </row>
    <row r="20" ht="22" customHeight="1" spans="1:5">
      <c r="A20" s="67">
        <v>210</v>
      </c>
      <c r="B20" s="76" t="s">
        <v>129</v>
      </c>
      <c r="C20" s="68">
        <f t="shared" si="0"/>
        <v>358446.05</v>
      </c>
      <c r="D20" s="77">
        <f t="shared" si="1"/>
        <v>358446.05</v>
      </c>
      <c r="E20" s="78"/>
    </row>
    <row r="21" ht="22" customHeight="1" spans="1:5">
      <c r="A21" s="67">
        <v>21011</v>
      </c>
      <c r="B21" s="76" t="s">
        <v>130</v>
      </c>
      <c r="C21" s="68">
        <f t="shared" si="0"/>
        <v>358446.05</v>
      </c>
      <c r="D21" s="77">
        <f t="shared" si="1"/>
        <v>358446.05</v>
      </c>
      <c r="E21" s="78"/>
    </row>
    <row r="22" ht="22" customHeight="1" spans="1:5">
      <c r="A22" s="71">
        <v>2101101</v>
      </c>
      <c r="B22" s="79" t="s">
        <v>131</v>
      </c>
      <c r="C22" s="73">
        <f t="shared" si="0"/>
        <v>358446.05</v>
      </c>
      <c r="D22" s="80">
        <v>358446.05</v>
      </c>
      <c r="E22" s="78"/>
    </row>
  </sheetData>
  <mergeCells count="5">
    <mergeCell ref="A2:E2"/>
    <mergeCell ref="C3:E3"/>
    <mergeCell ref="A4:B4"/>
    <mergeCell ref="C4:E4"/>
    <mergeCell ref="A6:B6"/>
  </mergeCells>
  <pageMargins left="1.18055555555556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G52" sqref="G52"/>
    </sheetView>
  </sheetViews>
  <sheetFormatPr defaultColWidth="10" defaultRowHeight="13.5" outlineLevelCol="4"/>
  <cols>
    <col min="1" max="1" width="12.5" customWidth="1"/>
    <col min="2" max="2" width="26.125" customWidth="1"/>
    <col min="3" max="5" width="13.875" customWidth="1"/>
  </cols>
  <sheetData>
    <row r="1" ht="18.05" customHeight="1" spans="1:5">
      <c r="A1" s="10"/>
      <c r="B1" s="10"/>
      <c r="C1" s="10"/>
      <c r="D1" s="10"/>
      <c r="E1" s="10"/>
    </row>
    <row r="2" ht="27" customHeight="1" spans="1:5">
      <c r="A2" s="11" t="s">
        <v>179</v>
      </c>
      <c r="B2" s="11"/>
      <c r="C2" s="11"/>
      <c r="D2" s="11"/>
      <c r="E2" s="11"/>
    </row>
    <row r="3" ht="17" customHeight="1" spans="1:5">
      <c r="A3" s="46"/>
      <c r="B3" s="46"/>
      <c r="C3" s="12"/>
      <c r="D3" s="12"/>
      <c r="E3" s="47" t="s">
        <v>35</v>
      </c>
    </row>
    <row r="4" ht="18" customHeight="1" spans="1:5">
      <c r="A4" s="48" t="s">
        <v>180</v>
      </c>
      <c r="B4" s="48"/>
      <c r="C4" s="48" t="s">
        <v>181</v>
      </c>
      <c r="D4" s="48"/>
      <c r="E4" s="48"/>
    </row>
    <row r="5" ht="18" customHeight="1" spans="1:5">
      <c r="A5" s="48" t="s">
        <v>177</v>
      </c>
      <c r="B5" s="48" t="s">
        <v>178</v>
      </c>
      <c r="C5" s="48" t="s">
        <v>116</v>
      </c>
      <c r="D5" s="48" t="s">
        <v>182</v>
      </c>
      <c r="E5" s="48" t="s">
        <v>183</v>
      </c>
    </row>
    <row r="6" ht="18" customHeight="1" spans="1:5">
      <c r="A6" s="48" t="s">
        <v>116</v>
      </c>
      <c r="B6" s="49"/>
      <c r="C6" s="50">
        <f>D6+E6</f>
        <v>18645813.245</v>
      </c>
      <c r="D6" s="50">
        <f>D7+D19+D47</f>
        <v>18339601.665</v>
      </c>
      <c r="E6" s="50">
        <f>E7+E19+E47</f>
        <v>306211.58</v>
      </c>
    </row>
    <row r="7" ht="12" customHeight="1" spans="1:5">
      <c r="A7" s="51" t="s">
        <v>184</v>
      </c>
      <c r="B7" s="35" t="s">
        <v>185</v>
      </c>
      <c r="C7" s="52">
        <f>D7+E7</f>
        <v>18311141.665</v>
      </c>
      <c r="D7" s="53">
        <f>SUM(D8:D18)</f>
        <v>18311141.665</v>
      </c>
      <c r="E7" s="53"/>
    </row>
    <row r="8" ht="12" customHeight="1" spans="1:5">
      <c r="A8" s="38" t="s">
        <v>186</v>
      </c>
      <c r="B8" s="39" t="s">
        <v>187</v>
      </c>
      <c r="C8" s="54">
        <f>D8+E8</f>
        <v>16109158.2</v>
      </c>
      <c r="D8" s="55">
        <v>16109158.2</v>
      </c>
      <c r="E8" s="55"/>
    </row>
    <row r="9" ht="12" customHeight="1" spans="1:5">
      <c r="A9" s="38" t="s">
        <v>188</v>
      </c>
      <c r="B9" s="39" t="s">
        <v>189</v>
      </c>
      <c r="C9" s="54">
        <f t="shared" ref="C9:C18" si="0">D9+E9</f>
        <v>349278.3</v>
      </c>
      <c r="D9" s="56">
        <v>349278.3</v>
      </c>
      <c r="E9" s="56"/>
    </row>
    <row r="10" ht="12" customHeight="1" spans="1:5">
      <c r="A10" s="38" t="s">
        <v>190</v>
      </c>
      <c r="B10" s="39" t="s">
        <v>191</v>
      </c>
      <c r="C10" s="54">
        <f t="shared" si="0"/>
        <v>37780</v>
      </c>
      <c r="D10" s="56">
        <v>37780</v>
      </c>
      <c r="E10" s="56"/>
    </row>
    <row r="11" ht="12" customHeight="1" spans="1:5">
      <c r="A11" s="38" t="s">
        <v>192</v>
      </c>
      <c r="B11" s="39" t="s">
        <v>193</v>
      </c>
      <c r="C11" s="54">
        <f t="shared" si="0"/>
        <v>0</v>
      </c>
      <c r="D11" s="56"/>
      <c r="E11" s="56"/>
    </row>
    <row r="12" ht="12" customHeight="1" spans="1:5">
      <c r="A12" s="38" t="s">
        <v>194</v>
      </c>
      <c r="B12" s="39" t="s">
        <v>195</v>
      </c>
      <c r="C12" s="54">
        <f t="shared" si="0"/>
        <v>465507</v>
      </c>
      <c r="D12" s="56">
        <v>465507</v>
      </c>
      <c r="E12" s="56"/>
    </row>
    <row r="13" ht="12" customHeight="1" spans="1:5">
      <c r="A13" s="38" t="s">
        <v>196</v>
      </c>
      <c r="B13" s="39" t="s">
        <v>197</v>
      </c>
      <c r="C13" s="54">
        <f t="shared" si="0"/>
        <v>240420</v>
      </c>
      <c r="D13" s="56">
        <v>240420</v>
      </c>
      <c r="E13" s="56"/>
    </row>
    <row r="14" ht="12" customHeight="1" spans="1:5">
      <c r="A14" s="38" t="s">
        <v>198</v>
      </c>
      <c r="B14" s="39" t="s">
        <v>199</v>
      </c>
      <c r="C14" s="54">
        <f t="shared" si="0"/>
        <v>0</v>
      </c>
      <c r="D14" s="56"/>
      <c r="E14" s="56"/>
    </row>
    <row r="15" ht="12" customHeight="1" spans="1:5">
      <c r="A15" s="38" t="s">
        <v>200</v>
      </c>
      <c r="B15" s="39" t="s">
        <v>201</v>
      </c>
      <c r="C15" s="54">
        <f t="shared" si="0"/>
        <v>358446.05</v>
      </c>
      <c r="D15" s="56">
        <v>358446.05</v>
      </c>
      <c r="E15" s="56"/>
    </row>
    <row r="16" ht="12" customHeight="1" spans="1:5">
      <c r="A16" s="38" t="s">
        <v>202</v>
      </c>
      <c r="B16" s="39" t="s">
        <v>203</v>
      </c>
      <c r="C16" s="54">
        <f t="shared" si="0"/>
        <v>36389.84</v>
      </c>
      <c r="D16" s="56">
        <v>36389.84</v>
      </c>
      <c r="E16" s="56"/>
    </row>
    <row r="17" ht="12" customHeight="1" spans="1:5">
      <c r="A17" s="38" t="s">
        <v>204</v>
      </c>
      <c r="B17" s="39" t="s">
        <v>205</v>
      </c>
      <c r="C17" s="54">
        <f t="shared" si="0"/>
        <v>0</v>
      </c>
      <c r="D17" s="56"/>
      <c r="E17" s="56"/>
    </row>
    <row r="18" ht="12" customHeight="1" spans="1:5">
      <c r="A18" s="38" t="s">
        <v>206</v>
      </c>
      <c r="B18" s="39" t="s">
        <v>207</v>
      </c>
      <c r="C18" s="54">
        <f t="shared" si="0"/>
        <v>714162.275</v>
      </c>
      <c r="D18" s="56">
        <v>714162.275</v>
      </c>
      <c r="E18" s="56"/>
    </row>
    <row r="19" s="45" customFormat="1" ht="12" customHeight="1" spans="1:5">
      <c r="A19" s="35" t="s">
        <v>208</v>
      </c>
      <c r="B19" s="35" t="s">
        <v>209</v>
      </c>
      <c r="C19" s="57"/>
      <c r="D19" s="57"/>
      <c r="E19" s="57">
        <f>SUM(E20:E46)</f>
        <v>306211.58</v>
      </c>
    </row>
    <row r="20" ht="12" customHeight="1" spans="1:5">
      <c r="A20" s="38" t="s">
        <v>210</v>
      </c>
      <c r="B20" s="39" t="s">
        <v>211</v>
      </c>
      <c r="C20" s="56"/>
      <c r="D20" s="58"/>
      <c r="E20" s="56">
        <v>100000</v>
      </c>
    </row>
    <row r="21" ht="12" customHeight="1" spans="1:5">
      <c r="A21" s="38" t="s">
        <v>212</v>
      </c>
      <c r="B21" s="39" t="s">
        <v>213</v>
      </c>
      <c r="C21" s="56"/>
      <c r="D21" s="59"/>
      <c r="E21" s="56"/>
    </row>
    <row r="22" ht="12" customHeight="1" spans="1:5">
      <c r="A22" s="38" t="s">
        <v>214</v>
      </c>
      <c r="B22" s="39" t="s">
        <v>215</v>
      </c>
      <c r="C22" s="56"/>
      <c r="D22" s="59"/>
      <c r="E22" s="56"/>
    </row>
    <row r="23" ht="12" customHeight="1" spans="1:5">
      <c r="A23" s="38" t="s">
        <v>216</v>
      </c>
      <c r="B23" s="39" t="s">
        <v>217</v>
      </c>
      <c r="C23" s="56"/>
      <c r="D23" s="59"/>
      <c r="E23" s="56"/>
    </row>
    <row r="24" ht="12" customHeight="1" spans="1:5">
      <c r="A24" s="38" t="s">
        <v>218</v>
      </c>
      <c r="B24" s="39" t="s">
        <v>219</v>
      </c>
      <c r="C24" s="56"/>
      <c r="D24" s="59"/>
      <c r="E24" s="56"/>
    </row>
    <row r="25" ht="12" customHeight="1" spans="1:5">
      <c r="A25" s="38" t="s">
        <v>220</v>
      </c>
      <c r="B25" s="39" t="s">
        <v>221</v>
      </c>
      <c r="C25" s="56"/>
      <c r="D25" s="59"/>
      <c r="E25" s="56"/>
    </row>
    <row r="26" ht="12" customHeight="1" spans="1:5">
      <c r="A26" s="38" t="s">
        <v>222</v>
      </c>
      <c r="B26" s="39" t="s">
        <v>223</v>
      </c>
      <c r="C26" s="56"/>
      <c r="D26" s="58"/>
      <c r="E26" s="56">
        <v>7200</v>
      </c>
    </row>
    <row r="27" ht="12" customHeight="1" spans="1:5">
      <c r="A27" s="38" t="s">
        <v>224</v>
      </c>
      <c r="B27" s="39" t="s">
        <v>225</v>
      </c>
      <c r="C27" s="56"/>
      <c r="D27" s="59"/>
      <c r="E27" s="56"/>
    </row>
    <row r="28" ht="12" customHeight="1" spans="1:5">
      <c r="A28" s="38" t="s">
        <v>226</v>
      </c>
      <c r="B28" s="39" t="s">
        <v>227</v>
      </c>
      <c r="C28" s="56"/>
      <c r="D28" s="59"/>
      <c r="E28" s="56"/>
    </row>
    <row r="29" ht="12" customHeight="1" spans="1:5">
      <c r="A29" s="38" t="s">
        <v>228</v>
      </c>
      <c r="B29" s="39" t="s">
        <v>229</v>
      </c>
      <c r="C29" s="56"/>
      <c r="D29" s="58"/>
      <c r="E29" s="56">
        <v>37800</v>
      </c>
    </row>
    <row r="30" ht="12" customHeight="1" spans="1:5">
      <c r="A30" s="38" t="s">
        <v>230</v>
      </c>
      <c r="B30" s="39" t="s">
        <v>231</v>
      </c>
      <c r="C30" s="56"/>
      <c r="D30" s="59"/>
      <c r="E30" s="56"/>
    </row>
    <row r="31" ht="12" customHeight="1" spans="1:5">
      <c r="A31" s="38" t="s">
        <v>232</v>
      </c>
      <c r="B31" s="39" t="s">
        <v>233</v>
      </c>
      <c r="C31" s="56"/>
      <c r="D31" s="59"/>
      <c r="E31" s="56"/>
    </row>
    <row r="32" ht="12" customHeight="1" spans="1:5">
      <c r="A32" s="38" t="s">
        <v>234</v>
      </c>
      <c r="B32" s="39" t="s">
        <v>235</v>
      </c>
      <c r="C32" s="56"/>
      <c r="D32" s="59"/>
      <c r="E32" s="56"/>
    </row>
    <row r="33" ht="12" customHeight="1" spans="1:5">
      <c r="A33" s="38" t="s">
        <v>236</v>
      </c>
      <c r="B33" s="39" t="s">
        <v>237</v>
      </c>
      <c r="C33" s="56"/>
      <c r="D33" s="59"/>
      <c r="E33" s="56"/>
    </row>
    <row r="34" ht="12" customHeight="1" spans="1:5">
      <c r="A34" s="38" t="s">
        <v>238</v>
      </c>
      <c r="B34" s="39" t="s">
        <v>239</v>
      </c>
      <c r="C34" s="56"/>
      <c r="D34" s="59"/>
      <c r="E34" s="56"/>
    </row>
    <row r="35" ht="12" customHeight="1" spans="1:5">
      <c r="A35" s="38" t="s">
        <v>240</v>
      </c>
      <c r="B35" s="39" t="s">
        <v>241</v>
      </c>
      <c r="C35" s="56"/>
      <c r="D35" s="59"/>
      <c r="E35" s="56"/>
    </row>
    <row r="36" ht="12" customHeight="1" spans="1:5">
      <c r="A36" s="38" t="s">
        <v>242</v>
      </c>
      <c r="B36" s="39" t="s">
        <v>243</v>
      </c>
      <c r="C36" s="56"/>
      <c r="D36" s="59"/>
      <c r="E36" s="56"/>
    </row>
    <row r="37" ht="12" customHeight="1" spans="1:5">
      <c r="A37" s="38" t="s">
        <v>244</v>
      </c>
      <c r="B37" s="39" t="s">
        <v>245</v>
      </c>
      <c r="C37" s="56"/>
      <c r="D37" s="59"/>
      <c r="E37" s="56"/>
    </row>
    <row r="38" ht="12" customHeight="1" spans="1:5">
      <c r="A38" s="38" t="s">
        <v>246</v>
      </c>
      <c r="B38" s="39" t="s">
        <v>247</v>
      </c>
      <c r="C38" s="56"/>
      <c r="D38" s="59"/>
      <c r="E38" s="56"/>
    </row>
    <row r="39" ht="12" customHeight="1" spans="1:5">
      <c r="A39" s="38" t="s">
        <v>248</v>
      </c>
      <c r="B39" s="39" t="s">
        <v>249</v>
      </c>
      <c r="C39" s="56"/>
      <c r="D39" s="59"/>
      <c r="E39" s="56"/>
    </row>
    <row r="40" ht="12" customHeight="1" spans="1:5">
      <c r="A40" s="38" t="s">
        <v>250</v>
      </c>
      <c r="B40" s="39" t="s">
        <v>251</v>
      </c>
      <c r="C40" s="56"/>
      <c r="D40" s="59"/>
      <c r="E40" s="56"/>
    </row>
    <row r="41" ht="12" customHeight="1" spans="1:5">
      <c r="A41" s="38" t="s">
        <v>252</v>
      </c>
      <c r="B41" s="39" t="s">
        <v>253</v>
      </c>
      <c r="C41" s="56"/>
      <c r="D41" s="59"/>
      <c r="E41" s="56">
        <v>39284.91</v>
      </c>
    </row>
    <row r="42" ht="12" customHeight="1" spans="1:5">
      <c r="A42" s="38" t="s">
        <v>254</v>
      </c>
      <c r="B42" s="39" t="s">
        <v>255</v>
      </c>
      <c r="C42" s="56"/>
      <c r="D42" s="59"/>
      <c r="E42" s="56">
        <v>34926.67</v>
      </c>
    </row>
    <row r="43" ht="12" customHeight="1" spans="1:5">
      <c r="A43" s="38" t="s">
        <v>256</v>
      </c>
      <c r="B43" s="39" t="s">
        <v>257</v>
      </c>
      <c r="C43" s="56"/>
      <c r="D43" s="59"/>
      <c r="E43" s="56"/>
    </row>
    <row r="44" ht="12" customHeight="1" spans="1:5">
      <c r="A44" s="38" t="s">
        <v>258</v>
      </c>
      <c r="B44" s="39" t="s">
        <v>259</v>
      </c>
      <c r="C44" s="56"/>
      <c r="D44" s="59"/>
      <c r="E44" s="56"/>
    </row>
    <row r="45" ht="12" customHeight="1" spans="1:5">
      <c r="A45" s="38" t="s">
        <v>258</v>
      </c>
      <c r="B45" s="39" t="s">
        <v>260</v>
      </c>
      <c r="C45" s="56"/>
      <c r="D45" s="59"/>
      <c r="E45" s="56">
        <v>87000</v>
      </c>
    </row>
    <row r="46" ht="12" customHeight="1" spans="1:5">
      <c r="A46" s="38" t="s">
        <v>261</v>
      </c>
      <c r="B46" s="39" t="s">
        <v>262</v>
      </c>
      <c r="C46" s="56"/>
      <c r="D46" s="59"/>
      <c r="E46" s="56"/>
    </row>
    <row r="47" s="45" customFormat="1" ht="12" customHeight="1" spans="1:5">
      <c r="A47" s="35" t="s">
        <v>263</v>
      </c>
      <c r="B47" s="35" t="s">
        <v>264</v>
      </c>
      <c r="C47" s="57">
        <f>D47+E47</f>
        <v>28460</v>
      </c>
      <c r="D47" s="60">
        <f>SUM(D48:D59)</f>
        <v>28460</v>
      </c>
      <c r="E47" s="60"/>
    </row>
    <row r="48" ht="12" customHeight="1" spans="1:5">
      <c r="A48" s="38" t="s">
        <v>265</v>
      </c>
      <c r="B48" s="39" t="s">
        <v>266</v>
      </c>
      <c r="C48" s="56"/>
      <c r="D48" s="59"/>
      <c r="E48" s="56"/>
    </row>
    <row r="49" ht="12" customHeight="1" spans="1:5">
      <c r="A49" s="38" t="s">
        <v>267</v>
      </c>
      <c r="B49" s="39" t="s">
        <v>268</v>
      </c>
      <c r="C49" s="56"/>
      <c r="D49" s="59"/>
      <c r="E49" s="56"/>
    </row>
    <row r="50" ht="12" customHeight="1" spans="1:5">
      <c r="A50" s="38" t="s">
        <v>269</v>
      </c>
      <c r="B50" s="39" t="s">
        <v>270</v>
      </c>
      <c r="C50" s="56"/>
      <c r="D50" s="59"/>
      <c r="E50" s="56"/>
    </row>
    <row r="51" ht="12" customHeight="1" spans="1:5">
      <c r="A51" s="38" t="s">
        <v>271</v>
      </c>
      <c r="B51" s="39" t="s">
        <v>272</v>
      </c>
      <c r="C51" s="56"/>
      <c r="D51" s="56"/>
      <c r="E51" s="56"/>
    </row>
    <row r="52" ht="12" customHeight="1" spans="1:5">
      <c r="A52" s="38" t="s">
        <v>273</v>
      </c>
      <c r="B52" s="39" t="s">
        <v>274</v>
      </c>
      <c r="C52" s="56">
        <f>D52+E52</f>
        <v>12960</v>
      </c>
      <c r="D52" s="56">
        <v>12960</v>
      </c>
      <c r="E52" s="56"/>
    </row>
    <row r="53" ht="12" customHeight="1" spans="1:5">
      <c r="A53" s="38" t="s">
        <v>275</v>
      </c>
      <c r="B53" s="39" t="s">
        <v>276</v>
      </c>
      <c r="C53" s="56"/>
      <c r="D53" s="56"/>
      <c r="E53" s="56"/>
    </row>
    <row r="54" ht="12" customHeight="1" spans="1:5">
      <c r="A54" s="38" t="s">
        <v>277</v>
      </c>
      <c r="B54" s="39" t="s">
        <v>278</v>
      </c>
      <c r="C54" s="56"/>
      <c r="D54" s="56"/>
      <c r="E54" s="56"/>
    </row>
    <row r="55" ht="12" customHeight="1" spans="1:5">
      <c r="A55" s="38" t="s">
        <v>279</v>
      </c>
      <c r="B55" s="39" t="s">
        <v>280</v>
      </c>
      <c r="C55" s="56"/>
      <c r="D55" s="56"/>
      <c r="E55" s="56"/>
    </row>
    <row r="56" ht="12" customHeight="1" spans="1:5">
      <c r="A56" s="38" t="s">
        <v>281</v>
      </c>
      <c r="B56" s="39" t="s">
        <v>282</v>
      </c>
      <c r="C56" s="56"/>
      <c r="D56" s="56"/>
      <c r="E56" s="56"/>
    </row>
    <row r="57" ht="12" customHeight="1" spans="1:5">
      <c r="A57" s="38" t="s">
        <v>283</v>
      </c>
      <c r="B57" s="39" t="s">
        <v>284</v>
      </c>
      <c r="C57" s="56"/>
      <c r="D57" s="56"/>
      <c r="E57" s="56"/>
    </row>
    <row r="58" ht="12" customHeight="1" spans="1:5">
      <c r="A58" s="38" t="s">
        <v>285</v>
      </c>
      <c r="B58" s="39" t="s">
        <v>286</v>
      </c>
      <c r="C58" s="56"/>
      <c r="D58" s="56"/>
      <c r="E58" s="56"/>
    </row>
    <row r="59" ht="12" customHeight="1" spans="1:5">
      <c r="A59" s="38" t="s">
        <v>287</v>
      </c>
      <c r="B59" s="39" t="s">
        <v>288</v>
      </c>
      <c r="C59" s="56">
        <f>D59+E59</f>
        <v>15500</v>
      </c>
      <c r="D59" s="56">
        <v>15500</v>
      </c>
      <c r="E59" s="56"/>
    </row>
  </sheetData>
  <mergeCells count="5">
    <mergeCell ref="A2:E2"/>
    <mergeCell ref="A3:B3"/>
    <mergeCell ref="A4:B4"/>
    <mergeCell ref="C4:E4"/>
    <mergeCell ref="A6:B6"/>
  </mergeCells>
  <pageMargins left="1.02361111111111" right="0.75" top="0.472222222222222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axinok</cp:lastModifiedBy>
  <dcterms:created xsi:type="dcterms:W3CDTF">2023-01-31T08:53:00Z</dcterms:created>
  <dcterms:modified xsi:type="dcterms:W3CDTF">2024-03-14T13:00:47Z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