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<sst xmlns="http://schemas.openxmlformats.org/spreadsheetml/2006/main" count="458" uniqueCount="321">
  <si>
    <t>单位代码：</t>
  </si>
  <si>
    <t>621026606001</t>
  </si>
  <si>
    <t>单位名称：</t>
  </si>
  <si>
    <t>宁县人力资源和社会保障局</t>
  </si>
  <si>
    <t>部门预算公开表</t>
  </si>
  <si>
    <t xml:space="preserve">     </t>
  </si>
  <si>
    <t>编制日期：</t>
  </si>
  <si>
    <t>2025.02.24</t>
  </si>
  <si>
    <t>部门领导：</t>
  </si>
  <si>
    <t>王曦</t>
  </si>
  <si>
    <t>财务负责人：</t>
  </si>
  <si>
    <t>陆宇普</t>
  </si>
  <si>
    <t>制表人：</t>
  </si>
  <si>
    <t>张建新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</si>
  <si>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</si>
  <si>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</si>
  <si>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</si>
  <si>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</si>
  <si>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</si>
  <si>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</si>
  <si>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</si>
  <si>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</si>
  <si>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</si>
  <si>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</si>
  <si>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</si>
  <si>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</si>
  <si>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</si>
  <si>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</si>
  <si>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</si>
  <si>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</si>
  <si>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</si>
  <si>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</si>
  <si>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</si>
  <si>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</si>
  <si>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</si>
  <si>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</si>
  <si>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</si>
  <si>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</si>
  <si>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</si>
  <si>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</si>
  <si>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</si>
  <si>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</si>
  <si>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</si>
  <si>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</si>
  <si>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</si>
  <si>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</si>
  <si>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</si>
  <si>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</si>
  <si>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</si>
  <si>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</si>
  <si>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</si>
  <si>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</si>
  <si>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</si>
  <si>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</si>
  <si>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</si>
  <si>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</si>
  <si>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</si>
  <si>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</si>
  <si>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</si>
  <si>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</si>
  <si>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</si>
  <si>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</si>
  <si>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</si>
  <si>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</si>
  <si>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</si>
  <si>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</si>
  <si>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</si>
  <si>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</si>
  <si>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</si>
  <si>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</si>
  <si>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</si>
  <si>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</si>
  <si>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</si>
  <si>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</si>
  <si>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</si>
  <si>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</si>
  <si>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</si>
  <si>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</si>
  <si>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</si>
  <si>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</si>
  <si>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</si>
  <si>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</si>
  <si>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</si>
  <si>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</si>
  <si>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</si>
  <si>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</si>
  <si>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</si>
  <si>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</si>
  <si>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</si>
  <si>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</si>
  <si>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</si>
  <si>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</si>
  <si>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</si>
  <si>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</si>
  <si>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</si>
  <si>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</si>
  <si>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</si>
  <si>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</si>
  <si>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</si>
  <si>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</si>
  <si>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</si>
  <si>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</si>
  <si>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</si>
  <si>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</si>
  <si>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</si>
  <si>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</si>
  <si>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</si>
  <si>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</si>
  <si>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</si>
  <si>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</si>
  <si>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</si>
  <si>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</si>
  <si>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</si>
  <si>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</si>
  <si>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</si>
  <si>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</si>
  <si>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</si>
  <si>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</si>
  <si>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</si>
  <si>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</si>
  <si>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</si>
  <si>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人力资源安和社会保障管理事务</t>
  </si>
  <si>
    <t>行政运行</t>
  </si>
  <si>
    <t>行政事业单位养老支出</t>
  </si>
  <si>
    <t>行政单位离退休</t>
  </si>
  <si>
    <t>机关事业单位基本养老保险缴费支出</t>
  </si>
  <si>
    <t>就业补助</t>
  </si>
  <si>
    <t>就业创业服务补贴</t>
  </si>
  <si>
    <t>职业培训补贴</t>
  </si>
  <si>
    <t>公益岗位补贴</t>
  </si>
  <si>
    <t>就业见习补贴</t>
  </si>
  <si>
    <t>其他就业补助支出</t>
  </si>
  <si>
    <t>优抚</t>
  </si>
  <si>
    <t>其他优抚支出</t>
  </si>
  <si>
    <t>其他社会保障和就业支出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</si>
  <si>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</si>
  <si>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</si>
  <si>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</si>
  <si>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</si>
  <si>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</si>
  <si>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</si>
  <si>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</si>
  <si>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</si>
  <si>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</si>
  <si>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</si>
  <si>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</si>
  <si>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</si>
  <si>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</si>
  <si>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</si>
  <si>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</si>
  <si>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</si>
  <si>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</si>
  <si>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</si>
  <si>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</si>
  <si>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</si>
  <si>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</si>
  <si>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</si>
  <si>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</si>
  <si>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</si>
  <si>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</si>
  <si>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</si>
  <si>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</si>
  <si>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</si>
  <si>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</si>
  <si>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</si>
  <si>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</si>
  <si>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</si>
  <si>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</si>
  <si>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</si>
  <si>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</si>
  <si>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</si>
  <si>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</si>
  <si>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</si>
  <si>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</si>
  <si>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</si>
  <si>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</si>
  <si>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</si>
  <si>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</si>
  <si>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</si>
  <si>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</si>
  <si>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</si>
  <si>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</si>
  <si>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</si>
  <si>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</si>
  <si>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</si>
  <si>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</si>
  <si>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</si>
  <si>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</si>
  <si>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</si>
  <si>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</si>
  <si>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</si>
  <si>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</si>
  <si>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</si>
  <si>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</si>
  <si>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</si>
  <si>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</si>
  <si>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</si>
  <si>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</si>
  <si>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</si>
  <si>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</si>
  <si>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</si>
  <si>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</si>
  <si>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</si>
  <si>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</si>
  <si>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</si>
  <si>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</si>
  <si>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</si>
  <si>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</si>
  <si>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</si>
  <si>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</si>
  <si>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</si>
  <si>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</si>
  <si>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</si>
  <si>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</si>
  <si>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</si>
  <si>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</si>
  <si>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</si>
  <si>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</si>
  <si>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</si>
  <si>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</si>
  <si>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</si>
  <si>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</si>
  <si>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</si>
  <si>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</si>
  <si>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</si>
  <si>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</si>
  <si>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</si>
  <si>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</si>
  <si>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</si>
  <si>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</si>
  <si>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</si>
  <si>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</si>
  <si>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</si>
  <si>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</si>
  <si>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</si>
  <si>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</si>
  <si>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</si>
  <si>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</si>
  <si>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</si>
  <si>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</si>
  <si>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</si>
  <si>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</si>
  <si>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</si>
  <si>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</si>
  <si>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</si>
  <si>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</si>
  <si>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</si>
  <si>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</si>
  <si>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</si>
  <si>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</si>
  <si>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</si>
  <si>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</si>
  <si>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</si>
  <si>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</si>
  <si>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</si>
  <si>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</si>
  <si>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</si>
  <si>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</si>
  <si>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</si>
  <si>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</si>
  <si>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</si>
  <si>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</si>
  <si>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</si>
  <si>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</si>
  <si>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</si>
  <si>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 xml:space="preserve">  其他交通费用（车补）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</si>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</sst>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9"/>
      <name val="SimSun"/>
      <charset val="134"/>
    </font>
    <font>
      <b/>
      <sz val="11"/>
      <color indexed="8"/>
      <name val="宋体"/>
      <charset val="1"/>
      <scheme val="minor"/>
    </font>
    <font>
      <sz val="10"/>
      <color theme="1"/>
      <name val="SimSun"/>
      <charset val="134"/>
    </font>
    <font>
      <sz val="11"/>
      <color theme="1"/>
      <name val="宋体"/>
      <charset val="1"/>
      <scheme val="minor"/>
    </font>
    <font>
      <b/>
      <sz val="9"/>
      <color indexed="8"/>
      <name val="宋体"/>
      <charset val="1"/>
    </font>
    <font>
      <sz val="9"/>
      <color indexed="8"/>
      <name val="宋体"/>
      <charset val="1"/>
    </font>
    <font>
      <b/>
      <sz val="9"/>
      <name val="宋体"/>
      <charset val="134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9" applyNumberFormat="0" applyAlignment="0" applyProtection="0">
      <alignment vertical="center"/>
    </xf>
    <xf numFmtId="0" fontId="47" fillId="6" borderId="10" applyNumberFormat="0" applyAlignment="0" applyProtection="0">
      <alignment vertical="center"/>
    </xf>
    <xf numFmtId="0" fontId="48" fillId="6" borderId="9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19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24" fillId="0" borderId="1" xfId="0" applyFont="1" applyBorder="1">
      <alignment vertical="center"/>
    </xf>
    <xf numFmtId="4" fontId="25" fillId="0" borderId="1" xfId="0" applyNumberFormat="1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24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177" fontId="3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19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4" sqref="M14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 t="s">
        <v>1</v>
      </c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4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0" t="s">
        <v>6</v>
      </c>
      <c r="G10" s="111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8</v>
      </c>
      <c r="C12" s="112" t="s">
        <v>9</v>
      </c>
      <c r="D12" s="12"/>
      <c r="E12" s="110" t="s">
        <v>10</v>
      </c>
      <c r="F12" s="10" t="s">
        <v>11</v>
      </c>
      <c r="G12" s="12"/>
      <c r="H12" s="110" t="s">
        <v>12</v>
      </c>
      <c r="I12" s="10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31" sqref="G3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294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38</v>
      </c>
    </row>
    <row r="4" ht="22.75" customHeight="1" spans="1:8">
      <c r="A4" s="14" t="s">
        <v>177</v>
      </c>
      <c r="B4" s="14" t="s">
        <v>295</v>
      </c>
      <c r="C4" s="14"/>
      <c r="D4" s="14"/>
      <c r="E4" s="14"/>
      <c r="F4" s="14"/>
      <c r="G4" s="14" t="s">
        <v>296</v>
      </c>
      <c r="H4" s="14" t="s">
        <v>297</v>
      </c>
    </row>
    <row r="5" ht="22.75" customHeight="1" spans="1:8">
      <c r="A5" s="14"/>
      <c r="B5" s="14" t="s">
        <v>119</v>
      </c>
      <c r="C5" s="14" t="s">
        <v>298</v>
      </c>
      <c r="D5" s="14" t="s">
        <v>299</v>
      </c>
      <c r="E5" s="14" t="s">
        <v>300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301</v>
      </c>
      <c r="F6" s="14" t="s">
        <v>302</v>
      </c>
      <c r="G6" s="14"/>
      <c r="H6" s="14"/>
    </row>
    <row r="7" ht="22.75" customHeight="1" spans="1:8">
      <c r="A7" s="41" t="s">
        <v>119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/>
      <c r="B8" s="42"/>
      <c r="C8" s="42"/>
      <c r="D8" s="42"/>
      <c r="E8" s="42"/>
      <c r="F8" s="42"/>
      <c r="G8" s="42"/>
      <c r="H8" s="42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workbookViewId="0">
      <selection activeCell="K13" sqref="K13"/>
    </sheetView>
  </sheetViews>
  <sheetFormatPr defaultColWidth="10" defaultRowHeight="15"/>
  <cols>
    <col min="1" max="1" width="9.76666666666667" customWidth="1"/>
    <col min="2" max="2" width="12" style="18" customWidth="1"/>
    <col min="3" max="3" width="19.25" style="18" customWidth="1"/>
    <col min="4" max="4" width="10.8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303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8" t="s">
        <v>304</v>
      </c>
      <c r="B4" s="29" t="s">
        <v>305</v>
      </c>
      <c r="C4" s="30" t="s">
        <v>306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3" customHeight="1" spans="1:10">
      <c r="A5" s="28"/>
      <c r="B5" s="31"/>
      <c r="C5" s="32" t="s">
        <v>119</v>
      </c>
      <c r="D5" s="33">
        <f>E5+F5</f>
        <v>240010.17</v>
      </c>
      <c r="E5" s="33">
        <f>E6</f>
        <v>240010.17</v>
      </c>
      <c r="F5" s="33">
        <f>F6</f>
        <v>0</v>
      </c>
      <c r="G5" s="12"/>
      <c r="H5" s="12"/>
      <c r="I5" s="12"/>
      <c r="J5" s="12"/>
    </row>
    <row r="6" ht="18" customHeight="1" spans="1:6">
      <c r="A6" s="34">
        <v>1</v>
      </c>
      <c r="B6" s="35" t="s">
        <v>213</v>
      </c>
      <c r="C6" s="35" t="s">
        <v>214</v>
      </c>
      <c r="D6" s="33"/>
      <c r="E6" s="33">
        <f>SUM(E7:E33)</f>
        <v>240010.17</v>
      </c>
      <c r="F6" s="33"/>
    </row>
    <row r="7" ht="18" customHeight="1" spans="1:6">
      <c r="A7" s="34">
        <v>2</v>
      </c>
      <c r="B7" s="36" t="s">
        <v>215</v>
      </c>
      <c r="C7" s="37" t="s">
        <v>216</v>
      </c>
      <c r="D7" s="38"/>
      <c r="E7" s="38">
        <v>60000</v>
      </c>
      <c r="F7" s="38"/>
    </row>
    <row r="8" ht="18" customHeight="1" spans="1:6">
      <c r="A8" s="34">
        <v>3</v>
      </c>
      <c r="B8" s="36" t="s">
        <v>217</v>
      </c>
      <c r="C8" s="37" t="s">
        <v>218</v>
      </c>
      <c r="D8" s="38"/>
      <c r="E8" s="38"/>
      <c r="F8" s="38"/>
    </row>
    <row r="9" ht="18" customHeight="1" spans="1:6">
      <c r="A9" s="34">
        <v>4</v>
      </c>
      <c r="B9" s="36" t="s">
        <v>219</v>
      </c>
      <c r="C9" s="37" t="s">
        <v>220</v>
      </c>
      <c r="D9" s="38"/>
      <c r="E9" s="38"/>
      <c r="F9" s="38"/>
    </row>
    <row r="10" ht="18" customHeight="1" spans="1:6">
      <c r="A10" s="34">
        <v>5</v>
      </c>
      <c r="B10" s="36" t="s">
        <v>221</v>
      </c>
      <c r="C10" s="37" t="s">
        <v>222</v>
      </c>
      <c r="D10" s="38"/>
      <c r="E10" s="38"/>
      <c r="F10" s="38"/>
    </row>
    <row r="11" ht="18" customHeight="1" spans="1:6">
      <c r="A11" s="34">
        <v>6</v>
      </c>
      <c r="B11" s="36" t="s">
        <v>223</v>
      </c>
      <c r="C11" s="37" t="s">
        <v>224</v>
      </c>
      <c r="D11" s="38"/>
      <c r="E11" s="38"/>
      <c r="F11" s="38"/>
    </row>
    <row r="12" ht="18" customHeight="1" spans="1:6">
      <c r="A12" s="34">
        <v>7</v>
      </c>
      <c r="B12" s="36" t="s">
        <v>225</v>
      </c>
      <c r="C12" s="37" t="s">
        <v>226</v>
      </c>
      <c r="D12" s="38"/>
      <c r="E12" s="38"/>
      <c r="F12" s="38"/>
    </row>
    <row r="13" ht="18" customHeight="1" spans="1:6">
      <c r="A13" s="34">
        <v>8</v>
      </c>
      <c r="B13" s="36" t="s">
        <v>227</v>
      </c>
      <c r="C13" s="37" t="s">
        <v>228</v>
      </c>
      <c r="D13" s="38"/>
      <c r="E13" s="38">
        <v>10000</v>
      </c>
      <c r="F13" s="38"/>
    </row>
    <row r="14" ht="18" customHeight="1" spans="1:6">
      <c r="A14" s="34">
        <v>9</v>
      </c>
      <c r="B14" s="36" t="s">
        <v>229</v>
      </c>
      <c r="C14" s="37" t="s">
        <v>230</v>
      </c>
      <c r="D14" s="38"/>
      <c r="E14" s="38"/>
      <c r="F14" s="38"/>
    </row>
    <row r="15" ht="18" customHeight="1" spans="1:6">
      <c r="A15" s="34">
        <v>10</v>
      </c>
      <c r="B15" s="36" t="s">
        <v>231</v>
      </c>
      <c r="C15" s="37" t="s">
        <v>232</v>
      </c>
      <c r="D15" s="38"/>
      <c r="E15" s="38"/>
      <c r="F15" s="38"/>
    </row>
    <row r="16" ht="18" customHeight="1" spans="1:6">
      <c r="A16" s="34">
        <v>11</v>
      </c>
      <c r="B16" s="36" t="s">
        <v>233</v>
      </c>
      <c r="C16" s="37" t="s">
        <v>234</v>
      </c>
      <c r="D16" s="38"/>
      <c r="E16" s="38">
        <v>35000</v>
      </c>
      <c r="F16" s="38"/>
    </row>
    <row r="17" ht="18" customHeight="1" spans="1:6">
      <c r="A17" s="34">
        <v>12</v>
      </c>
      <c r="B17" s="36" t="s">
        <v>235</v>
      </c>
      <c r="C17" s="37" t="s">
        <v>236</v>
      </c>
      <c r="D17" s="38"/>
      <c r="E17" s="38"/>
      <c r="F17" s="38"/>
    </row>
    <row r="18" ht="18" customHeight="1" spans="1:6">
      <c r="A18" s="34">
        <v>13</v>
      </c>
      <c r="B18" s="36" t="s">
        <v>237</v>
      </c>
      <c r="C18" s="37" t="s">
        <v>238</v>
      </c>
      <c r="D18" s="38"/>
      <c r="E18" s="38"/>
      <c r="F18" s="38"/>
    </row>
    <row r="19" ht="18" customHeight="1" spans="1:6">
      <c r="A19" s="34">
        <v>14</v>
      </c>
      <c r="B19" s="36" t="s">
        <v>239</v>
      </c>
      <c r="C19" s="37" t="s">
        <v>240</v>
      </c>
      <c r="D19" s="38"/>
      <c r="E19" s="38"/>
      <c r="F19" s="38"/>
    </row>
    <row r="20" ht="18" customHeight="1" spans="1:6">
      <c r="A20" s="34">
        <v>15</v>
      </c>
      <c r="B20" s="36" t="s">
        <v>241</v>
      </c>
      <c r="C20" s="37" t="s">
        <v>242</v>
      </c>
      <c r="D20" s="38"/>
      <c r="E20" s="38"/>
      <c r="F20" s="38"/>
    </row>
    <row r="21" ht="18" customHeight="1" spans="1:6">
      <c r="A21" s="34">
        <v>16</v>
      </c>
      <c r="B21" s="36" t="s">
        <v>243</v>
      </c>
      <c r="C21" s="37" t="s">
        <v>244</v>
      </c>
      <c r="D21" s="38"/>
      <c r="E21" s="38"/>
      <c r="F21" s="38"/>
    </row>
    <row r="22" ht="18" customHeight="1" spans="1:6">
      <c r="A22" s="34">
        <v>17</v>
      </c>
      <c r="B22" s="36" t="s">
        <v>245</v>
      </c>
      <c r="C22" s="37" t="s">
        <v>246</v>
      </c>
      <c r="D22" s="38"/>
      <c r="E22" s="38"/>
      <c r="F22" s="38"/>
    </row>
    <row r="23" ht="18" customHeight="1" spans="1:6">
      <c r="A23" s="34">
        <v>18</v>
      </c>
      <c r="B23" s="36" t="s">
        <v>247</v>
      </c>
      <c r="C23" s="37" t="s">
        <v>248</v>
      </c>
      <c r="D23" s="38"/>
      <c r="E23" s="38"/>
      <c r="F23" s="38"/>
    </row>
    <row r="24" ht="18" customHeight="1" spans="1:6">
      <c r="A24" s="34">
        <v>19</v>
      </c>
      <c r="B24" s="36" t="s">
        <v>249</v>
      </c>
      <c r="C24" s="37" t="s">
        <v>250</v>
      </c>
      <c r="D24" s="38"/>
      <c r="E24" s="38"/>
      <c r="F24" s="38"/>
    </row>
    <row r="25" ht="18" customHeight="1" spans="1:6">
      <c r="A25" s="34">
        <v>20</v>
      </c>
      <c r="B25" s="36" t="s">
        <v>251</v>
      </c>
      <c r="C25" s="37" t="s">
        <v>252</v>
      </c>
      <c r="D25" s="38"/>
      <c r="E25" s="38"/>
      <c r="F25" s="38"/>
    </row>
    <row r="26" ht="18" customHeight="1" spans="1:6">
      <c r="A26" s="34">
        <v>21</v>
      </c>
      <c r="B26" s="36" t="s">
        <v>253</v>
      </c>
      <c r="C26" s="37" t="s">
        <v>254</v>
      </c>
      <c r="D26" s="38"/>
      <c r="E26" s="38">
        <v>7500</v>
      </c>
      <c r="F26" s="38"/>
    </row>
    <row r="27" ht="18" customHeight="1" spans="1:6">
      <c r="A27" s="34">
        <v>22</v>
      </c>
      <c r="B27" s="36" t="s">
        <v>255</v>
      </c>
      <c r="C27" s="37" t="s">
        <v>256</v>
      </c>
      <c r="D27" s="38"/>
      <c r="E27" s="38"/>
      <c r="F27" s="38"/>
    </row>
    <row r="28" ht="18" customHeight="1" spans="1:6">
      <c r="A28" s="34">
        <v>23</v>
      </c>
      <c r="B28" s="36" t="s">
        <v>257</v>
      </c>
      <c r="C28" s="37" t="s">
        <v>258</v>
      </c>
      <c r="D28" s="38"/>
      <c r="E28" s="38">
        <v>18654.43</v>
      </c>
      <c r="F28" s="38"/>
    </row>
    <row r="29" ht="18" customHeight="1" spans="1:6">
      <c r="A29" s="34">
        <v>24</v>
      </c>
      <c r="B29" s="36" t="s">
        <v>259</v>
      </c>
      <c r="C29" s="37" t="s">
        <v>260</v>
      </c>
      <c r="D29" s="38"/>
      <c r="E29" s="38">
        <v>14355.74</v>
      </c>
      <c r="F29" s="38"/>
    </row>
    <row r="30" ht="18" customHeight="1" spans="1:6">
      <c r="A30" s="34">
        <v>25</v>
      </c>
      <c r="B30" s="36" t="s">
        <v>261</v>
      </c>
      <c r="C30" s="37" t="s">
        <v>262</v>
      </c>
      <c r="D30" s="38"/>
      <c r="E30" s="38"/>
      <c r="F30" s="38"/>
    </row>
    <row r="31" ht="18" customHeight="1" spans="1:6">
      <c r="A31" s="34">
        <v>26</v>
      </c>
      <c r="B31" s="36" t="s">
        <v>263</v>
      </c>
      <c r="C31" s="37" t="s">
        <v>264</v>
      </c>
      <c r="D31" s="38"/>
      <c r="E31" s="38">
        <v>22500</v>
      </c>
      <c r="F31" s="38"/>
    </row>
    <row r="32" ht="18" customHeight="1" spans="1:6">
      <c r="A32" s="34">
        <v>27</v>
      </c>
      <c r="B32" s="36" t="s">
        <v>263</v>
      </c>
      <c r="C32" s="37" t="s">
        <v>265</v>
      </c>
      <c r="D32" s="38"/>
      <c r="E32" s="38">
        <v>72000</v>
      </c>
      <c r="F32" s="38"/>
    </row>
    <row r="33" ht="18" customHeight="1" spans="1:6">
      <c r="A33" s="34">
        <v>28</v>
      </c>
      <c r="B33" s="36" t="s">
        <v>266</v>
      </c>
      <c r="C33" s="37" t="s">
        <v>267</v>
      </c>
      <c r="D33" s="38"/>
      <c r="E33" s="38"/>
      <c r="F33" s="38"/>
    </row>
    <row r="35" ht="13.5" spans="2:3">
      <c r="B35" s="17"/>
      <c r="C35" s="17"/>
    </row>
    <row r="36" ht="13.5" spans="2:3">
      <c r="B36" s="17"/>
      <c r="C36" s="17"/>
    </row>
    <row r="37" ht="13.5" spans="2:3">
      <c r="B37" s="17"/>
      <c r="C3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307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308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309</v>
      </c>
      <c r="B5" s="22" t="s">
        <v>310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119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38</v>
      </c>
    </row>
    <row r="4" ht="22.75" customHeight="1" spans="1:5">
      <c r="A4" s="14" t="s">
        <v>177</v>
      </c>
      <c r="B4" s="14" t="s">
        <v>119</v>
      </c>
      <c r="C4" s="14" t="s">
        <v>312</v>
      </c>
      <c r="D4" s="14" t="s">
        <v>313</v>
      </c>
      <c r="E4" s="14" t="s">
        <v>314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43" sqref="F43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315</v>
      </c>
      <c r="B1" s="1"/>
    </row>
    <row r="2" spans="1:1">
      <c r="A2" s="2" t="s">
        <v>316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317</v>
      </c>
      <c r="B5" s="4">
        <v>1</v>
      </c>
    </row>
    <row r="6" spans="1:2">
      <c r="A6" s="6" t="s">
        <v>318</v>
      </c>
      <c r="B6" s="7"/>
    </row>
    <row r="7" spans="1:2">
      <c r="A7" s="8" t="s">
        <v>319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320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4" t="s">
        <v>15</v>
      </c>
      <c r="C2" s="104"/>
    </row>
    <row r="3" ht="29.35" customHeight="1" spans="1:3">
      <c r="A3" s="105"/>
      <c r="B3" s="106" t="s">
        <v>16</v>
      </c>
      <c r="C3" s="106" t="s">
        <v>17</v>
      </c>
    </row>
    <row r="4" ht="28.45" customHeight="1" spans="1:3">
      <c r="A4" s="97"/>
      <c r="B4" s="107" t="s">
        <v>18</v>
      </c>
      <c r="C4" s="33" t="s">
        <v>19</v>
      </c>
    </row>
    <row r="5" ht="28.45" customHeight="1" spans="1:3">
      <c r="A5" s="97"/>
      <c r="B5" s="107" t="s">
        <v>20</v>
      </c>
      <c r="C5" s="33" t="s">
        <v>21</v>
      </c>
    </row>
    <row r="6" ht="28.45" customHeight="1" spans="1:3">
      <c r="A6" s="97"/>
      <c r="B6" s="107" t="s">
        <v>22</v>
      </c>
      <c r="C6" s="33" t="s">
        <v>23</v>
      </c>
    </row>
    <row r="7" ht="28.45" customHeight="1" spans="1:3">
      <c r="A7" s="97"/>
      <c r="B7" s="107" t="s">
        <v>24</v>
      </c>
      <c r="C7" s="33"/>
    </row>
    <row r="8" ht="28.45" customHeight="1" spans="1:3">
      <c r="A8" s="97"/>
      <c r="B8" s="107" t="s">
        <v>25</v>
      </c>
      <c r="C8" s="33" t="s">
        <v>26</v>
      </c>
    </row>
    <row r="9" ht="28.45" customHeight="1" spans="1:3">
      <c r="A9" s="97"/>
      <c r="B9" s="107" t="s">
        <v>27</v>
      </c>
      <c r="C9" s="33" t="s">
        <v>28</v>
      </c>
    </row>
    <row r="10" ht="28.45" customHeight="1" spans="1:3">
      <c r="A10" s="97"/>
      <c r="B10" s="107" t="s">
        <v>29</v>
      </c>
      <c r="C10" s="33" t="s">
        <v>30</v>
      </c>
    </row>
    <row r="11" ht="28.45" customHeight="1" spans="1:3">
      <c r="A11" s="97"/>
      <c r="B11" s="107" t="s">
        <v>31</v>
      </c>
      <c r="C11" s="33" t="s">
        <v>32</v>
      </c>
    </row>
    <row r="12" ht="28.45" customHeight="1" spans="1:3">
      <c r="A12" s="97"/>
      <c r="B12" s="107" t="s">
        <v>33</v>
      </c>
      <c r="C12" s="33"/>
    </row>
    <row r="13" ht="28.45" customHeight="1" spans="1:3">
      <c r="A13" s="10"/>
      <c r="B13" s="107" t="s">
        <v>34</v>
      </c>
      <c r="C13" s="33"/>
    </row>
    <row r="14" ht="28.45" customHeight="1" spans="1:3">
      <c r="A14" s="10"/>
      <c r="B14" s="107" t="s">
        <v>35</v>
      </c>
      <c r="C14" s="33" t="s">
        <v>19</v>
      </c>
    </row>
    <row r="15" ht="36" customHeight="1" spans="2:3">
      <c r="B15" s="107" t="s">
        <v>36</v>
      </c>
      <c r="C15" s="5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L18" sqref="L1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37</v>
      </c>
      <c r="B2" s="11"/>
      <c r="C2" s="11"/>
      <c r="D2" s="11"/>
    </row>
    <row r="3" ht="22.75" customHeight="1" spans="1:4">
      <c r="A3" s="97"/>
      <c r="B3" s="97"/>
      <c r="C3" s="97"/>
      <c r="D3" s="98" t="s">
        <v>38</v>
      </c>
    </row>
    <row r="4" ht="22.75" customHeight="1" spans="1:4">
      <c r="A4" s="77" t="s">
        <v>39</v>
      </c>
      <c r="B4" s="77"/>
      <c r="C4" s="77" t="s">
        <v>40</v>
      </c>
      <c r="D4" s="77"/>
    </row>
    <row r="5" ht="22.75" customHeight="1" spans="1:4">
      <c r="A5" s="77" t="s">
        <v>41</v>
      </c>
      <c r="B5" s="77" t="s">
        <v>42</v>
      </c>
      <c r="C5" s="77" t="s">
        <v>41</v>
      </c>
      <c r="D5" s="77" t="s">
        <v>42</v>
      </c>
    </row>
    <row r="6" ht="22.75" customHeight="1" spans="1:4">
      <c r="A6" s="99" t="s">
        <v>43</v>
      </c>
      <c r="B6" s="82">
        <f>表2!B5</f>
        <v>28296429.38</v>
      </c>
      <c r="C6" s="99" t="s">
        <v>44</v>
      </c>
      <c r="D6" s="82"/>
    </row>
    <row r="7" ht="22.75" customHeight="1" spans="1:4">
      <c r="A7" s="99" t="s">
        <v>45</v>
      </c>
      <c r="B7" s="82"/>
      <c r="C7" s="99" t="s">
        <v>46</v>
      </c>
      <c r="D7" s="100"/>
    </row>
    <row r="8" ht="22.75" customHeight="1" spans="1:4">
      <c r="A8" s="99" t="s">
        <v>47</v>
      </c>
      <c r="B8" s="82"/>
      <c r="C8" s="99" t="s">
        <v>48</v>
      </c>
      <c r="D8" s="100"/>
    </row>
    <row r="9" ht="22.75" customHeight="1" spans="1:4">
      <c r="A9" s="99" t="s">
        <v>49</v>
      </c>
      <c r="B9" s="82"/>
      <c r="C9" s="99" t="s">
        <v>50</v>
      </c>
      <c r="D9" s="100"/>
    </row>
    <row r="10" ht="22.75" customHeight="1" spans="1:4">
      <c r="A10" s="99" t="s">
        <v>51</v>
      </c>
      <c r="B10" s="82"/>
      <c r="C10" s="99" t="s">
        <v>52</v>
      </c>
      <c r="D10" s="100"/>
    </row>
    <row r="11" ht="22.75" customHeight="1" spans="1:4">
      <c r="A11" s="99" t="s">
        <v>53</v>
      </c>
      <c r="B11" s="82"/>
      <c r="C11" s="99" t="s">
        <v>54</v>
      </c>
      <c r="D11" s="100"/>
    </row>
    <row r="12" ht="22.75" customHeight="1" spans="1:4">
      <c r="A12" s="99" t="s">
        <v>55</v>
      </c>
      <c r="B12" s="82"/>
      <c r="C12" s="99" t="s">
        <v>56</v>
      </c>
      <c r="D12" s="100"/>
    </row>
    <row r="13" ht="22.75" customHeight="1" spans="1:4">
      <c r="A13" s="99" t="s">
        <v>57</v>
      </c>
      <c r="B13" s="82"/>
      <c r="C13" s="99" t="s">
        <v>58</v>
      </c>
      <c r="D13" s="100">
        <f>表4!D14</f>
        <v>36666013.32</v>
      </c>
    </row>
    <row r="14" ht="22.75" customHeight="1" spans="1:4">
      <c r="A14" s="99" t="s">
        <v>59</v>
      </c>
      <c r="B14" s="82"/>
      <c r="C14" s="99" t="s">
        <v>60</v>
      </c>
      <c r="D14" s="100"/>
    </row>
    <row r="15" ht="22.75" customHeight="1" spans="1:4">
      <c r="A15" s="99"/>
      <c r="B15" s="101"/>
      <c r="C15" s="99" t="s">
        <v>61</v>
      </c>
      <c r="D15" s="100">
        <f>表4!D16</f>
        <v>376377.94</v>
      </c>
    </row>
    <row r="16" ht="22.75" customHeight="1" spans="1:4">
      <c r="A16" s="99"/>
      <c r="B16" s="101"/>
      <c r="C16" s="99" t="s">
        <v>62</v>
      </c>
      <c r="D16" s="100"/>
    </row>
    <row r="17" ht="22.75" customHeight="1" spans="1:4">
      <c r="A17" s="99"/>
      <c r="B17" s="101"/>
      <c r="C17" s="99" t="s">
        <v>63</v>
      </c>
      <c r="D17" s="100"/>
    </row>
    <row r="18" ht="22.75" customHeight="1" spans="1:4">
      <c r="A18" s="99"/>
      <c r="B18" s="101"/>
      <c r="C18" s="99" t="s">
        <v>64</v>
      </c>
      <c r="D18" s="100"/>
    </row>
    <row r="19" ht="22.75" customHeight="1" spans="1:4">
      <c r="A19" s="99"/>
      <c r="B19" s="101"/>
      <c r="C19" s="99" t="s">
        <v>65</v>
      </c>
      <c r="D19" s="100"/>
    </row>
    <row r="20" ht="22.75" customHeight="1" spans="1:4">
      <c r="A20" s="102"/>
      <c r="B20" s="103"/>
      <c r="C20" s="99" t="s">
        <v>66</v>
      </c>
      <c r="D20" s="100"/>
    </row>
    <row r="21" ht="22.75" customHeight="1" spans="1:4">
      <c r="A21" s="102"/>
      <c r="B21" s="103"/>
      <c r="C21" s="99" t="s">
        <v>67</v>
      </c>
      <c r="D21" s="100"/>
    </row>
    <row r="22" ht="22.75" customHeight="1" spans="1:4">
      <c r="A22" s="102"/>
      <c r="B22" s="103"/>
      <c r="C22" s="99" t="s">
        <v>68</v>
      </c>
      <c r="D22" s="100"/>
    </row>
    <row r="23" ht="22.75" customHeight="1" spans="1:4">
      <c r="A23" s="102"/>
      <c r="B23" s="103"/>
      <c r="C23" s="99" t="s">
        <v>69</v>
      </c>
      <c r="D23" s="100"/>
    </row>
    <row r="24" ht="22.75" customHeight="1" spans="1:4">
      <c r="A24" s="102"/>
      <c r="B24" s="103"/>
      <c r="C24" s="99" t="s">
        <v>70</v>
      </c>
      <c r="D24" s="100"/>
    </row>
    <row r="25" ht="22.75" customHeight="1" spans="1:4">
      <c r="A25" s="99"/>
      <c r="B25" s="101"/>
      <c r="C25" s="99" t="s">
        <v>71</v>
      </c>
      <c r="D25" s="100"/>
    </row>
    <row r="26" ht="22.75" customHeight="1" spans="1:4">
      <c r="A26" s="99"/>
      <c r="B26" s="101"/>
      <c r="C26" s="99" t="s">
        <v>72</v>
      </c>
      <c r="D26" s="100"/>
    </row>
    <row r="27" ht="22.75" customHeight="1" spans="1:4">
      <c r="A27" s="99"/>
      <c r="B27" s="101"/>
      <c r="C27" s="99" t="s">
        <v>73</v>
      </c>
      <c r="D27" s="100"/>
    </row>
    <row r="28" ht="22.75" customHeight="1" spans="1:4">
      <c r="A28" s="102"/>
      <c r="B28" s="103"/>
      <c r="C28" s="99" t="s">
        <v>74</v>
      </c>
      <c r="D28" s="100"/>
    </row>
    <row r="29" ht="22.75" customHeight="1" spans="1:4">
      <c r="A29" s="102"/>
      <c r="B29" s="103"/>
      <c r="C29" s="99" t="s">
        <v>75</v>
      </c>
      <c r="D29" s="100"/>
    </row>
    <row r="30" ht="22.75" customHeight="1" spans="1:4">
      <c r="A30" s="102"/>
      <c r="B30" s="103"/>
      <c r="C30" s="99" t="s">
        <v>76</v>
      </c>
      <c r="D30" s="100"/>
    </row>
    <row r="31" ht="22.75" customHeight="1" spans="1:4">
      <c r="A31" s="102"/>
      <c r="B31" s="103"/>
      <c r="C31" s="99" t="s">
        <v>77</v>
      </c>
      <c r="D31" s="100"/>
    </row>
    <row r="32" ht="22.75" customHeight="1" spans="1:4">
      <c r="A32" s="102"/>
      <c r="B32" s="103"/>
      <c r="C32" s="99" t="s">
        <v>78</v>
      </c>
      <c r="D32" s="100"/>
    </row>
    <row r="33" ht="22.75" customHeight="1" spans="1:4">
      <c r="A33" s="99"/>
      <c r="B33" s="99"/>
      <c r="C33" s="99" t="s">
        <v>79</v>
      </c>
      <c r="D33" s="100"/>
    </row>
    <row r="34" ht="22.75" customHeight="1" spans="1:4">
      <c r="A34" s="99"/>
      <c r="B34" s="99"/>
      <c r="C34" s="99" t="s">
        <v>80</v>
      </c>
      <c r="D34" s="100"/>
    </row>
    <row r="35" ht="22.75" customHeight="1" spans="1:4">
      <c r="A35" s="99"/>
      <c r="B35" s="99"/>
      <c r="C35" s="99" t="s">
        <v>81</v>
      </c>
      <c r="D35" s="100"/>
    </row>
    <row r="36" ht="22.75" customHeight="1" spans="1:4">
      <c r="A36" s="99"/>
      <c r="B36" s="99"/>
      <c r="C36" s="99"/>
      <c r="D36" s="99"/>
    </row>
    <row r="37" ht="22.75" customHeight="1" spans="1:4">
      <c r="A37" s="99"/>
      <c r="B37" s="99"/>
      <c r="C37" s="99"/>
      <c r="D37" s="99"/>
    </row>
    <row r="38" ht="22.75" customHeight="1" spans="1:4">
      <c r="A38" s="99"/>
      <c r="B38" s="99"/>
      <c r="C38" s="99"/>
      <c r="D38" s="99"/>
    </row>
    <row r="39" ht="22.75" customHeight="1" spans="1:4">
      <c r="A39" s="102" t="s">
        <v>82</v>
      </c>
      <c r="B39" s="103">
        <f>SUM(B6:B14)</f>
        <v>28296429.38</v>
      </c>
      <c r="C39" s="102" t="s">
        <v>83</v>
      </c>
      <c r="D39" s="103">
        <f>SUM(D6:D38)</f>
        <v>37042391.26</v>
      </c>
    </row>
    <row r="40" ht="22.75" customHeight="1" spans="1:4">
      <c r="A40" s="102" t="s">
        <v>84</v>
      </c>
      <c r="B40" s="103">
        <f>表2!B22</f>
        <v>8745961.88</v>
      </c>
      <c r="C40" s="102" t="s">
        <v>85</v>
      </c>
      <c r="D40" s="103"/>
    </row>
    <row r="41" ht="22.75" customHeight="1" spans="1:4">
      <c r="A41" s="102" t="s">
        <v>86</v>
      </c>
      <c r="B41" s="101"/>
      <c r="C41" s="99"/>
      <c r="D41" s="101"/>
    </row>
    <row r="42" ht="22.75" customHeight="1" spans="1:4">
      <c r="A42" s="102" t="s">
        <v>87</v>
      </c>
      <c r="B42" s="103">
        <f>B39+B40</f>
        <v>37042391.26</v>
      </c>
      <c r="C42" s="102" t="s">
        <v>88</v>
      </c>
      <c r="D42" s="103">
        <f>D39+D40</f>
        <v>37042391.26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34" sqref="C34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89</v>
      </c>
      <c r="B2" s="20"/>
    </row>
    <row r="3" ht="24.75" customHeight="1" spans="1:2">
      <c r="A3" s="89"/>
      <c r="B3" s="21" t="s">
        <v>38</v>
      </c>
    </row>
    <row r="4" ht="24" customHeight="1" spans="1:2">
      <c r="A4" s="30" t="s">
        <v>41</v>
      </c>
      <c r="B4" s="30" t="s">
        <v>42</v>
      </c>
    </row>
    <row r="5" s="17" customFormat="1" ht="25" customHeight="1" spans="1:3">
      <c r="A5" s="90" t="s">
        <v>90</v>
      </c>
      <c r="B5" s="91">
        <f>B6+B7</f>
        <v>28296429.38</v>
      </c>
      <c r="C5" s="18"/>
    </row>
    <row r="6" s="17" customFormat="1" ht="25" customHeight="1" spans="1:3">
      <c r="A6" s="92" t="s">
        <v>91</v>
      </c>
      <c r="B6" s="93">
        <f>表6!D6</f>
        <v>18306229.38</v>
      </c>
      <c r="C6" s="18"/>
    </row>
    <row r="7" s="17" customFormat="1" ht="25" customHeight="1" spans="1:3">
      <c r="A7" s="92" t="s">
        <v>92</v>
      </c>
      <c r="B7" s="93">
        <f>表3!E5</f>
        <v>9990200</v>
      </c>
      <c r="C7" s="18"/>
    </row>
    <row r="8" s="17" customFormat="1" ht="25" customHeight="1" spans="1:3">
      <c r="A8" s="90" t="s">
        <v>93</v>
      </c>
      <c r="B8" s="93">
        <f>B9+B10</f>
        <v>0</v>
      </c>
      <c r="C8" s="18"/>
    </row>
    <row r="9" s="17" customFormat="1" ht="25" customHeight="1" spans="1:3">
      <c r="A9" s="92" t="s">
        <v>91</v>
      </c>
      <c r="B9" s="93"/>
      <c r="C9" s="18"/>
    </row>
    <row r="10" s="17" customFormat="1" ht="25" customHeight="1" spans="1:3">
      <c r="A10" s="92" t="s">
        <v>92</v>
      </c>
      <c r="B10" s="93"/>
      <c r="C10" s="18"/>
    </row>
    <row r="11" s="17" customFormat="1" ht="25" customHeight="1" spans="1:3">
      <c r="A11" s="90" t="s">
        <v>94</v>
      </c>
      <c r="B11" s="93"/>
      <c r="C11" s="18"/>
    </row>
    <row r="12" s="17" customFormat="1" ht="25" customHeight="1" spans="1:3">
      <c r="A12" s="92" t="s">
        <v>91</v>
      </c>
      <c r="B12" s="93"/>
      <c r="C12" s="18"/>
    </row>
    <row r="13" s="17" customFormat="1" ht="25" customHeight="1" spans="1:3">
      <c r="A13" s="92" t="s">
        <v>92</v>
      </c>
      <c r="B13" s="93"/>
      <c r="C13" s="18"/>
    </row>
    <row r="14" s="17" customFormat="1" ht="25" customHeight="1" spans="1:3">
      <c r="A14" s="94" t="s">
        <v>95</v>
      </c>
      <c r="B14" s="93">
        <f>SUM(B15:B17)</f>
        <v>0</v>
      </c>
      <c r="C14" s="18"/>
    </row>
    <row r="15" s="17" customFormat="1" ht="25" customHeight="1" spans="1:3">
      <c r="A15" s="92" t="s">
        <v>96</v>
      </c>
      <c r="B15" s="93"/>
      <c r="C15" s="18"/>
    </row>
    <row r="16" s="17" customFormat="1" ht="25" customHeight="1" spans="1:3">
      <c r="A16" s="92" t="s">
        <v>97</v>
      </c>
      <c r="B16" s="93"/>
      <c r="C16" s="18"/>
    </row>
    <row r="17" s="17" customFormat="1" ht="25" customHeight="1" spans="1:3">
      <c r="A17" s="92" t="s">
        <v>98</v>
      </c>
      <c r="B17" s="93"/>
      <c r="C17" s="18"/>
    </row>
    <row r="18" s="17" customFormat="1" ht="25" customHeight="1" spans="1:3">
      <c r="A18" s="94" t="s">
        <v>99</v>
      </c>
      <c r="B18" s="93"/>
      <c r="C18" s="18"/>
    </row>
    <row r="19" s="17" customFormat="1" ht="25" customHeight="1" spans="1:3">
      <c r="A19" s="94" t="s">
        <v>100</v>
      </c>
      <c r="B19" s="93"/>
      <c r="C19" s="18"/>
    </row>
    <row r="20" s="17" customFormat="1" ht="25" customHeight="1" spans="1:3">
      <c r="A20" s="94" t="s">
        <v>101</v>
      </c>
      <c r="B20" s="93"/>
      <c r="C20" s="18"/>
    </row>
    <row r="21" s="17" customFormat="1" ht="25" customHeight="1" spans="1:3">
      <c r="A21" s="94" t="s">
        <v>102</v>
      </c>
      <c r="B21" s="93"/>
      <c r="C21" s="18"/>
    </row>
    <row r="22" s="17" customFormat="1" ht="25" customHeight="1" spans="1:3">
      <c r="A22" s="94" t="s">
        <v>103</v>
      </c>
      <c r="B22" s="91">
        <f>B23+B26+B29+B30</f>
        <v>8745961.88</v>
      </c>
      <c r="C22" s="18"/>
    </row>
    <row r="23" s="17" customFormat="1" ht="25" customHeight="1" spans="1:3">
      <c r="A23" s="92" t="s">
        <v>104</v>
      </c>
      <c r="B23" s="91">
        <f>B24</f>
        <v>8745961.88</v>
      </c>
      <c r="C23" s="18"/>
    </row>
    <row r="24" s="17" customFormat="1" ht="25" customHeight="1" spans="1:3">
      <c r="A24" s="92" t="s">
        <v>105</v>
      </c>
      <c r="B24" s="91">
        <f>表3!F5</f>
        <v>8745961.88</v>
      </c>
      <c r="C24" s="18"/>
    </row>
    <row r="25" s="17" customFormat="1" ht="25" customHeight="1" spans="1:3">
      <c r="A25" s="92" t="s">
        <v>106</v>
      </c>
      <c r="B25" s="91"/>
      <c r="C25" s="18"/>
    </row>
    <row r="26" s="17" customFormat="1" ht="25" customHeight="1" spans="1:3">
      <c r="A26" s="92" t="s">
        <v>107</v>
      </c>
      <c r="B26" s="91">
        <f>B27+B28</f>
        <v>0</v>
      </c>
      <c r="C26" s="18"/>
    </row>
    <row r="27" s="17" customFormat="1" ht="25" customHeight="1" spans="1:3">
      <c r="A27" s="92" t="s">
        <v>108</v>
      </c>
      <c r="B27" s="91"/>
      <c r="C27" s="18"/>
    </row>
    <row r="28" s="17" customFormat="1" ht="25" customHeight="1" spans="1:3">
      <c r="A28" s="92" t="s">
        <v>109</v>
      </c>
      <c r="B28" s="91"/>
      <c r="C28" s="18"/>
    </row>
    <row r="29" s="17" customFormat="1" ht="25" customHeight="1" spans="1:3">
      <c r="A29" s="92" t="s">
        <v>110</v>
      </c>
      <c r="B29" s="91"/>
      <c r="C29" s="18"/>
    </row>
    <row r="30" s="17" customFormat="1" ht="25" customHeight="1" spans="1:3">
      <c r="A30" s="92" t="s">
        <v>111</v>
      </c>
      <c r="B30" s="91"/>
      <c r="C30" s="18"/>
    </row>
    <row r="31" s="17" customFormat="1" ht="25" customHeight="1" spans="1:3">
      <c r="A31" s="95" t="s">
        <v>112</v>
      </c>
      <c r="B31" s="96">
        <f>B5+B8+B14+B18+B19+B20+B21+B22</f>
        <v>37042391.26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L12" sqref="L12"/>
    </sheetView>
  </sheetViews>
  <sheetFormatPr defaultColWidth="10" defaultRowHeight="13.5" outlineLevelCol="5"/>
  <cols>
    <col min="1" max="1" width="8.75" customWidth="1"/>
    <col min="2" max="2" width="25.125" customWidth="1"/>
    <col min="3" max="3" width="15.0666666666667" customWidth="1"/>
    <col min="4" max="4" width="13.7" customWidth="1"/>
    <col min="5" max="5" width="13.3" customWidth="1"/>
    <col min="6" max="6" width="12.6333333333333" customWidth="1"/>
  </cols>
  <sheetData>
    <row r="1" ht="14.3" customHeight="1" spans="1:6">
      <c r="A1" s="10"/>
      <c r="B1" s="10"/>
      <c r="C1" s="10"/>
      <c r="D1" s="10"/>
      <c r="E1" s="10"/>
      <c r="F1" s="10"/>
    </row>
    <row r="2" ht="39.85" customHeight="1" spans="1:6">
      <c r="A2" s="11" t="s">
        <v>113</v>
      </c>
      <c r="B2" s="11"/>
      <c r="C2" s="39"/>
      <c r="D2" s="11"/>
      <c r="E2" s="11"/>
      <c r="F2" s="11"/>
    </row>
    <row r="3" ht="22.75" customHeight="1" spans="1:6">
      <c r="A3" s="12"/>
      <c r="B3" s="12"/>
      <c r="C3" s="12"/>
      <c r="D3" s="12"/>
      <c r="E3" s="12"/>
      <c r="F3" s="12" t="s">
        <v>38</v>
      </c>
    </row>
    <row r="4" ht="22.75" customHeight="1" spans="1:6">
      <c r="A4" s="86" t="s">
        <v>114</v>
      </c>
      <c r="B4" s="87"/>
      <c r="C4" s="88" t="s">
        <v>115</v>
      </c>
      <c r="D4" s="88" t="s">
        <v>116</v>
      </c>
      <c r="E4" s="88" t="s">
        <v>117</v>
      </c>
      <c r="F4" s="88" t="s">
        <v>118</v>
      </c>
    </row>
    <row r="5" s="57" customFormat="1" ht="22.75" customHeight="1" spans="1:6">
      <c r="A5" s="33" t="s">
        <v>119</v>
      </c>
      <c r="B5" s="33"/>
      <c r="C5" s="66">
        <f t="shared" ref="C5:C24" si="0">D5+E5+F5</f>
        <v>37042391.26</v>
      </c>
      <c r="D5" s="66">
        <f>D6+D22</f>
        <v>18306229.38</v>
      </c>
      <c r="E5" s="66">
        <f>E6+E22</f>
        <v>9990200</v>
      </c>
      <c r="F5" s="66">
        <f>F6+F22</f>
        <v>8745961.88</v>
      </c>
    </row>
    <row r="6" s="57" customFormat="1" ht="24" customHeight="1" spans="1:6">
      <c r="A6" s="65">
        <v>208</v>
      </c>
      <c r="B6" s="31" t="s">
        <v>120</v>
      </c>
      <c r="C6" s="66">
        <f t="shared" si="0"/>
        <v>36666013.32</v>
      </c>
      <c r="D6" s="66">
        <f>D7+D9+D12+D18+D20</f>
        <v>17929851.44</v>
      </c>
      <c r="E6" s="66">
        <f>E7+E9+E12+E18+E20</f>
        <v>9990200</v>
      </c>
      <c r="F6" s="66">
        <f>F7+F9+F12+F18+F20</f>
        <v>8745961.88</v>
      </c>
    </row>
    <row r="7" s="57" customFormat="1" ht="24" customHeight="1" spans="1:6">
      <c r="A7" s="65">
        <v>20801</v>
      </c>
      <c r="B7" s="31" t="s">
        <v>121</v>
      </c>
      <c r="C7" s="66">
        <f t="shared" si="0"/>
        <v>5067696.9</v>
      </c>
      <c r="D7" s="66">
        <f>D8</f>
        <v>4907496.9</v>
      </c>
      <c r="E7" s="66">
        <f>E8</f>
        <v>160200</v>
      </c>
      <c r="F7" s="66">
        <f>F8</f>
        <v>0</v>
      </c>
    </row>
    <row r="8" ht="24" customHeight="1" spans="1:6">
      <c r="A8" s="67">
        <v>2080101</v>
      </c>
      <c r="B8" s="68" t="s">
        <v>122</v>
      </c>
      <c r="C8" s="70">
        <f t="shared" si="0"/>
        <v>5067696.9</v>
      </c>
      <c r="D8" s="70">
        <v>4907496.9</v>
      </c>
      <c r="E8" s="70">
        <v>160200</v>
      </c>
      <c r="F8" s="70"/>
    </row>
    <row r="9" s="57" customFormat="1" ht="24" customHeight="1" spans="1:6">
      <c r="A9" s="65">
        <v>20805</v>
      </c>
      <c r="B9" s="71" t="s">
        <v>123</v>
      </c>
      <c r="C9" s="66">
        <f t="shared" si="0"/>
        <v>736161.3</v>
      </c>
      <c r="D9" s="66">
        <f>D10+D11</f>
        <v>736161.3</v>
      </c>
      <c r="E9" s="66">
        <f>E10+E11</f>
        <v>0</v>
      </c>
      <c r="F9" s="66">
        <f>F10+F11</f>
        <v>0</v>
      </c>
    </row>
    <row r="10" ht="24" customHeight="1" spans="1:6">
      <c r="A10" s="67">
        <v>2080501</v>
      </c>
      <c r="B10" s="72" t="s">
        <v>124</v>
      </c>
      <c r="C10" s="70">
        <f t="shared" si="0"/>
        <v>17750</v>
      </c>
      <c r="D10" s="70">
        <v>17750</v>
      </c>
      <c r="E10" s="70"/>
      <c r="F10" s="70"/>
    </row>
    <row r="11" ht="24" customHeight="1" spans="1:6">
      <c r="A11" s="67">
        <v>2080505</v>
      </c>
      <c r="B11" s="72" t="s">
        <v>125</v>
      </c>
      <c r="C11" s="70">
        <f t="shared" si="0"/>
        <v>718411.3</v>
      </c>
      <c r="D11" s="70">
        <v>718411.3</v>
      </c>
      <c r="E11" s="70"/>
      <c r="F11" s="70"/>
    </row>
    <row r="12" s="57" customFormat="1" ht="24" customHeight="1" spans="1:6">
      <c r="A12" s="65">
        <v>20807</v>
      </c>
      <c r="B12" s="73" t="s">
        <v>126</v>
      </c>
      <c r="C12" s="66">
        <f t="shared" si="0"/>
        <v>30809961.88</v>
      </c>
      <c r="D12" s="66">
        <f>D13+D14+D15+D16+D17</f>
        <v>12234000</v>
      </c>
      <c r="E12" s="66">
        <f>E13+E14+E15+E16+E17</f>
        <v>9830000</v>
      </c>
      <c r="F12" s="66">
        <f>F13+F14+F15+F16+F17</f>
        <v>8745961.88</v>
      </c>
    </row>
    <row r="13" ht="24" customHeight="1" spans="1:6">
      <c r="A13" s="67">
        <v>2080701</v>
      </c>
      <c r="B13" s="74" t="s">
        <v>127</v>
      </c>
      <c r="C13" s="70">
        <f t="shared" si="0"/>
        <v>6669365.06</v>
      </c>
      <c r="D13" s="70"/>
      <c r="E13" s="70"/>
      <c r="F13" s="70">
        <v>6669365.06</v>
      </c>
    </row>
    <row r="14" ht="24" customHeight="1" spans="1:6">
      <c r="A14" s="67">
        <v>2080702</v>
      </c>
      <c r="B14" s="74" t="s">
        <v>128</v>
      </c>
      <c r="C14" s="70">
        <f t="shared" si="0"/>
        <v>8630000</v>
      </c>
      <c r="D14" s="70"/>
      <c r="E14" s="70">
        <v>8630000</v>
      </c>
      <c r="F14" s="70"/>
    </row>
    <row r="15" ht="24" customHeight="1" spans="1:6">
      <c r="A15" s="67">
        <v>2080705</v>
      </c>
      <c r="B15" s="74" t="s">
        <v>129</v>
      </c>
      <c r="C15" s="70">
        <f t="shared" si="0"/>
        <v>12354000</v>
      </c>
      <c r="D15" s="70">
        <v>11154000</v>
      </c>
      <c r="E15" s="70">
        <v>1200000</v>
      </c>
      <c r="F15" s="70"/>
    </row>
    <row r="16" ht="24" customHeight="1" spans="1:6">
      <c r="A16" s="67">
        <v>2080711</v>
      </c>
      <c r="B16" s="75" t="s">
        <v>130</v>
      </c>
      <c r="C16" s="70">
        <f t="shared" si="0"/>
        <v>1080000</v>
      </c>
      <c r="D16" s="70">
        <v>1080000</v>
      </c>
      <c r="E16" s="70"/>
      <c r="F16" s="70"/>
    </row>
    <row r="17" ht="24" customHeight="1" spans="1:6">
      <c r="A17" s="67">
        <v>2080799</v>
      </c>
      <c r="B17" s="75" t="s">
        <v>131</v>
      </c>
      <c r="C17" s="70">
        <f t="shared" si="0"/>
        <v>2076596.82</v>
      </c>
      <c r="D17" s="70"/>
      <c r="E17" s="70"/>
      <c r="F17" s="70">
        <v>2076596.82</v>
      </c>
    </row>
    <row r="18" s="57" customFormat="1" ht="24" customHeight="1" spans="1:6">
      <c r="A18" s="65">
        <v>20808</v>
      </c>
      <c r="B18" s="76" t="s">
        <v>132</v>
      </c>
      <c r="C18" s="66">
        <f t="shared" si="0"/>
        <v>12960</v>
      </c>
      <c r="D18" s="66">
        <f>D19</f>
        <v>12960</v>
      </c>
      <c r="E18" s="66">
        <f>E19</f>
        <v>0</v>
      </c>
      <c r="F18" s="66">
        <f>F19</f>
        <v>0</v>
      </c>
    </row>
    <row r="19" ht="24" customHeight="1" spans="1:6">
      <c r="A19" s="67">
        <v>2080899</v>
      </c>
      <c r="B19" s="75" t="s">
        <v>133</v>
      </c>
      <c r="C19" s="70">
        <f t="shared" si="0"/>
        <v>12960</v>
      </c>
      <c r="D19" s="70">
        <v>12960</v>
      </c>
      <c r="E19" s="70"/>
      <c r="F19" s="70"/>
    </row>
    <row r="20" s="57" customFormat="1" ht="24" customHeight="1" spans="1:6">
      <c r="A20" s="65">
        <v>20899</v>
      </c>
      <c r="B20" s="71" t="s">
        <v>134</v>
      </c>
      <c r="C20" s="66">
        <f t="shared" si="0"/>
        <v>39233.24</v>
      </c>
      <c r="D20" s="66">
        <f>D21</f>
        <v>39233.24</v>
      </c>
      <c r="E20" s="66">
        <f>E21</f>
        <v>0</v>
      </c>
      <c r="F20" s="66">
        <f>F21</f>
        <v>0</v>
      </c>
    </row>
    <row r="21" ht="24" customHeight="1" spans="1:6">
      <c r="A21" s="67">
        <v>2089999</v>
      </c>
      <c r="B21" s="72" t="s">
        <v>134</v>
      </c>
      <c r="C21" s="70">
        <f t="shared" si="0"/>
        <v>39233.24</v>
      </c>
      <c r="D21" s="70">
        <v>39233.24</v>
      </c>
      <c r="E21" s="70"/>
      <c r="F21" s="70"/>
    </row>
    <row r="22" s="57" customFormat="1" ht="24" customHeight="1" spans="1:6">
      <c r="A22" s="65">
        <v>210</v>
      </c>
      <c r="B22" s="71" t="s">
        <v>135</v>
      </c>
      <c r="C22" s="66">
        <f t="shared" si="0"/>
        <v>376377.94</v>
      </c>
      <c r="D22" s="66">
        <f>D23</f>
        <v>376377.94</v>
      </c>
      <c r="E22" s="66">
        <f>E23</f>
        <v>0</v>
      </c>
      <c r="F22" s="66">
        <f>F23</f>
        <v>0</v>
      </c>
    </row>
    <row r="23" s="57" customFormat="1" ht="24" customHeight="1" spans="1:6">
      <c r="A23" s="65">
        <v>21011</v>
      </c>
      <c r="B23" s="71" t="s">
        <v>136</v>
      </c>
      <c r="C23" s="66">
        <f t="shared" si="0"/>
        <v>376377.94</v>
      </c>
      <c r="D23" s="66">
        <f>D24</f>
        <v>376377.94</v>
      </c>
      <c r="E23" s="66">
        <f>E24</f>
        <v>0</v>
      </c>
      <c r="F23" s="66">
        <f>F24</f>
        <v>0</v>
      </c>
    </row>
    <row r="24" ht="24" customHeight="1" spans="1:6">
      <c r="A24" s="67">
        <v>2101101</v>
      </c>
      <c r="B24" s="72" t="s">
        <v>137</v>
      </c>
      <c r="C24" s="70">
        <f t="shared" si="0"/>
        <v>376377.94</v>
      </c>
      <c r="D24" s="70">
        <v>376377.94</v>
      </c>
      <c r="E24" s="70"/>
      <c r="F24" s="70"/>
    </row>
  </sheetData>
  <mergeCells count="2">
    <mergeCell ref="A2:F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1" sqref="G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4" t="s">
        <v>38</v>
      </c>
      <c r="D3" s="44"/>
      <c r="E3" s="12"/>
      <c r="F3" s="12"/>
      <c r="G3" s="12"/>
    </row>
    <row r="4" ht="22.75" customHeight="1" spans="1:7">
      <c r="A4" s="77" t="s">
        <v>39</v>
      </c>
      <c r="B4" s="77"/>
      <c r="C4" s="77" t="s">
        <v>40</v>
      </c>
      <c r="D4" s="77"/>
      <c r="E4" s="12"/>
      <c r="F4" s="12"/>
      <c r="G4" s="12"/>
    </row>
    <row r="5" ht="22.75" customHeight="1" spans="1:7">
      <c r="A5" s="77" t="s">
        <v>41</v>
      </c>
      <c r="B5" s="77" t="s">
        <v>42</v>
      </c>
      <c r="C5" s="77" t="s">
        <v>41</v>
      </c>
      <c r="D5" s="77" t="s">
        <v>119</v>
      </c>
      <c r="E5" s="12"/>
      <c r="F5" s="12"/>
      <c r="G5" s="12"/>
    </row>
    <row r="6" ht="22.75" customHeight="1" spans="1:7">
      <c r="A6" s="15" t="s">
        <v>139</v>
      </c>
      <c r="B6" s="81">
        <f>SUM(B7:B9)</f>
        <v>37042391.26</v>
      </c>
      <c r="C6" s="15" t="s">
        <v>140</v>
      </c>
      <c r="D6" s="81">
        <f>D14+D16</f>
        <v>37042391.26</v>
      </c>
      <c r="E6" s="12"/>
      <c r="F6" s="12"/>
      <c r="G6" s="12"/>
    </row>
    <row r="7" ht="22.75" customHeight="1" spans="1:7">
      <c r="A7" s="15" t="s">
        <v>141</v>
      </c>
      <c r="B7" s="82">
        <f>表3!C5</f>
        <v>37042391.26</v>
      </c>
      <c r="C7" s="15" t="s">
        <v>142</v>
      </c>
      <c r="D7" s="82"/>
      <c r="E7" s="12"/>
      <c r="F7" s="12"/>
      <c r="G7" s="12"/>
    </row>
    <row r="8" ht="22.75" customHeight="1" spans="1:7">
      <c r="A8" s="15" t="s">
        <v>143</v>
      </c>
      <c r="B8" s="82"/>
      <c r="C8" s="15" t="s">
        <v>144</v>
      </c>
      <c r="D8" s="82"/>
      <c r="E8" s="12"/>
      <c r="F8" s="12"/>
      <c r="G8" s="12"/>
    </row>
    <row r="9" ht="22.75" customHeight="1" spans="1:7">
      <c r="A9" s="15" t="s">
        <v>145</v>
      </c>
      <c r="B9" s="82"/>
      <c r="C9" s="15" t="s">
        <v>146</v>
      </c>
      <c r="D9" s="82"/>
      <c r="E9" s="12"/>
      <c r="F9" s="12"/>
      <c r="G9" s="12"/>
    </row>
    <row r="10" ht="22.75" customHeight="1" spans="1:7">
      <c r="A10" s="15"/>
      <c r="B10" s="83"/>
      <c r="C10" s="15" t="s">
        <v>147</v>
      </c>
      <c r="D10" s="82"/>
      <c r="E10" s="12"/>
      <c r="F10" s="12"/>
      <c r="G10" s="12"/>
    </row>
    <row r="11" ht="22.75" customHeight="1" spans="1:7">
      <c r="A11" s="15"/>
      <c r="B11" s="83"/>
      <c r="C11" s="15" t="s">
        <v>148</v>
      </c>
      <c r="D11" s="82"/>
      <c r="E11" s="12"/>
      <c r="F11" s="12"/>
      <c r="G11" s="12"/>
    </row>
    <row r="12" ht="22.75" customHeight="1" spans="1:7">
      <c r="A12" s="15"/>
      <c r="B12" s="83"/>
      <c r="C12" s="15" t="s">
        <v>149</v>
      </c>
      <c r="D12" s="82"/>
      <c r="E12" s="12"/>
      <c r="F12" s="12"/>
      <c r="G12" s="12"/>
    </row>
    <row r="13" ht="22.75" customHeight="1" spans="1:7">
      <c r="A13" s="41"/>
      <c r="B13" s="80"/>
      <c r="C13" s="15" t="s">
        <v>150</v>
      </c>
      <c r="D13" s="82"/>
      <c r="E13" s="12"/>
      <c r="F13" s="12"/>
      <c r="G13" s="12"/>
    </row>
    <row r="14" ht="22.75" customHeight="1" spans="1:7">
      <c r="A14" s="15"/>
      <c r="B14" s="83"/>
      <c r="C14" s="15" t="s">
        <v>151</v>
      </c>
      <c r="D14" s="82">
        <f>表3!C6</f>
        <v>36666013.32</v>
      </c>
      <c r="E14" s="12"/>
      <c r="F14" s="12"/>
      <c r="G14" s="43"/>
    </row>
    <row r="15" ht="22.75" customHeight="1" spans="1:7">
      <c r="A15" s="15"/>
      <c r="B15" s="83"/>
      <c r="C15" s="15" t="s">
        <v>152</v>
      </c>
      <c r="D15" s="82"/>
      <c r="E15" s="12"/>
      <c r="F15" s="12"/>
      <c r="G15" s="12"/>
    </row>
    <row r="16" ht="22.75" customHeight="1" spans="1:7">
      <c r="A16" s="15"/>
      <c r="B16" s="83"/>
      <c r="C16" s="15" t="s">
        <v>153</v>
      </c>
      <c r="D16" s="82">
        <f>表3!C22</f>
        <v>376377.94</v>
      </c>
      <c r="E16" s="12"/>
      <c r="F16" s="12"/>
      <c r="G16" s="12"/>
    </row>
    <row r="17" ht="22.75" customHeight="1" spans="1:7">
      <c r="A17" s="15"/>
      <c r="B17" s="83"/>
      <c r="C17" s="15" t="s">
        <v>154</v>
      </c>
      <c r="D17" s="82"/>
      <c r="E17" s="12"/>
      <c r="F17" s="12"/>
      <c r="G17" s="12"/>
    </row>
    <row r="18" ht="22.75" customHeight="1" spans="1:7">
      <c r="A18" s="15"/>
      <c r="B18" s="83"/>
      <c r="C18" s="15" t="s">
        <v>155</v>
      </c>
      <c r="D18" s="82"/>
      <c r="E18" s="12"/>
      <c r="F18" s="12"/>
      <c r="G18" s="12"/>
    </row>
    <row r="19" ht="22.75" customHeight="1" spans="1:7">
      <c r="A19" s="15"/>
      <c r="B19" s="15"/>
      <c r="C19" s="15" t="s">
        <v>156</v>
      </c>
      <c r="D19" s="82"/>
      <c r="E19" s="12"/>
      <c r="F19" s="12"/>
      <c r="G19" s="12"/>
    </row>
    <row r="20" ht="22.75" customHeight="1" spans="1:7">
      <c r="A20" s="15"/>
      <c r="B20" s="15"/>
      <c r="C20" s="15" t="s">
        <v>157</v>
      </c>
      <c r="D20" s="82"/>
      <c r="E20" s="12"/>
      <c r="F20" s="12"/>
      <c r="G20" s="12"/>
    </row>
    <row r="21" ht="22.75" customHeight="1" spans="1:7">
      <c r="A21" s="15"/>
      <c r="B21" s="15"/>
      <c r="C21" s="15" t="s">
        <v>158</v>
      </c>
      <c r="D21" s="82"/>
      <c r="E21" s="12"/>
      <c r="F21" s="12"/>
      <c r="G21" s="12"/>
    </row>
    <row r="22" ht="22.75" customHeight="1" spans="1:7">
      <c r="A22" s="15"/>
      <c r="B22" s="15"/>
      <c r="C22" s="15" t="s">
        <v>159</v>
      </c>
      <c r="D22" s="82"/>
      <c r="E22" s="12"/>
      <c r="F22" s="12"/>
      <c r="G22" s="12"/>
    </row>
    <row r="23" ht="22.75" customHeight="1" spans="1:7">
      <c r="A23" s="15"/>
      <c r="B23" s="15"/>
      <c r="C23" s="15" t="s">
        <v>160</v>
      </c>
      <c r="D23" s="82"/>
      <c r="E23" s="12"/>
      <c r="F23" s="12"/>
      <c r="G23" s="12"/>
    </row>
    <row r="24" ht="22.75" customHeight="1" spans="1:7">
      <c r="A24" s="15"/>
      <c r="B24" s="15"/>
      <c r="C24" s="15" t="s">
        <v>161</v>
      </c>
      <c r="D24" s="82"/>
      <c r="E24" s="12"/>
      <c r="F24" s="12"/>
      <c r="G24" s="12"/>
    </row>
    <row r="25" ht="22.75" customHeight="1" spans="1:7">
      <c r="A25" s="15"/>
      <c r="B25" s="15"/>
      <c r="C25" s="15" t="s">
        <v>162</v>
      </c>
      <c r="D25" s="82"/>
      <c r="E25" s="12"/>
      <c r="F25" s="12"/>
      <c r="G25" s="12"/>
    </row>
    <row r="26" ht="22.75" customHeight="1" spans="1:7">
      <c r="A26" s="15"/>
      <c r="B26" s="15"/>
      <c r="C26" s="15" t="s">
        <v>163</v>
      </c>
      <c r="D26" s="82"/>
      <c r="E26" s="12"/>
      <c r="F26" s="12"/>
      <c r="G26" s="12"/>
    </row>
    <row r="27" ht="22.75" customHeight="1" spans="1:7">
      <c r="A27" s="15"/>
      <c r="B27" s="15"/>
      <c r="C27" s="15" t="s">
        <v>164</v>
      </c>
      <c r="D27" s="82"/>
      <c r="E27" s="12"/>
      <c r="F27" s="12"/>
      <c r="G27" s="12"/>
    </row>
    <row r="28" ht="22.75" customHeight="1" spans="1:7">
      <c r="A28" s="15"/>
      <c r="B28" s="15"/>
      <c r="C28" s="15" t="s">
        <v>165</v>
      </c>
      <c r="D28" s="82"/>
      <c r="E28" s="12"/>
      <c r="F28" s="12"/>
      <c r="G28" s="12"/>
    </row>
    <row r="29" ht="22.75" customHeight="1" spans="1:7">
      <c r="A29" s="15"/>
      <c r="B29" s="15"/>
      <c r="C29" s="15" t="s">
        <v>166</v>
      </c>
      <c r="D29" s="82"/>
      <c r="E29" s="12"/>
      <c r="F29" s="12"/>
      <c r="G29" s="12"/>
    </row>
    <row r="30" ht="22.75" customHeight="1" spans="1:7">
      <c r="A30" s="15"/>
      <c r="B30" s="15"/>
      <c r="C30" s="15" t="s">
        <v>167</v>
      </c>
      <c r="D30" s="82"/>
      <c r="E30" s="12"/>
      <c r="F30" s="12"/>
      <c r="G30" s="12"/>
    </row>
    <row r="31" ht="22.75" customHeight="1" spans="1:7">
      <c r="A31" s="15"/>
      <c r="B31" s="15"/>
      <c r="C31" s="15" t="s">
        <v>168</v>
      </c>
      <c r="D31" s="82"/>
      <c r="E31" s="12"/>
      <c r="F31" s="12"/>
      <c r="G31" s="12"/>
    </row>
    <row r="32" ht="22.75" customHeight="1" spans="1:7">
      <c r="A32" s="15"/>
      <c r="B32" s="15"/>
      <c r="C32" s="15" t="s">
        <v>169</v>
      </c>
      <c r="D32" s="82"/>
      <c r="E32" s="12"/>
      <c r="F32" s="12"/>
      <c r="G32" s="12"/>
    </row>
    <row r="33" ht="22.75" customHeight="1" spans="1:7">
      <c r="A33" s="15"/>
      <c r="B33" s="15"/>
      <c r="C33" s="15" t="s">
        <v>170</v>
      </c>
      <c r="D33" s="82"/>
      <c r="E33" s="12"/>
      <c r="F33" s="12"/>
      <c r="G33" s="12"/>
    </row>
    <row r="34" ht="22.75" customHeight="1" spans="1:7">
      <c r="A34" s="15"/>
      <c r="B34" s="15"/>
      <c r="C34" s="15" t="s">
        <v>171</v>
      </c>
      <c r="D34" s="82"/>
      <c r="E34" s="12"/>
      <c r="F34" s="12"/>
      <c r="G34" s="12"/>
    </row>
    <row r="35" ht="22.75" customHeight="1" spans="1:7">
      <c r="A35" s="15"/>
      <c r="B35" s="15"/>
      <c r="C35" s="15" t="s">
        <v>172</v>
      </c>
      <c r="D35" s="82"/>
      <c r="E35" s="12"/>
      <c r="F35" s="12"/>
      <c r="G35" s="12"/>
    </row>
    <row r="36" ht="22.75" customHeight="1" spans="1:7">
      <c r="A36" s="15"/>
      <c r="B36" s="15"/>
      <c r="C36" s="15" t="s">
        <v>173</v>
      </c>
      <c r="D36" s="84"/>
      <c r="E36" s="12"/>
      <c r="F36" s="12"/>
      <c r="G36" s="12"/>
    </row>
    <row r="37" ht="22.75" customHeight="1" spans="1:7">
      <c r="A37" s="77" t="s">
        <v>174</v>
      </c>
      <c r="B37" s="85">
        <f>B6</f>
        <v>37042391.26</v>
      </c>
      <c r="C37" s="77" t="s">
        <v>175</v>
      </c>
      <c r="D37" s="81">
        <f>D6</f>
        <v>37042391.26</v>
      </c>
      <c r="E37" s="4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E16" sqref="E16"/>
    </sheetView>
  </sheetViews>
  <sheetFormatPr defaultColWidth="10" defaultRowHeight="13.5" outlineLevelRow="6"/>
  <cols>
    <col min="1" max="1" width="20.75" customWidth="1"/>
    <col min="2" max="2" width="18.05" customWidth="1"/>
    <col min="3" max="3" width="14.925" customWidth="1"/>
    <col min="4" max="4" width="16.625" customWidth="1"/>
    <col min="5" max="5" width="15.2" customWidth="1"/>
    <col min="6" max="11" width="8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4" t="s">
        <v>38</v>
      </c>
      <c r="K3" s="44"/>
    </row>
    <row r="4" ht="22.75" customHeight="1" spans="1:11">
      <c r="A4" s="77" t="s">
        <v>177</v>
      </c>
      <c r="B4" s="77" t="s">
        <v>119</v>
      </c>
      <c r="C4" s="77" t="s">
        <v>178</v>
      </c>
      <c r="D4" s="77"/>
      <c r="E4" s="77"/>
      <c r="F4" s="77" t="s">
        <v>179</v>
      </c>
      <c r="G4" s="77"/>
      <c r="H4" s="77"/>
      <c r="I4" s="77" t="s">
        <v>180</v>
      </c>
      <c r="J4" s="77"/>
      <c r="K4" s="77"/>
    </row>
    <row r="5" ht="22.75" customHeight="1" spans="1:11">
      <c r="A5" s="77"/>
      <c r="B5" s="77"/>
      <c r="C5" s="14" t="s">
        <v>119</v>
      </c>
      <c r="D5" s="14" t="s">
        <v>116</v>
      </c>
      <c r="E5" s="14" t="s">
        <v>117</v>
      </c>
      <c r="F5" s="14" t="s">
        <v>119</v>
      </c>
      <c r="G5" s="14" t="s">
        <v>116</v>
      </c>
      <c r="H5" s="14" t="s">
        <v>117</v>
      </c>
      <c r="I5" s="14" t="s">
        <v>119</v>
      </c>
      <c r="J5" s="14" t="s">
        <v>116</v>
      </c>
      <c r="K5" s="14" t="s">
        <v>117</v>
      </c>
    </row>
    <row r="6" ht="22.75" customHeight="1" spans="1:11">
      <c r="A6" s="41" t="s">
        <v>119</v>
      </c>
      <c r="B6" s="78">
        <f>B7</f>
        <v>37042391.26</v>
      </c>
      <c r="C6" s="78">
        <f>D6+E6</f>
        <v>37042391.26</v>
      </c>
      <c r="D6" s="78">
        <f>D7</f>
        <v>18306229.38</v>
      </c>
      <c r="E6" s="78">
        <f>E7</f>
        <v>18736161.88</v>
      </c>
      <c r="F6" s="78"/>
      <c r="G6" s="78"/>
      <c r="H6" s="78"/>
      <c r="I6" s="78"/>
      <c r="J6" s="78"/>
      <c r="K6" s="78"/>
    </row>
    <row r="7" ht="22.75" customHeight="1" spans="1:11">
      <c r="A7" s="79" t="s">
        <v>3</v>
      </c>
      <c r="B7" s="78">
        <f>C7</f>
        <v>37042391.26</v>
      </c>
      <c r="C7" s="78">
        <f>D7+E7</f>
        <v>37042391.26</v>
      </c>
      <c r="D7" s="80">
        <f>表3!D5</f>
        <v>18306229.38</v>
      </c>
      <c r="E7" s="80">
        <f>表3!E5+表3!F5</f>
        <v>18736161.88</v>
      </c>
      <c r="F7" s="80"/>
      <c r="G7" s="80"/>
      <c r="H7" s="80"/>
      <c r="I7" s="80"/>
      <c r="J7" s="80"/>
      <c r="K7" s="8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5" sqref="D5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8"/>
    </row>
    <row r="2" ht="36.9" customHeight="1" spans="1:5">
      <c r="A2" s="11" t="s">
        <v>181</v>
      </c>
      <c r="B2" s="11"/>
      <c r="C2" s="11"/>
      <c r="D2" s="11"/>
      <c r="E2" s="11"/>
    </row>
    <row r="3" ht="21.85" customHeight="1" spans="1:5">
      <c r="A3" s="12"/>
      <c r="B3" s="12"/>
      <c r="C3" s="44" t="s">
        <v>38</v>
      </c>
      <c r="D3" s="44"/>
      <c r="E3" s="44"/>
    </row>
    <row r="4" ht="22.75" customHeight="1" spans="1:5">
      <c r="A4" s="45" t="s">
        <v>114</v>
      </c>
      <c r="B4" s="45"/>
      <c r="C4" s="45" t="s">
        <v>178</v>
      </c>
      <c r="D4" s="45"/>
      <c r="E4" s="45"/>
    </row>
    <row r="5" ht="22.75" customHeight="1" spans="1:5">
      <c r="A5" s="59" t="s">
        <v>182</v>
      </c>
      <c r="B5" s="59" t="s">
        <v>183</v>
      </c>
      <c r="C5" s="60" t="s">
        <v>119</v>
      </c>
      <c r="D5" s="59" t="s">
        <v>116</v>
      </c>
      <c r="E5" s="59" t="s">
        <v>117</v>
      </c>
    </row>
    <row r="6" ht="22.75" customHeight="1" spans="1:5">
      <c r="A6" s="61"/>
      <c r="B6" s="62" t="s">
        <v>119</v>
      </c>
      <c r="C6" s="63">
        <f>D6+E6</f>
        <v>37042391.26</v>
      </c>
      <c r="D6" s="64">
        <f>D7+D23</f>
        <v>18306229.38</v>
      </c>
      <c r="E6" s="64">
        <f>E7+E23</f>
        <v>18736161.88</v>
      </c>
    </row>
    <row r="7" s="57" customFormat="1" ht="29" customHeight="1" spans="1:5">
      <c r="A7" s="65">
        <v>208</v>
      </c>
      <c r="B7" s="31" t="s">
        <v>120</v>
      </c>
      <c r="C7" s="63">
        <f t="shared" ref="C7:C25" si="0">D7+E7</f>
        <v>36666013.32</v>
      </c>
      <c r="D7" s="66">
        <v>17929851.44</v>
      </c>
      <c r="E7" s="66">
        <v>18736161.88</v>
      </c>
    </row>
    <row r="8" s="57" customFormat="1" ht="29" customHeight="1" spans="1:5">
      <c r="A8" s="65">
        <v>20801</v>
      </c>
      <c r="B8" s="31" t="s">
        <v>121</v>
      </c>
      <c r="C8" s="63">
        <f t="shared" si="0"/>
        <v>5067696.9</v>
      </c>
      <c r="D8" s="66">
        <v>4907496.9</v>
      </c>
      <c r="E8" s="66">
        <v>160200</v>
      </c>
    </row>
    <row r="9" ht="29" customHeight="1" spans="1:5">
      <c r="A9" s="67">
        <v>2080101</v>
      </c>
      <c r="B9" s="68" t="s">
        <v>122</v>
      </c>
      <c r="C9" s="69">
        <f t="shared" si="0"/>
        <v>5067696.9</v>
      </c>
      <c r="D9" s="70">
        <v>4907496.9</v>
      </c>
      <c r="E9" s="70">
        <v>160200</v>
      </c>
    </row>
    <row r="10" s="57" customFormat="1" ht="29" customHeight="1" spans="1:5">
      <c r="A10" s="65">
        <v>20805</v>
      </c>
      <c r="B10" s="71" t="s">
        <v>123</v>
      </c>
      <c r="C10" s="63">
        <f t="shared" si="0"/>
        <v>736161.3</v>
      </c>
      <c r="D10" s="66">
        <v>736161.3</v>
      </c>
      <c r="E10" s="66">
        <v>0</v>
      </c>
    </row>
    <row r="11" ht="29" customHeight="1" spans="1:5">
      <c r="A11" s="67">
        <v>2080501</v>
      </c>
      <c r="B11" s="72" t="s">
        <v>124</v>
      </c>
      <c r="C11" s="69">
        <f t="shared" si="0"/>
        <v>17750</v>
      </c>
      <c r="D11" s="70">
        <v>17750</v>
      </c>
      <c r="E11" s="70">
        <v>0</v>
      </c>
    </row>
    <row r="12" ht="29" customHeight="1" spans="1:5">
      <c r="A12" s="67">
        <v>2080505</v>
      </c>
      <c r="B12" s="72" t="s">
        <v>125</v>
      </c>
      <c r="C12" s="69">
        <f t="shared" si="0"/>
        <v>718411.3</v>
      </c>
      <c r="D12" s="70">
        <v>718411.3</v>
      </c>
      <c r="E12" s="70">
        <v>0</v>
      </c>
    </row>
    <row r="13" s="57" customFormat="1" ht="29" customHeight="1" spans="1:5">
      <c r="A13" s="65">
        <v>20807</v>
      </c>
      <c r="B13" s="73" t="s">
        <v>126</v>
      </c>
      <c r="C13" s="63">
        <f t="shared" si="0"/>
        <v>30809961.88</v>
      </c>
      <c r="D13" s="66">
        <v>12234000</v>
      </c>
      <c r="E13" s="66">
        <v>18575961.88</v>
      </c>
    </row>
    <row r="14" ht="29" customHeight="1" spans="1:5">
      <c r="A14" s="67">
        <v>2080701</v>
      </c>
      <c r="B14" s="74" t="s">
        <v>127</v>
      </c>
      <c r="C14" s="69">
        <f t="shared" si="0"/>
        <v>6669365.06</v>
      </c>
      <c r="D14" s="70"/>
      <c r="E14" s="70">
        <v>6669365.06</v>
      </c>
    </row>
    <row r="15" ht="29" customHeight="1" spans="1:5">
      <c r="A15" s="67">
        <v>2080702</v>
      </c>
      <c r="B15" s="74" t="s">
        <v>128</v>
      </c>
      <c r="C15" s="69">
        <f t="shared" si="0"/>
        <v>8630000</v>
      </c>
      <c r="D15" s="70"/>
      <c r="E15" s="70">
        <v>8630000</v>
      </c>
    </row>
    <row r="16" ht="29" customHeight="1" spans="1:5">
      <c r="A16" s="67">
        <v>2080705</v>
      </c>
      <c r="B16" s="74" t="s">
        <v>129</v>
      </c>
      <c r="C16" s="69">
        <f t="shared" si="0"/>
        <v>12354000</v>
      </c>
      <c r="D16" s="70">
        <v>11154000</v>
      </c>
      <c r="E16" s="70">
        <v>1200000</v>
      </c>
    </row>
    <row r="17" ht="29" customHeight="1" spans="1:5">
      <c r="A17" s="67">
        <v>2080711</v>
      </c>
      <c r="B17" s="75" t="s">
        <v>130</v>
      </c>
      <c r="C17" s="69">
        <f t="shared" si="0"/>
        <v>1080000</v>
      </c>
      <c r="D17" s="70">
        <v>1080000</v>
      </c>
      <c r="E17" s="70">
        <v>0</v>
      </c>
    </row>
    <row r="18" ht="29" customHeight="1" spans="1:5">
      <c r="A18" s="67">
        <v>2080799</v>
      </c>
      <c r="B18" s="75" t="s">
        <v>131</v>
      </c>
      <c r="C18" s="69">
        <f t="shared" si="0"/>
        <v>2076596.82</v>
      </c>
      <c r="D18" s="70"/>
      <c r="E18" s="70">
        <v>2076596.82</v>
      </c>
    </row>
    <row r="19" s="57" customFormat="1" ht="29" customHeight="1" spans="1:5">
      <c r="A19" s="65">
        <v>20808</v>
      </c>
      <c r="B19" s="76" t="s">
        <v>132</v>
      </c>
      <c r="C19" s="63">
        <f t="shared" si="0"/>
        <v>12960</v>
      </c>
      <c r="D19" s="66">
        <v>12960</v>
      </c>
      <c r="E19" s="66">
        <v>0</v>
      </c>
    </row>
    <row r="20" ht="29" customHeight="1" spans="1:5">
      <c r="A20" s="67">
        <v>2080899</v>
      </c>
      <c r="B20" s="75" t="s">
        <v>133</v>
      </c>
      <c r="C20" s="69">
        <f t="shared" si="0"/>
        <v>12960</v>
      </c>
      <c r="D20" s="70">
        <v>12960</v>
      </c>
      <c r="E20" s="70">
        <v>0</v>
      </c>
    </row>
    <row r="21" s="57" customFormat="1" ht="29" customHeight="1" spans="1:5">
      <c r="A21" s="65">
        <v>20899</v>
      </c>
      <c r="B21" s="71" t="s">
        <v>134</v>
      </c>
      <c r="C21" s="63">
        <f t="shared" si="0"/>
        <v>39233.24</v>
      </c>
      <c r="D21" s="66">
        <v>39233.24</v>
      </c>
      <c r="E21" s="66">
        <v>0</v>
      </c>
    </row>
    <row r="22" ht="29" customHeight="1" spans="1:5">
      <c r="A22" s="67">
        <v>2089999</v>
      </c>
      <c r="B22" s="72" t="s">
        <v>134</v>
      </c>
      <c r="C22" s="69">
        <f t="shared" si="0"/>
        <v>39233.24</v>
      </c>
      <c r="D22" s="70">
        <v>39233.24</v>
      </c>
      <c r="E22" s="70">
        <v>0</v>
      </c>
    </row>
    <row r="23" s="57" customFormat="1" ht="29" customHeight="1" spans="1:5">
      <c r="A23" s="65">
        <v>210</v>
      </c>
      <c r="B23" s="71" t="s">
        <v>135</v>
      </c>
      <c r="C23" s="63">
        <f t="shared" si="0"/>
        <v>376377.94</v>
      </c>
      <c r="D23" s="66">
        <v>376377.94</v>
      </c>
      <c r="E23" s="66">
        <v>0</v>
      </c>
    </row>
    <row r="24" s="57" customFormat="1" ht="29" customHeight="1" spans="1:5">
      <c r="A24" s="65">
        <v>21011</v>
      </c>
      <c r="B24" s="71" t="s">
        <v>136</v>
      </c>
      <c r="C24" s="63">
        <f t="shared" si="0"/>
        <v>376377.94</v>
      </c>
      <c r="D24" s="66">
        <v>376377.94</v>
      </c>
      <c r="E24" s="66">
        <v>0</v>
      </c>
    </row>
    <row r="25" ht="29" customHeight="1" spans="1:5">
      <c r="A25" s="67">
        <v>2101101</v>
      </c>
      <c r="B25" s="72" t="s">
        <v>137</v>
      </c>
      <c r="C25" s="69">
        <f t="shared" si="0"/>
        <v>376377.94</v>
      </c>
      <c r="D25" s="70">
        <v>376377.94</v>
      </c>
      <c r="E25" s="70">
        <v>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23" customHeight="1" spans="1:5">
      <c r="A2" s="11" t="s">
        <v>184</v>
      </c>
      <c r="B2" s="11"/>
      <c r="C2" s="11"/>
      <c r="D2" s="11"/>
      <c r="E2" s="11"/>
    </row>
    <row r="3" ht="22.75" customHeight="1" spans="1:5">
      <c r="A3" s="43"/>
      <c r="B3" s="43"/>
      <c r="C3" s="12"/>
      <c r="D3" s="12"/>
      <c r="E3" s="44" t="s">
        <v>38</v>
      </c>
    </row>
    <row r="4" ht="16" customHeight="1" spans="1:5">
      <c r="A4" s="45" t="s">
        <v>185</v>
      </c>
      <c r="B4" s="45"/>
      <c r="C4" s="45" t="s">
        <v>186</v>
      </c>
      <c r="D4" s="45"/>
      <c r="E4" s="45"/>
    </row>
    <row r="5" ht="16" customHeight="1" spans="1:5">
      <c r="A5" s="45" t="s">
        <v>182</v>
      </c>
      <c r="B5" s="45" t="s">
        <v>183</v>
      </c>
      <c r="C5" s="45" t="s">
        <v>119</v>
      </c>
      <c r="D5" s="45" t="s">
        <v>187</v>
      </c>
      <c r="E5" s="45" t="s">
        <v>188</v>
      </c>
    </row>
    <row r="6" ht="16" customHeight="1" spans="1:5">
      <c r="A6" s="45"/>
      <c r="B6" s="46" t="s">
        <v>119</v>
      </c>
      <c r="C6" s="47">
        <f>D6+E6</f>
        <v>18306229.38</v>
      </c>
      <c r="D6" s="47">
        <f>D7+D19+D47</f>
        <v>18066219.21</v>
      </c>
      <c r="E6" s="47">
        <f>E7+E19+E47</f>
        <v>240010.17</v>
      </c>
    </row>
    <row r="7" ht="13" customHeight="1" spans="1:5">
      <c r="A7" s="48" t="s">
        <v>189</v>
      </c>
      <c r="B7" s="35" t="s">
        <v>190</v>
      </c>
      <c r="C7" s="47">
        <f>D7+E7</f>
        <v>18035509.21</v>
      </c>
      <c r="D7" s="49">
        <f>SUM(D8:D18)</f>
        <v>18035509.21</v>
      </c>
      <c r="E7" s="49">
        <f>SUM(E8:E18)</f>
        <v>0</v>
      </c>
    </row>
    <row r="8" ht="13" customHeight="1" spans="1:5">
      <c r="A8" s="36" t="s">
        <v>191</v>
      </c>
      <c r="B8" s="50" t="s">
        <v>192</v>
      </c>
      <c r="C8" s="51"/>
      <c r="D8" s="52">
        <v>13330754.4</v>
      </c>
      <c r="E8" s="52"/>
    </row>
    <row r="9" ht="13" customHeight="1" spans="1:5">
      <c r="A9" s="36" t="s">
        <v>193</v>
      </c>
      <c r="B9" s="50" t="s">
        <v>194</v>
      </c>
      <c r="C9" s="51"/>
      <c r="D9" s="53">
        <v>2402790.6</v>
      </c>
      <c r="E9" s="53"/>
    </row>
    <row r="10" ht="13" customHeight="1" spans="1:5">
      <c r="A10" s="36" t="s">
        <v>195</v>
      </c>
      <c r="B10" s="50" t="s">
        <v>196</v>
      </c>
      <c r="C10" s="51"/>
      <c r="D10" s="53">
        <v>552994</v>
      </c>
      <c r="E10" s="53"/>
    </row>
    <row r="11" ht="13" customHeight="1" spans="1:5">
      <c r="A11" s="36" t="s">
        <v>197</v>
      </c>
      <c r="B11" s="50" t="s">
        <v>198</v>
      </c>
      <c r="C11" s="51"/>
      <c r="D11" s="53"/>
      <c r="E11" s="53"/>
    </row>
    <row r="12" ht="13" customHeight="1" spans="1:5">
      <c r="A12" s="36" t="s">
        <v>199</v>
      </c>
      <c r="B12" s="50" t="s">
        <v>200</v>
      </c>
      <c r="C12" s="51"/>
      <c r="D12" s="53">
        <v>469425.6</v>
      </c>
      <c r="E12" s="53"/>
    </row>
    <row r="13" ht="13" customHeight="1" spans="1:5">
      <c r="A13" s="36" t="s">
        <v>201</v>
      </c>
      <c r="B13" s="50" t="s">
        <v>202</v>
      </c>
      <c r="C13" s="51"/>
      <c r="D13" s="53">
        <v>718411.3</v>
      </c>
      <c r="E13" s="53"/>
    </row>
    <row r="14" ht="13" customHeight="1" spans="1:5">
      <c r="A14" s="36" t="s">
        <v>203</v>
      </c>
      <c r="B14" s="50" t="s">
        <v>204</v>
      </c>
      <c r="C14" s="51"/>
      <c r="D14" s="53"/>
      <c r="E14" s="53"/>
    </row>
    <row r="15" ht="13" customHeight="1" spans="1:5">
      <c r="A15" s="36" t="s">
        <v>205</v>
      </c>
      <c r="B15" s="50" t="s">
        <v>206</v>
      </c>
      <c r="C15" s="51"/>
      <c r="D15" s="53">
        <v>376377.94</v>
      </c>
      <c r="E15" s="53"/>
    </row>
    <row r="16" ht="13" customHeight="1" spans="1:5">
      <c r="A16" s="36" t="s">
        <v>207</v>
      </c>
      <c r="B16" s="50" t="s">
        <v>208</v>
      </c>
      <c r="C16" s="51"/>
      <c r="D16" s="53">
        <v>39233.24</v>
      </c>
      <c r="E16" s="53"/>
    </row>
    <row r="17" ht="13" customHeight="1" spans="1:5">
      <c r="A17" s="36" t="s">
        <v>209</v>
      </c>
      <c r="B17" s="50" t="s">
        <v>210</v>
      </c>
      <c r="C17" s="51"/>
      <c r="D17" s="53"/>
      <c r="E17" s="53"/>
    </row>
    <row r="18" ht="13" customHeight="1" spans="1:5">
      <c r="A18" s="36" t="s">
        <v>211</v>
      </c>
      <c r="B18" s="50" t="s">
        <v>212</v>
      </c>
      <c r="C18" s="51"/>
      <c r="D18" s="53">
        <v>145522.13</v>
      </c>
      <c r="E18" s="53"/>
    </row>
    <row r="19" ht="13" customHeight="1" spans="1:5">
      <c r="A19" s="35" t="s">
        <v>213</v>
      </c>
      <c r="B19" s="35" t="s">
        <v>214</v>
      </c>
      <c r="C19" s="47">
        <f>D19+E19</f>
        <v>240010.17</v>
      </c>
      <c r="D19" s="54">
        <f>SUM(D20:D46)</f>
        <v>0</v>
      </c>
      <c r="E19" s="47">
        <f>SUM(E20:E46)</f>
        <v>240010.17</v>
      </c>
    </row>
    <row r="20" ht="13" customHeight="1" spans="1:5">
      <c r="A20" s="36" t="s">
        <v>215</v>
      </c>
      <c r="B20" s="37" t="s">
        <v>216</v>
      </c>
      <c r="C20" s="55"/>
      <c r="D20" s="56"/>
      <c r="E20" s="56">
        <v>60000</v>
      </c>
    </row>
    <row r="21" ht="13" customHeight="1" spans="1:5">
      <c r="A21" s="36" t="s">
        <v>217</v>
      </c>
      <c r="B21" s="37" t="s">
        <v>218</v>
      </c>
      <c r="C21" s="55"/>
      <c r="D21" s="56"/>
      <c r="E21" s="56"/>
    </row>
    <row r="22" ht="13" customHeight="1" spans="1:5">
      <c r="A22" s="36" t="s">
        <v>219</v>
      </c>
      <c r="B22" s="37" t="s">
        <v>220</v>
      </c>
      <c r="C22" s="55"/>
      <c r="D22" s="56"/>
      <c r="E22" s="56"/>
    </row>
    <row r="23" ht="13" customHeight="1" spans="1:5">
      <c r="A23" s="36" t="s">
        <v>221</v>
      </c>
      <c r="B23" s="37" t="s">
        <v>222</v>
      </c>
      <c r="C23" s="55"/>
      <c r="D23" s="56"/>
      <c r="E23" s="56"/>
    </row>
    <row r="24" ht="13" customHeight="1" spans="1:5">
      <c r="A24" s="36" t="s">
        <v>223</v>
      </c>
      <c r="B24" s="37" t="s">
        <v>224</v>
      </c>
      <c r="C24" s="55"/>
      <c r="D24" s="56"/>
      <c r="E24" s="56"/>
    </row>
    <row r="25" ht="13" customHeight="1" spans="1:5">
      <c r="A25" s="36" t="s">
        <v>225</v>
      </c>
      <c r="B25" s="37" t="s">
        <v>226</v>
      </c>
      <c r="C25" s="55"/>
      <c r="D25" s="56"/>
      <c r="E25" s="56"/>
    </row>
    <row r="26" ht="13" customHeight="1" spans="1:5">
      <c r="A26" s="36" t="s">
        <v>227</v>
      </c>
      <c r="B26" s="37" t="s">
        <v>228</v>
      </c>
      <c r="C26" s="55"/>
      <c r="D26" s="56"/>
      <c r="E26" s="56">
        <v>10000</v>
      </c>
    </row>
    <row r="27" ht="13" customHeight="1" spans="1:5">
      <c r="A27" s="36" t="s">
        <v>229</v>
      </c>
      <c r="B27" s="37" t="s">
        <v>230</v>
      </c>
      <c r="C27" s="55"/>
      <c r="D27" s="56"/>
      <c r="E27" s="56"/>
    </row>
    <row r="28" ht="13" customHeight="1" spans="1:5">
      <c r="A28" s="36" t="s">
        <v>231</v>
      </c>
      <c r="B28" s="37" t="s">
        <v>232</v>
      </c>
      <c r="C28" s="55"/>
      <c r="D28" s="56"/>
      <c r="E28" s="56"/>
    </row>
    <row r="29" ht="13" customHeight="1" spans="1:5">
      <c r="A29" s="36" t="s">
        <v>233</v>
      </c>
      <c r="B29" s="37" t="s">
        <v>234</v>
      </c>
      <c r="C29" s="55"/>
      <c r="D29" s="56"/>
      <c r="E29" s="56">
        <v>35000</v>
      </c>
    </row>
    <row r="30" ht="13" customHeight="1" spans="1:5">
      <c r="A30" s="36" t="s">
        <v>235</v>
      </c>
      <c r="B30" s="37" t="s">
        <v>236</v>
      </c>
      <c r="C30" s="55"/>
      <c r="D30" s="56"/>
      <c r="E30" s="56"/>
    </row>
    <row r="31" ht="13" customHeight="1" spans="1:5">
      <c r="A31" s="36" t="s">
        <v>237</v>
      </c>
      <c r="B31" s="37" t="s">
        <v>238</v>
      </c>
      <c r="C31" s="55"/>
      <c r="D31" s="56"/>
      <c r="E31" s="56"/>
    </row>
    <row r="32" ht="13" customHeight="1" spans="1:5">
      <c r="A32" s="36" t="s">
        <v>239</v>
      </c>
      <c r="B32" s="37" t="s">
        <v>240</v>
      </c>
      <c r="C32" s="55"/>
      <c r="D32" s="56"/>
      <c r="E32" s="56"/>
    </row>
    <row r="33" ht="13" customHeight="1" spans="1:5">
      <c r="A33" s="36" t="s">
        <v>241</v>
      </c>
      <c r="B33" s="37" t="s">
        <v>242</v>
      </c>
      <c r="C33" s="55"/>
      <c r="D33" s="56"/>
      <c r="E33" s="56"/>
    </row>
    <row r="34" ht="13" customHeight="1" spans="1:5">
      <c r="A34" s="36" t="s">
        <v>243</v>
      </c>
      <c r="B34" s="37" t="s">
        <v>244</v>
      </c>
      <c r="C34" s="55"/>
      <c r="D34" s="56"/>
      <c r="E34" s="56"/>
    </row>
    <row r="35" ht="13" customHeight="1" spans="1:5">
      <c r="A35" s="36" t="s">
        <v>245</v>
      </c>
      <c r="B35" s="37" t="s">
        <v>246</v>
      </c>
      <c r="C35" s="55"/>
      <c r="D35" s="56"/>
      <c r="E35" s="56"/>
    </row>
    <row r="36" ht="13" customHeight="1" spans="1:5">
      <c r="A36" s="36" t="s">
        <v>247</v>
      </c>
      <c r="B36" s="37" t="s">
        <v>248</v>
      </c>
      <c r="C36" s="55"/>
      <c r="D36" s="56"/>
      <c r="E36" s="56"/>
    </row>
    <row r="37" ht="13" customHeight="1" spans="1:5">
      <c r="A37" s="36" t="s">
        <v>249</v>
      </c>
      <c r="B37" s="37" t="s">
        <v>250</v>
      </c>
      <c r="C37" s="55"/>
      <c r="D37" s="56"/>
      <c r="E37" s="56"/>
    </row>
    <row r="38" ht="13" customHeight="1" spans="1:5">
      <c r="A38" s="36" t="s">
        <v>251</v>
      </c>
      <c r="B38" s="37" t="s">
        <v>252</v>
      </c>
      <c r="C38" s="55"/>
      <c r="D38" s="56"/>
      <c r="E38" s="56"/>
    </row>
    <row r="39" ht="13" customHeight="1" spans="1:5">
      <c r="A39" s="36" t="s">
        <v>253</v>
      </c>
      <c r="B39" s="37" t="s">
        <v>254</v>
      </c>
      <c r="C39" s="55"/>
      <c r="D39" s="56"/>
      <c r="E39" s="56">
        <v>7500</v>
      </c>
    </row>
    <row r="40" ht="13" customHeight="1" spans="1:5">
      <c r="A40" s="36" t="s">
        <v>255</v>
      </c>
      <c r="B40" s="37" t="s">
        <v>256</v>
      </c>
      <c r="C40" s="55"/>
      <c r="D40" s="56"/>
      <c r="E40" s="56"/>
    </row>
    <row r="41" ht="13" customHeight="1" spans="1:5">
      <c r="A41" s="36" t="s">
        <v>257</v>
      </c>
      <c r="B41" s="37" t="s">
        <v>258</v>
      </c>
      <c r="C41" s="55"/>
      <c r="D41" s="56"/>
      <c r="E41" s="56">
        <v>18654.43</v>
      </c>
    </row>
    <row r="42" ht="13" customHeight="1" spans="1:5">
      <c r="A42" s="36" t="s">
        <v>259</v>
      </c>
      <c r="B42" s="37" t="s">
        <v>260</v>
      </c>
      <c r="C42" s="55"/>
      <c r="D42" s="56"/>
      <c r="E42" s="56">
        <v>14355.74</v>
      </c>
    </row>
    <row r="43" ht="13" customHeight="1" spans="1:5">
      <c r="A43" s="36" t="s">
        <v>261</v>
      </c>
      <c r="B43" s="37" t="s">
        <v>262</v>
      </c>
      <c r="C43" s="55"/>
      <c r="D43" s="56"/>
      <c r="E43" s="56"/>
    </row>
    <row r="44" ht="13" customHeight="1" spans="1:5">
      <c r="A44" s="36" t="s">
        <v>263</v>
      </c>
      <c r="B44" s="37" t="s">
        <v>264</v>
      </c>
      <c r="C44" s="55"/>
      <c r="D44" s="56"/>
      <c r="E44" s="56">
        <v>22500</v>
      </c>
    </row>
    <row r="45" ht="13" customHeight="1" spans="1:5">
      <c r="A45" s="36" t="s">
        <v>263</v>
      </c>
      <c r="B45" s="37" t="s">
        <v>265</v>
      </c>
      <c r="C45" s="55"/>
      <c r="D45" s="56"/>
      <c r="E45" s="56">
        <v>72000</v>
      </c>
    </row>
    <row r="46" ht="13" customHeight="1" spans="1:5">
      <c r="A46" s="36" t="s">
        <v>266</v>
      </c>
      <c r="B46" s="37" t="s">
        <v>267</v>
      </c>
      <c r="C46" s="55"/>
      <c r="D46" s="56"/>
      <c r="E46" s="56"/>
    </row>
    <row r="47" ht="13" customHeight="1" spans="1:5">
      <c r="A47" s="35" t="s">
        <v>268</v>
      </c>
      <c r="B47" s="35" t="s">
        <v>269</v>
      </c>
      <c r="C47" s="47">
        <f>D47+E47</f>
        <v>30710</v>
      </c>
      <c r="D47" s="54">
        <f>SUM(D48:D59)</f>
        <v>30710</v>
      </c>
      <c r="E47" s="54">
        <f>SUM(E48:E59)</f>
        <v>0</v>
      </c>
    </row>
    <row r="48" ht="13" customHeight="1" spans="1:5">
      <c r="A48" s="36" t="s">
        <v>270</v>
      </c>
      <c r="B48" s="50" t="s">
        <v>271</v>
      </c>
      <c r="C48" s="51"/>
      <c r="D48" s="53"/>
      <c r="E48" s="53"/>
    </row>
    <row r="49" ht="13" customHeight="1" spans="1:5">
      <c r="A49" s="36" t="s">
        <v>272</v>
      </c>
      <c r="B49" s="50" t="s">
        <v>273</v>
      </c>
      <c r="C49" s="51"/>
      <c r="D49" s="53">
        <v>17750</v>
      </c>
      <c r="E49" s="53"/>
    </row>
    <row r="50" ht="13" customHeight="1" spans="1:5">
      <c r="A50" s="36" t="s">
        <v>274</v>
      </c>
      <c r="B50" s="50" t="s">
        <v>275</v>
      </c>
      <c r="C50" s="51"/>
      <c r="D50" s="53"/>
      <c r="E50" s="53"/>
    </row>
    <row r="51" ht="13" customHeight="1" spans="1:5">
      <c r="A51" s="36" t="s">
        <v>276</v>
      </c>
      <c r="B51" s="50" t="s">
        <v>277</v>
      </c>
      <c r="C51" s="51"/>
      <c r="D51" s="53"/>
      <c r="E51" s="53"/>
    </row>
    <row r="52" ht="13" customHeight="1" spans="1:5">
      <c r="A52" s="36" t="s">
        <v>278</v>
      </c>
      <c r="B52" s="50" t="s">
        <v>279</v>
      </c>
      <c r="C52" s="51"/>
      <c r="D52" s="53">
        <v>12960</v>
      </c>
      <c r="E52" s="53"/>
    </row>
    <row r="53" ht="13" customHeight="1" spans="1:5">
      <c r="A53" s="36" t="s">
        <v>280</v>
      </c>
      <c r="B53" s="50" t="s">
        <v>281</v>
      </c>
      <c r="C53" s="51"/>
      <c r="D53" s="53"/>
      <c r="E53" s="53"/>
    </row>
    <row r="54" ht="13" customHeight="1" spans="1:5">
      <c r="A54" s="36" t="s">
        <v>282</v>
      </c>
      <c r="B54" s="50" t="s">
        <v>283</v>
      </c>
      <c r="C54" s="51"/>
      <c r="D54" s="53"/>
      <c r="E54" s="53"/>
    </row>
    <row r="55" ht="13" customHeight="1" spans="1:5">
      <c r="A55" s="36" t="s">
        <v>284</v>
      </c>
      <c r="B55" s="50" t="s">
        <v>285</v>
      </c>
      <c r="C55" s="51"/>
      <c r="D55" s="53"/>
      <c r="E55" s="53"/>
    </row>
    <row r="56" ht="13" customHeight="1" spans="1:5">
      <c r="A56" s="36" t="s">
        <v>286</v>
      </c>
      <c r="B56" s="50" t="s">
        <v>287</v>
      </c>
      <c r="C56" s="51"/>
      <c r="D56" s="53"/>
      <c r="E56" s="53"/>
    </row>
    <row r="57" ht="13" customHeight="1" spans="1:5">
      <c r="A57" s="36" t="s">
        <v>288</v>
      </c>
      <c r="B57" s="50" t="s">
        <v>289</v>
      </c>
      <c r="C57" s="51"/>
      <c r="D57" s="53"/>
      <c r="E57" s="53"/>
    </row>
    <row r="58" ht="13" customHeight="1" spans="1:5">
      <c r="A58" s="36" t="s">
        <v>290</v>
      </c>
      <c r="B58" s="50" t="s">
        <v>291</v>
      </c>
      <c r="C58" s="51"/>
      <c r="D58" s="53"/>
      <c r="E58" s="53"/>
    </row>
    <row r="59" ht="13" customHeight="1" spans="1:5">
      <c r="A59" s="36" t="s">
        <v>292</v>
      </c>
      <c r="B59" s="50" t="s">
        <v>293</v>
      </c>
      <c r="C59" s="51"/>
      <c r="D59" s="53"/>
      <c r="E59" s="5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axinok</cp:lastModifiedBy>
  <dcterms:created xsi:type="dcterms:W3CDTF">2023-01-31T08:53:00Z</dcterms:created>
  <dcterms:modified xsi:type="dcterms:W3CDTF">2025-02-26T04:58:58Z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