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<sst xmlns="http://schemas.openxmlformats.org/spreadsheetml/2006/main" count="368" uniqueCount="279">
  <si>
    <t>单位代码：</t>
  </si>
  <si>
    <t>单位名称：</t>
  </si>
  <si>
    <t>宁县退役军人事务局</t>
  </si>
  <si>
    <t>部门预算公开表</t>
  </si>
  <si>
    <t xml:space="preserve">     </t>
  </si>
  <si>
    <t>编制日期：</t>
  </si>
  <si>
    <t>2024.03.06</t>
  </si>
  <si>
    <t>部门领导：</t>
  </si>
  <si>
    <t>王冰军</t>
  </si>
  <si>
    <t>财务负责人：</t>
  </si>
  <si>
    <t>刘小锋</t>
  </si>
  <si>
    <t>制表人：</t>
  </si>
  <si>
    <t>封琳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</si>
  <si>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</si>
  <si>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</si>
  <si>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</si>
  <si>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</si>
  <si>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</si>
  <si>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</si>
  <si>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</si>
  <si>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</si>
  <si>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</si>
  <si>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</si>
  <si>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</si>
  <si>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</si>
  <si>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</si>
  <si>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</si>
  <si>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</si>
  <si>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</si>
  <si>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</si>
  <si>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</si>
  <si>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</si>
  <si>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</si>
  <si>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</si>
  <si>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</si>
  <si>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</si>
  <si>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</si>
  <si>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</si>
  <si>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</si>
  <si>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</si>
  <si>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</si>
  <si>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</si>
  <si>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</si>
  <si>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</si>
  <si>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</si>
  <si>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</si>
  <si>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</si>
  <si>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</si>
  <si>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</si>
  <si>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</si>
  <si>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</si>
  <si>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</si>
  <si>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</si>
  <si>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</si>
  <si>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</si>
  <si>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</si>
  <si>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</si>
  <si>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</si>
  <si>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</si>
  <si>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</si>
  <si>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</si>
  <si>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</si>
  <si>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</si>
  <si>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</si>
  <si>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</si>
  <si>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</si>
  <si>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</si>
  <si>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</si>
  <si>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</si>
  <si>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</si>
  <si>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</si>
  <si>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</si>
  <si>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</si>
  <si>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</si>
  <si>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</si>
  <si>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</si>
  <si>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</si>
  <si>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</si>
  <si>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</si>
  <si>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</si>
  <si>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</si>
  <si>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</si>
  <si>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</si>
  <si>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</si>
  <si>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</si>
  <si>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</si>
  <si>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</si>
  <si>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</si>
  <si>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</si>
  <si>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</si>
  <si>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</si>
  <si>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</si>
  <si>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</si>
  <si>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</si>
  <si>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</si>
  <si>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</si>
  <si>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</si>
  <si>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</si>
  <si>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</si>
  <si>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</si>
  <si>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</si>
  <si>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</si>
  <si>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</si>
  <si>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</si>
  <si>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</si>
  <si>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</si>
  <si>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</si>
  <si>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</si>
  <si>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</si>
  <si>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</si>
  <si>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</si>
  <si>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</si>
  <si>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</si>
  <si>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</si>
  <si>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</si>
  <si>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</si>
  <si>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</si>
  <si>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</si>
  <si>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</si>
  <si>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</si>
  <si>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</si>
  <si>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</si>
  <si>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</si>
  <si>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20808-抚恤</t>
  </si>
  <si>
    <t>2080805-义务兵优待</t>
  </si>
  <si>
    <t>2080899-其他优抚支出</t>
  </si>
  <si>
    <t>20809-退役安置</t>
  </si>
  <si>
    <t>2080901-退役士兵安置</t>
  </si>
  <si>
    <t>20828-退役军人管理事务</t>
  </si>
  <si>
    <t>2082801-行政运行</t>
  </si>
  <si>
    <t>2082899-其他退役军人管理事务支出</t>
  </si>
  <si>
    <t>20899-其他社会保障和就业支出</t>
  </si>
  <si>
    <t>2089999--其他社会保障和就业支出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</si>
  <si>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</si>
  <si>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</si>
  <si>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</si>
  <si>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</si>
  <si>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</si>
  <si>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</si>
  <si>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</si>
  <si>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</si>
  <si>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</si>
  <si>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</si>
  <si>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</si>
  <si>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</si>
  <si>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</si>
  <si>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</si>
  <si>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</si>
  <si>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</si>
  <si>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</si>
  <si>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</si>
  <si>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</si>
  <si>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</si>
  <si>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</si>
  <si>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</si>
  <si>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</si>
  <si>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</si>
  <si>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</si>
  <si>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</si>
  <si>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</si>
  <si>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</si>
  <si>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</si>
  <si>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</si>
  <si>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</si>
  <si>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</si>
  <si>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</si>
  <si>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</si>
  <si>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</si>
  <si>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</si>
  <si>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</si>
  <si>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</si>
  <si>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</si>
  <si>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</si>
  <si>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</si>
  <si>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</si>
  <si>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</si>
  <si>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</si>
  <si>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</si>
  <si>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</si>
  <si>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</si>
  <si>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</si>
  <si>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</si>
  <si>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</si>
  <si>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</si>
  <si>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</si>
  <si>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</si>
  <si>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义务兵优待</t>
  </si>
  <si>
    <t>其他优抚支出</t>
  </si>
  <si>
    <t>退役安置</t>
  </si>
  <si>
    <t>退役士兵安置</t>
  </si>
  <si>
    <t>退役军人管理事务</t>
  </si>
  <si>
    <t>行政运行</t>
  </si>
  <si>
    <t>其他退役军人管理事务支出</t>
  </si>
  <si>
    <t>其他社会保障和就业支出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</si>
  <si>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</si>
  <si>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</si>
  <si>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</si>
  <si>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</si>
  <si>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</si>
  <si>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</si>
  <si>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</si>
  <si>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</si>
  <si>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</si>
  <si>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</si>
  <si>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 </t>
  </si>
  <si>
    <t>30102</t>
  </si>
  <si>
    <t>津贴补贴</t>
  </si>
  <si>
    <t>30103</t>
  </si>
  <si>
    <t>奖金</t>
  </si>
  <si>
    <t>30107</t>
  </si>
  <si>
    <t xml:space="preserve">绩效工资 </t>
  </si>
  <si>
    <t>30108</t>
  </si>
  <si>
    <t>养老保险</t>
  </si>
  <si>
    <t>30110</t>
  </si>
  <si>
    <t>医疗保险</t>
  </si>
  <si>
    <t>30111</t>
  </si>
  <si>
    <t>医疗补助缴费</t>
  </si>
  <si>
    <t>30112</t>
  </si>
  <si>
    <t>其他社会保障缴费</t>
  </si>
  <si>
    <t>30199</t>
  </si>
  <si>
    <t>其他工资福利支出</t>
  </si>
  <si>
    <t>302</t>
  </si>
  <si>
    <t>机关商品和服务支出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</si>
  <si>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</si>
  <si>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</si>
  <si>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</si>
  <si>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</si>
  <si>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</si>
  <si>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</si>
  <si>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</si>
  <si>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</si>
  <si>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</si>
  <si>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</si>
  <si>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</si>
  <si>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</si>
  <si>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</si>
  <si>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</si>
  <si>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</si>
  <si>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</si>
  <si>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</si>
  <si>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</si>
  <si>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</si>
  <si>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其他交通费用（车补）</t>
  </si>
  <si>
    <t>303</t>
  </si>
  <si>
    <t>对个人和家庭的补助</t>
  </si>
  <si>
    <t>30302</t>
  </si>
  <si>
    <t>退休费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</si>
  <si>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</si>
  <si>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</si>
  <si>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</si>
  <si>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</si>
  <si>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</si>
  <si>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</si>
  <si>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</si>
  <si>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</si>
  <si>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</si>
  <si>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</si>
  <si>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</si>
  <si>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</si>
  <si>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30303</t>
  </si>
  <si>
    <t>30304</t>
  </si>
  <si>
    <t>30305</t>
  </si>
  <si>
    <t>生活补助</t>
  </si>
  <si>
    <t>30399</t>
  </si>
  <si>
    <t>其他对个人和家庭的补助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</si>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</sst>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4" fontId="22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179" fontId="9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3" sqref="B3:K12"/>
    </sheetView>
  </sheetViews>
  <sheetFormatPr defaultColWidth="10" defaultRowHeight="14.4"/>
  <cols>
    <col min="1" max="1" width="2.5462962962963" customWidth="1"/>
    <col min="2" max="2" width="14" customWidth="1"/>
    <col min="3" max="4" width="9.76851851851852" customWidth="1"/>
    <col min="5" max="5" width="10.4444444444444" customWidth="1"/>
    <col min="6" max="6" width="11.6666666666667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/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6" t="s">
        <v>7</v>
      </c>
      <c r="C12" s="104" t="s">
        <v>8</v>
      </c>
      <c r="D12" s="107" t="s">
        <v>9</v>
      </c>
      <c r="E12" s="107"/>
      <c r="F12" s="10" t="s">
        <v>10</v>
      </c>
      <c r="G12" s="12"/>
      <c r="H12" s="106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D12:E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B2" sqref="B2:C15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14</v>
      </c>
      <c r="C2" s="98"/>
    </row>
    <row r="3" ht="29.35" customHeight="1" spans="1:3">
      <c r="A3" s="99"/>
      <c r="B3" s="100" t="s">
        <v>15</v>
      </c>
      <c r="C3" s="100" t="s">
        <v>16</v>
      </c>
    </row>
    <row r="4" ht="28.45" customHeight="1" spans="1:3">
      <c r="A4" s="92"/>
      <c r="B4" s="101" t="s">
        <v>17</v>
      </c>
      <c r="C4" s="79" t="s">
        <v>18</v>
      </c>
    </row>
    <row r="5" ht="28.45" customHeight="1" spans="1:3">
      <c r="A5" s="92"/>
      <c r="B5" s="101" t="s">
        <v>19</v>
      </c>
      <c r="C5" s="79" t="s">
        <v>20</v>
      </c>
    </row>
    <row r="6" ht="28.45" customHeight="1" spans="1:3">
      <c r="A6" s="92"/>
      <c r="B6" s="101" t="s">
        <v>21</v>
      </c>
      <c r="C6" s="79" t="s">
        <v>22</v>
      </c>
    </row>
    <row r="7" ht="28.45" customHeight="1" spans="1:3">
      <c r="A7" s="92"/>
      <c r="B7" s="101" t="s">
        <v>23</v>
      </c>
      <c r="C7" s="79"/>
    </row>
    <row r="8" ht="28.45" customHeight="1" spans="1:3">
      <c r="A8" s="92"/>
      <c r="B8" s="101" t="s">
        <v>24</v>
      </c>
      <c r="C8" s="79" t="s">
        <v>25</v>
      </c>
    </row>
    <row r="9" ht="28.45" customHeight="1" spans="1:3">
      <c r="A9" s="92"/>
      <c r="B9" s="101" t="s">
        <v>26</v>
      </c>
      <c r="C9" s="79" t="s">
        <v>27</v>
      </c>
    </row>
    <row r="10" ht="28.45" customHeight="1" spans="1:3">
      <c r="A10" s="92"/>
      <c r="B10" s="101" t="s">
        <v>28</v>
      </c>
      <c r="C10" s="79" t="s">
        <v>29</v>
      </c>
    </row>
    <row r="11" ht="28.45" customHeight="1" spans="1:3">
      <c r="A11" s="92"/>
      <c r="B11" s="101" t="s">
        <v>30</v>
      </c>
      <c r="C11" s="79" t="s">
        <v>31</v>
      </c>
    </row>
    <row r="12" ht="28.45" customHeight="1" spans="1:3">
      <c r="A12" s="92"/>
      <c r="B12" s="101" t="s">
        <v>32</v>
      </c>
      <c r="C12" s="79"/>
    </row>
    <row r="13" ht="28.45" customHeight="1" spans="1:3">
      <c r="A13" s="10"/>
      <c r="B13" s="101" t="s">
        <v>33</v>
      </c>
      <c r="C13" s="79"/>
    </row>
    <row r="14" ht="28.45" customHeight="1" spans="1:3">
      <c r="A14" s="10"/>
      <c r="B14" s="101" t="s">
        <v>34</v>
      </c>
      <c r="C14" s="79" t="s">
        <v>18</v>
      </c>
    </row>
    <row r="15" ht="36" customHeight="1" spans="2:3">
      <c r="B15" s="101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9" workbookViewId="0">
      <selection activeCell="A2" sqref="A2:D39"/>
    </sheetView>
  </sheetViews>
  <sheetFormatPr defaultColWidth="10" defaultRowHeight="14.4" outlineLevelCol="3"/>
  <cols>
    <col min="1" max="1" width="24.3796296296296" customWidth="1"/>
    <col min="2" max="2" width="16.6944444444444" customWidth="1"/>
    <col min="3" max="3" width="23.75" customWidth="1"/>
    <col min="4" max="4" width="14.5555555555556" customWidth="1"/>
    <col min="5" max="5" width="12.6296296296296"/>
  </cols>
  <sheetData>
    <row r="1" ht="14.3" customHeight="1" spans="1:4">
      <c r="A1" s="10"/>
      <c r="B1" s="10"/>
      <c r="C1" s="10"/>
      <c r="D1" s="10"/>
    </row>
    <row r="2" ht="26" customHeight="1" spans="1:4">
      <c r="A2" s="11" t="s">
        <v>36</v>
      </c>
      <c r="B2" s="11"/>
      <c r="C2" s="11"/>
      <c r="D2" s="11"/>
    </row>
    <row r="3" ht="20" customHeight="1" spans="1:4">
      <c r="A3" s="92"/>
      <c r="B3" s="92"/>
      <c r="C3" s="92"/>
      <c r="D3" s="93" t="s">
        <v>37</v>
      </c>
    </row>
    <row r="4" ht="20" customHeight="1" spans="1:4">
      <c r="A4" s="66" t="s">
        <v>38</v>
      </c>
      <c r="B4" s="66"/>
      <c r="C4" s="66" t="s">
        <v>39</v>
      </c>
      <c r="D4" s="66"/>
    </row>
    <row r="5" ht="20" customHeight="1" spans="1:4">
      <c r="A5" s="66" t="s">
        <v>40</v>
      </c>
      <c r="B5" s="66" t="s">
        <v>41</v>
      </c>
      <c r="C5" s="66" t="s">
        <v>40</v>
      </c>
      <c r="D5" s="66" t="s">
        <v>41</v>
      </c>
    </row>
    <row r="6" ht="20" customHeight="1" spans="1:4">
      <c r="A6" s="94" t="s">
        <v>42</v>
      </c>
      <c r="B6" s="73">
        <v>47851128.15</v>
      </c>
      <c r="C6" s="94" t="s">
        <v>43</v>
      </c>
      <c r="D6" s="73"/>
    </row>
    <row r="7" ht="20" customHeight="1" spans="1:4">
      <c r="A7" s="94" t="s">
        <v>44</v>
      </c>
      <c r="B7" s="73"/>
      <c r="C7" s="94" t="s">
        <v>45</v>
      </c>
      <c r="D7" s="75"/>
    </row>
    <row r="8" ht="20" customHeight="1" spans="1:4">
      <c r="A8" s="94" t="s">
        <v>46</v>
      </c>
      <c r="B8" s="73"/>
      <c r="C8" s="94" t="s">
        <v>47</v>
      </c>
      <c r="D8" s="75"/>
    </row>
    <row r="9" ht="20" customHeight="1" spans="1:4">
      <c r="A9" s="94" t="s">
        <v>48</v>
      </c>
      <c r="B9" s="73"/>
      <c r="C9" s="94" t="s">
        <v>49</v>
      </c>
      <c r="D9" s="75"/>
    </row>
    <row r="10" ht="20" customHeight="1" spans="1:4">
      <c r="A10" s="94" t="s">
        <v>50</v>
      </c>
      <c r="B10" s="73"/>
      <c r="C10" s="94" t="s">
        <v>51</v>
      </c>
      <c r="D10" s="75"/>
    </row>
    <row r="11" ht="20" customHeight="1" spans="1:4">
      <c r="A11" s="94" t="s">
        <v>52</v>
      </c>
      <c r="B11" s="73"/>
      <c r="C11" s="94" t="s">
        <v>53</v>
      </c>
      <c r="D11" s="75"/>
    </row>
    <row r="12" ht="20" customHeight="1" spans="1:4">
      <c r="A12" s="94" t="s">
        <v>54</v>
      </c>
      <c r="B12" s="73"/>
      <c r="C12" s="94" t="s">
        <v>55</v>
      </c>
      <c r="D12" s="75"/>
    </row>
    <row r="13" ht="20" customHeight="1" spans="1:4">
      <c r="A13" s="94" t="s">
        <v>56</v>
      </c>
      <c r="B13" s="73"/>
      <c r="C13" s="94" t="s">
        <v>57</v>
      </c>
      <c r="D13" s="75">
        <v>47742717.89</v>
      </c>
    </row>
    <row r="14" ht="20" customHeight="1" spans="1:4">
      <c r="A14" s="94" t="s">
        <v>58</v>
      </c>
      <c r="B14" s="73"/>
      <c r="C14" s="94" t="s">
        <v>59</v>
      </c>
      <c r="D14" s="75"/>
    </row>
    <row r="15" ht="20" customHeight="1" spans="1:4">
      <c r="A15" s="94"/>
      <c r="B15" s="95"/>
      <c r="C15" s="94" t="s">
        <v>60</v>
      </c>
      <c r="D15" s="75">
        <v>108410.26</v>
      </c>
    </row>
    <row r="16" ht="20" customHeight="1" spans="1:4">
      <c r="A16" s="94"/>
      <c r="B16" s="95"/>
      <c r="C16" s="94" t="s">
        <v>61</v>
      </c>
      <c r="D16" s="75"/>
    </row>
    <row r="17" ht="20" customHeight="1" spans="1:4">
      <c r="A17" s="94"/>
      <c r="B17" s="95"/>
      <c r="C17" s="94" t="s">
        <v>62</v>
      </c>
      <c r="D17" s="75"/>
    </row>
    <row r="18" ht="20" customHeight="1" spans="1:4">
      <c r="A18" s="94"/>
      <c r="B18" s="95"/>
      <c r="C18" s="94" t="s">
        <v>63</v>
      </c>
      <c r="D18" s="75"/>
    </row>
    <row r="19" ht="20" customHeight="1" spans="1:4">
      <c r="A19" s="94"/>
      <c r="B19" s="95"/>
      <c r="C19" s="94" t="s">
        <v>64</v>
      </c>
      <c r="D19" s="75"/>
    </row>
    <row r="20" ht="20" customHeight="1" spans="1:4">
      <c r="A20" s="96"/>
      <c r="B20" s="97"/>
      <c r="C20" s="94" t="s">
        <v>65</v>
      </c>
      <c r="D20" s="75"/>
    </row>
    <row r="21" ht="20" customHeight="1" spans="1:4">
      <c r="A21" s="96"/>
      <c r="B21" s="97"/>
      <c r="C21" s="94" t="s">
        <v>66</v>
      </c>
      <c r="D21" s="75"/>
    </row>
    <row r="22" ht="20" customHeight="1" spans="1:4">
      <c r="A22" s="96"/>
      <c r="B22" s="97"/>
      <c r="C22" s="94" t="s">
        <v>67</v>
      </c>
      <c r="D22" s="75"/>
    </row>
    <row r="23" ht="20" customHeight="1" spans="1:4">
      <c r="A23" s="96"/>
      <c r="B23" s="97"/>
      <c r="C23" s="94" t="s">
        <v>68</v>
      </c>
      <c r="D23" s="75"/>
    </row>
    <row r="24" ht="20" customHeight="1" spans="1:4">
      <c r="A24" s="96"/>
      <c r="B24" s="97"/>
      <c r="C24" s="94" t="s">
        <v>69</v>
      </c>
      <c r="D24" s="75"/>
    </row>
    <row r="25" ht="20" customHeight="1" spans="1:4">
      <c r="A25" s="94"/>
      <c r="B25" s="95"/>
      <c r="C25" s="94" t="s">
        <v>70</v>
      </c>
      <c r="D25" s="75"/>
    </row>
    <row r="26" ht="20" customHeight="1" spans="1:4">
      <c r="A26" s="94"/>
      <c r="B26" s="95"/>
      <c r="C26" s="94" t="s">
        <v>71</v>
      </c>
      <c r="D26" s="75"/>
    </row>
    <row r="27" ht="20" customHeight="1" spans="1:4">
      <c r="A27" s="94"/>
      <c r="B27" s="95"/>
      <c r="C27" s="94" t="s">
        <v>72</v>
      </c>
      <c r="D27" s="75"/>
    </row>
    <row r="28" ht="20" customHeight="1" spans="1:4">
      <c r="A28" s="96"/>
      <c r="B28" s="97"/>
      <c r="C28" s="94" t="s">
        <v>73</v>
      </c>
      <c r="D28" s="75"/>
    </row>
    <row r="29" ht="20" customHeight="1" spans="1:4">
      <c r="A29" s="96"/>
      <c r="B29" s="97"/>
      <c r="C29" s="94" t="s">
        <v>74</v>
      </c>
      <c r="D29" s="75"/>
    </row>
    <row r="30" ht="20" customHeight="1" spans="1:4">
      <c r="A30" s="96"/>
      <c r="B30" s="97"/>
      <c r="C30" s="94" t="s">
        <v>75</v>
      </c>
      <c r="D30" s="75"/>
    </row>
    <row r="31" ht="20" customHeight="1" spans="1:4">
      <c r="A31" s="96"/>
      <c r="B31" s="97"/>
      <c r="C31" s="94" t="s">
        <v>76</v>
      </c>
      <c r="D31" s="75"/>
    </row>
    <row r="32" ht="20" customHeight="1" spans="1:4">
      <c r="A32" s="96"/>
      <c r="B32" s="97"/>
      <c r="C32" s="94" t="s">
        <v>77</v>
      </c>
      <c r="D32" s="75"/>
    </row>
    <row r="33" ht="20" customHeight="1" spans="1:4">
      <c r="A33" s="94"/>
      <c r="B33" s="94"/>
      <c r="C33" s="94" t="s">
        <v>78</v>
      </c>
      <c r="D33" s="75"/>
    </row>
    <row r="34" ht="20" customHeight="1" spans="1:4">
      <c r="A34" s="94"/>
      <c r="B34" s="94"/>
      <c r="C34" s="94" t="s">
        <v>79</v>
      </c>
      <c r="D34" s="75"/>
    </row>
    <row r="35" ht="20" customHeight="1" spans="1:4">
      <c r="A35" s="94"/>
      <c r="B35" s="94"/>
      <c r="C35" s="94" t="s">
        <v>80</v>
      </c>
      <c r="D35" s="75"/>
    </row>
    <row r="36" ht="20" customHeight="1" spans="1:4">
      <c r="A36" s="96" t="s">
        <v>81</v>
      </c>
      <c r="B36" s="97">
        <f>SUM(B6:B14)</f>
        <v>47851128.15</v>
      </c>
      <c r="C36" s="96" t="s">
        <v>82</v>
      </c>
      <c r="D36" s="97">
        <f>SUM(D6:D35)</f>
        <v>47851128.15</v>
      </c>
    </row>
    <row r="37" ht="20" customHeight="1" spans="1:4">
      <c r="A37" s="96" t="s">
        <v>83</v>
      </c>
      <c r="B37" s="97"/>
      <c r="C37" s="96" t="s">
        <v>84</v>
      </c>
      <c r="D37" s="97"/>
    </row>
    <row r="38" ht="20" customHeight="1" spans="1:4">
      <c r="A38" s="96" t="s">
        <v>85</v>
      </c>
      <c r="B38" s="95"/>
      <c r="C38" s="94"/>
      <c r="D38" s="95"/>
    </row>
    <row r="39" ht="20" customHeight="1" spans="1:4">
      <c r="A39" s="96" t="s">
        <v>86</v>
      </c>
      <c r="B39" s="97">
        <f>B36+B37</f>
        <v>47851128.15</v>
      </c>
      <c r="C39" s="96" t="s">
        <v>87</v>
      </c>
      <c r="D39" s="97">
        <f>D36+D37</f>
        <v>47851128.15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3" workbookViewId="0">
      <selection activeCell="A2" sqref="A2:B32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3"/>
      <c r="B3" s="21" t="s">
        <v>37</v>
      </c>
    </row>
    <row r="4" ht="20" customHeight="1" spans="1:2">
      <c r="A4" s="30" t="s">
        <v>40</v>
      </c>
      <c r="B4" s="30" t="s">
        <v>41</v>
      </c>
    </row>
    <row r="5" s="17" customFormat="1" ht="20" customHeight="1" spans="1:3">
      <c r="A5" s="84" t="s">
        <v>89</v>
      </c>
      <c r="B5" s="85">
        <f>B6+B7</f>
        <v>47851128.15</v>
      </c>
      <c r="C5" s="18"/>
    </row>
    <row r="6" s="17" customFormat="1" ht="20" customHeight="1" spans="1:3">
      <c r="A6" s="86" t="s">
        <v>90</v>
      </c>
      <c r="B6" s="87">
        <v>16578628.15</v>
      </c>
      <c r="C6" s="18"/>
    </row>
    <row r="7" s="17" customFormat="1" ht="20" customHeight="1" spans="1:3">
      <c r="A7" s="86" t="s">
        <v>91</v>
      </c>
      <c r="B7" s="87">
        <v>31272500</v>
      </c>
      <c r="C7" s="18"/>
    </row>
    <row r="8" s="17" customFormat="1" ht="20" customHeight="1" spans="1:3">
      <c r="A8" s="84" t="s">
        <v>92</v>
      </c>
      <c r="B8" s="87">
        <f>B9+B10</f>
        <v>0</v>
      </c>
      <c r="C8" s="18"/>
    </row>
    <row r="9" s="17" customFormat="1" ht="20" customHeight="1" spans="1:3">
      <c r="A9" s="86" t="s">
        <v>90</v>
      </c>
      <c r="B9" s="87"/>
      <c r="C9" s="18"/>
    </row>
    <row r="10" s="17" customFormat="1" ht="20" customHeight="1" spans="1:3">
      <c r="A10" s="86" t="s">
        <v>91</v>
      </c>
      <c r="B10" s="87"/>
      <c r="C10" s="18"/>
    </row>
    <row r="11" s="17" customFormat="1" ht="20" customHeight="1" spans="1:3">
      <c r="A11" s="84" t="s">
        <v>93</v>
      </c>
      <c r="B11" s="87"/>
      <c r="C11" s="18"/>
    </row>
    <row r="12" s="17" customFormat="1" ht="20" customHeight="1" spans="1:3">
      <c r="A12" s="86" t="s">
        <v>90</v>
      </c>
      <c r="B12" s="87"/>
      <c r="C12" s="18"/>
    </row>
    <row r="13" s="17" customFormat="1" ht="20" customHeight="1" spans="1:3">
      <c r="A13" s="86" t="s">
        <v>91</v>
      </c>
      <c r="B13" s="87"/>
      <c r="C13" s="18"/>
    </row>
    <row r="14" s="17" customFormat="1" ht="20" customHeight="1" spans="1:3">
      <c r="A14" s="88" t="s">
        <v>94</v>
      </c>
      <c r="B14" s="87">
        <f>SUM(B15:B17)</f>
        <v>0</v>
      </c>
      <c r="C14" s="18"/>
    </row>
    <row r="15" s="17" customFormat="1" ht="20" customHeight="1" spans="1:3">
      <c r="A15" s="86" t="s">
        <v>95</v>
      </c>
      <c r="B15" s="87"/>
      <c r="C15" s="18"/>
    </row>
    <row r="16" s="17" customFormat="1" ht="20" customHeight="1" spans="1:3">
      <c r="A16" s="86" t="s">
        <v>96</v>
      </c>
      <c r="B16" s="87"/>
      <c r="C16" s="18"/>
    </row>
    <row r="17" s="17" customFormat="1" ht="20" customHeight="1" spans="1:3">
      <c r="A17" s="86" t="s">
        <v>97</v>
      </c>
      <c r="B17" s="87"/>
      <c r="C17" s="18"/>
    </row>
    <row r="18" s="17" customFormat="1" ht="20" customHeight="1" spans="1:3">
      <c r="A18" s="88" t="s">
        <v>98</v>
      </c>
      <c r="B18" s="87"/>
      <c r="C18" s="18"/>
    </row>
    <row r="19" s="17" customFormat="1" ht="20" customHeight="1" spans="1:3">
      <c r="A19" s="88" t="s">
        <v>99</v>
      </c>
      <c r="B19" s="87"/>
      <c r="C19" s="18"/>
    </row>
    <row r="20" s="17" customFormat="1" ht="20" customHeight="1" spans="1:3">
      <c r="A20" s="88" t="s">
        <v>100</v>
      </c>
      <c r="B20" s="87"/>
      <c r="C20" s="18"/>
    </row>
    <row r="21" s="17" customFormat="1" ht="20" customHeight="1" spans="1:3">
      <c r="A21" s="88" t="s">
        <v>101</v>
      </c>
      <c r="B21" s="87"/>
      <c r="C21" s="18"/>
    </row>
    <row r="22" s="17" customFormat="1" ht="20" customHeight="1" spans="1:3">
      <c r="A22" s="88" t="s">
        <v>102</v>
      </c>
      <c r="B22" s="85">
        <f>B23+B26+B29+B30</f>
        <v>0</v>
      </c>
      <c r="C22" s="18"/>
    </row>
    <row r="23" s="17" customFormat="1" ht="20" customHeight="1" spans="1:3">
      <c r="A23" s="86" t="s">
        <v>103</v>
      </c>
      <c r="B23" s="85">
        <f>B24+B25</f>
        <v>0</v>
      </c>
      <c r="C23" s="18"/>
    </row>
    <row r="24" s="17" customFormat="1" ht="20" customHeight="1" spans="1:3">
      <c r="A24" s="86" t="s">
        <v>104</v>
      </c>
      <c r="B24" s="85"/>
      <c r="C24" s="18"/>
    </row>
    <row r="25" s="17" customFormat="1" ht="20" customHeight="1" spans="1:3">
      <c r="A25" s="86" t="s">
        <v>105</v>
      </c>
      <c r="B25" s="85"/>
      <c r="C25" s="18"/>
    </row>
    <row r="26" s="17" customFormat="1" ht="20" customHeight="1" spans="1:3">
      <c r="A26" s="86" t="s">
        <v>106</v>
      </c>
      <c r="B26" s="85">
        <f>B27+B28</f>
        <v>0</v>
      </c>
      <c r="C26" s="18"/>
    </row>
    <row r="27" s="17" customFormat="1" ht="20" customHeight="1" spans="1:3">
      <c r="A27" s="86" t="s">
        <v>107</v>
      </c>
      <c r="B27" s="85"/>
      <c r="C27" s="18"/>
    </row>
    <row r="28" s="17" customFormat="1" ht="20" customHeight="1" spans="1:3">
      <c r="A28" s="86" t="s">
        <v>108</v>
      </c>
      <c r="B28" s="85"/>
      <c r="C28" s="18"/>
    </row>
    <row r="29" s="17" customFormat="1" ht="20" customHeight="1" spans="1:3">
      <c r="A29" s="86" t="s">
        <v>109</v>
      </c>
      <c r="B29" s="85"/>
      <c r="C29" s="18"/>
    </row>
    <row r="30" s="17" customFormat="1" ht="20" customHeight="1" spans="1:3">
      <c r="A30" s="86" t="s">
        <v>110</v>
      </c>
      <c r="B30" s="85"/>
      <c r="C30" s="18"/>
    </row>
    <row r="31" ht="20" customHeight="1" spans="1:2">
      <c r="A31" s="89"/>
      <c r="B31" s="85"/>
    </row>
    <row r="32" s="17" customFormat="1" ht="20" customHeight="1" spans="1:3">
      <c r="A32" s="90" t="s">
        <v>111</v>
      </c>
      <c r="B32" s="91">
        <f>B5+B8+B14+B18+B19+B20+B21+B22</f>
        <v>47851128.15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6" workbookViewId="0">
      <selection activeCell="A2" sqref="A2:E21"/>
    </sheetView>
  </sheetViews>
  <sheetFormatPr defaultColWidth="10" defaultRowHeight="14.4" outlineLevelCol="4"/>
  <cols>
    <col min="1" max="1" width="35.6018518518519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  <col min="8" max="8" width="15.1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8" t="s">
        <v>113</v>
      </c>
      <c r="B4" s="78" t="s">
        <v>114</v>
      </c>
      <c r="C4" s="78" t="s">
        <v>115</v>
      </c>
      <c r="D4" s="78" t="s">
        <v>116</v>
      </c>
      <c r="E4" s="78" t="s">
        <v>117</v>
      </c>
    </row>
    <row r="5" ht="22.75" customHeight="1" spans="1:5">
      <c r="A5" s="79" t="s">
        <v>118</v>
      </c>
      <c r="B5" s="64">
        <f>C5+D5+E5</f>
        <v>47851128.15</v>
      </c>
      <c r="C5" s="64">
        <f>C6+C20</f>
        <v>2089628.15</v>
      </c>
      <c r="D5" s="64">
        <v>45761500</v>
      </c>
      <c r="E5" s="64"/>
    </row>
    <row r="6" ht="24" customHeight="1" spans="1:5">
      <c r="A6" s="62" t="s">
        <v>119</v>
      </c>
      <c r="B6" s="80">
        <f>C6+D6</f>
        <v>16470217.885</v>
      </c>
      <c r="C6" s="80">
        <f>C7+C10+C13+C15+C18</f>
        <v>1981217.885</v>
      </c>
      <c r="D6" s="80">
        <f>D7+D15</f>
        <v>14489000</v>
      </c>
      <c r="E6" s="64"/>
    </row>
    <row r="7" ht="24" customHeight="1" spans="1:5">
      <c r="A7" s="62" t="s">
        <v>120</v>
      </c>
      <c r="B7" s="80">
        <f t="shared" ref="B7:B21" si="0">C7+D7</f>
        <v>198815.84</v>
      </c>
      <c r="C7" s="80">
        <f>C8+C9</f>
        <v>198815.84</v>
      </c>
      <c r="D7" s="80">
        <f>D8+D9</f>
        <v>0</v>
      </c>
      <c r="E7" s="64"/>
    </row>
    <row r="8" ht="24" customHeight="1" spans="1:5">
      <c r="A8" s="62" t="s">
        <v>121</v>
      </c>
      <c r="B8" s="80">
        <f t="shared" si="0"/>
        <v>3500</v>
      </c>
      <c r="C8" s="80">
        <v>3500</v>
      </c>
      <c r="D8" s="80"/>
      <c r="E8" s="65"/>
    </row>
    <row r="9" ht="24" customHeight="1" spans="1:5">
      <c r="A9" s="63" t="s">
        <v>122</v>
      </c>
      <c r="B9" s="80">
        <f t="shared" si="0"/>
        <v>195315.84</v>
      </c>
      <c r="C9" s="81">
        <v>195315.84</v>
      </c>
      <c r="D9" s="81"/>
      <c r="E9" s="37"/>
    </row>
    <row r="10" ht="24" customHeight="1" spans="1:5">
      <c r="A10" s="63" t="s">
        <v>123</v>
      </c>
      <c r="B10" s="80">
        <f>C10+E10</f>
        <v>0</v>
      </c>
      <c r="C10" s="81">
        <f>C11+C12</f>
        <v>0</v>
      </c>
      <c r="D10" s="37">
        <v>28338800</v>
      </c>
      <c r="E10" s="81"/>
    </row>
    <row r="11" ht="24" customHeight="1" spans="1:5">
      <c r="A11" s="63" t="s">
        <v>124</v>
      </c>
      <c r="B11" s="80">
        <f>C11+E11</f>
        <v>0</v>
      </c>
      <c r="C11" s="81"/>
      <c r="D11" s="37">
        <v>2528000</v>
      </c>
      <c r="E11" s="81"/>
    </row>
    <row r="12" ht="24" customHeight="1" spans="1:5">
      <c r="A12" s="63" t="s">
        <v>125</v>
      </c>
      <c r="B12" s="80">
        <f>C12+E12</f>
        <v>0</v>
      </c>
      <c r="C12" s="81"/>
      <c r="D12" s="37">
        <v>25810800</v>
      </c>
      <c r="E12" s="81"/>
    </row>
    <row r="13" ht="24" customHeight="1" spans="1:5">
      <c r="A13" s="62" t="s">
        <v>126</v>
      </c>
      <c r="B13" s="80">
        <f>C13+E13</f>
        <v>0</v>
      </c>
      <c r="C13" s="81">
        <f>C14</f>
        <v>0</v>
      </c>
      <c r="D13" s="37">
        <v>2933700</v>
      </c>
      <c r="E13" s="81"/>
    </row>
    <row r="14" ht="24" customHeight="1" spans="1:5">
      <c r="A14" s="62" t="s">
        <v>127</v>
      </c>
      <c r="B14" s="80">
        <f>C14+E14</f>
        <v>0</v>
      </c>
      <c r="C14" s="81"/>
      <c r="D14" s="37">
        <v>2933700</v>
      </c>
      <c r="E14" s="81"/>
    </row>
    <row r="15" ht="24" customHeight="1" spans="1:5">
      <c r="A15" s="63" t="s">
        <v>128</v>
      </c>
      <c r="B15" s="80">
        <f t="shared" si="0"/>
        <v>16260481.905</v>
      </c>
      <c r="C15" s="81">
        <f>C16+C17</f>
        <v>1771481.905</v>
      </c>
      <c r="D15" s="81">
        <f>D16+D17</f>
        <v>14489000</v>
      </c>
      <c r="E15" s="37"/>
    </row>
    <row r="16" ht="24" customHeight="1" spans="1:5">
      <c r="A16" s="63" t="s">
        <v>129</v>
      </c>
      <c r="B16" s="80">
        <f t="shared" si="0"/>
        <v>1771481.905</v>
      </c>
      <c r="C16" s="81">
        <v>1771481.905</v>
      </c>
      <c r="D16" s="81"/>
      <c r="E16" s="37"/>
    </row>
    <row r="17" ht="24" customHeight="1" spans="1:5">
      <c r="A17" s="63" t="s">
        <v>130</v>
      </c>
      <c r="B17" s="80">
        <f t="shared" si="0"/>
        <v>14489000</v>
      </c>
      <c r="C17" s="81"/>
      <c r="D17" s="81">
        <v>14489000</v>
      </c>
      <c r="E17" s="37"/>
    </row>
    <row r="18" ht="24" customHeight="1" spans="1:5">
      <c r="A18" s="63" t="s">
        <v>131</v>
      </c>
      <c r="B18" s="80">
        <f t="shared" si="0"/>
        <v>10920.14</v>
      </c>
      <c r="C18" s="81">
        <f>C19</f>
        <v>10920.14</v>
      </c>
      <c r="D18" s="81">
        <f>D19</f>
        <v>0</v>
      </c>
      <c r="E18" s="37"/>
    </row>
    <row r="19" ht="24" customHeight="1" spans="1:5">
      <c r="A19" s="63" t="s">
        <v>132</v>
      </c>
      <c r="B19" s="80">
        <f t="shared" si="0"/>
        <v>10920.14</v>
      </c>
      <c r="C19" s="81">
        <v>10920.14</v>
      </c>
      <c r="D19" s="81"/>
      <c r="E19" s="37"/>
    </row>
    <row r="20" ht="24" customHeight="1" spans="1:5">
      <c r="A20" s="63" t="s">
        <v>133</v>
      </c>
      <c r="B20" s="80">
        <f t="shared" si="0"/>
        <v>108410.265</v>
      </c>
      <c r="C20" s="81">
        <f>C21</f>
        <v>108410.265</v>
      </c>
      <c r="D20" s="81">
        <f>D21</f>
        <v>0</v>
      </c>
      <c r="E20" s="37"/>
    </row>
    <row r="21" ht="24" customHeight="1" spans="1:5">
      <c r="A21" s="63" t="s">
        <v>134</v>
      </c>
      <c r="B21" s="80">
        <f t="shared" si="0"/>
        <v>108410.265</v>
      </c>
      <c r="C21" s="81">
        <v>108410.265</v>
      </c>
      <c r="D21" s="82"/>
      <c r="E21" s="37"/>
    </row>
    <row r="22" ht="24" customHeight="1"/>
  </sheetData>
  <mergeCells count="1">
    <mergeCell ref="A2:E2"/>
  </mergeCells>
  <pageMargins left="0.75" right="0.472222222222222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9" workbookViewId="0">
      <selection activeCell="A2" sqref="A2:D3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25" customHeight="1" spans="1:7">
      <c r="A2" s="11" t="s">
        <v>135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37</v>
      </c>
      <c r="D3" s="47"/>
      <c r="E3" s="12"/>
      <c r="F3" s="12"/>
      <c r="G3" s="12"/>
    </row>
    <row r="4" ht="21" customHeight="1" spans="1:7">
      <c r="A4" s="66" t="s">
        <v>38</v>
      </c>
      <c r="B4" s="66"/>
      <c r="C4" s="66" t="s">
        <v>39</v>
      </c>
      <c r="D4" s="66"/>
      <c r="E4" s="12"/>
      <c r="F4" s="12"/>
      <c r="G4" s="12"/>
    </row>
    <row r="5" ht="21" customHeight="1" spans="1:7">
      <c r="A5" s="66" t="s">
        <v>40</v>
      </c>
      <c r="B5" s="66" t="s">
        <v>41</v>
      </c>
      <c r="C5" s="66" t="s">
        <v>40</v>
      </c>
      <c r="D5" s="66" t="s">
        <v>118</v>
      </c>
      <c r="E5" s="12"/>
      <c r="F5" s="12"/>
      <c r="G5" s="12"/>
    </row>
    <row r="6" ht="21" customHeight="1" spans="1:7">
      <c r="A6" s="15" t="s">
        <v>136</v>
      </c>
      <c r="B6" s="72">
        <f>SUM(B7:B9)</f>
        <v>47851128.15</v>
      </c>
      <c r="C6" s="15" t="s">
        <v>137</v>
      </c>
      <c r="D6" s="72">
        <v>47851128.15</v>
      </c>
      <c r="E6" s="12"/>
      <c r="F6" s="12"/>
      <c r="G6" s="12"/>
    </row>
    <row r="7" ht="21" customHeight="1" spans="1:7">
      <c r="A7" s="15" t="s">
        <v>138</v>
      </c>
      <c r="B7" s="73">
        <v>47851128.15</v>
      </c>
      <c r="C7" s="15" t="s">
        <v>139</v>
      </c>
      <c r="D7" s="73"/>
      <c r="E7" s="12"/>
      <c r="F7" s="12"/>
      <c r="G7" s="12"/>
    </row>
    <row r="8" ht="21" customHeight="1" spans="1:7">
      <c r="A8" s="15" t="s">
        <v>140</v>
      </c>
      <c r="B8" s="73"/>
      <c r="C8" s="15" t="s">
        <v>141</v>
      </c>
      <c r="D8" s="73"/>
      <c r="E8" s="12"/>
      <c r="F8" s="12"/>
      <c r="G8" s="12"/>
    </row>
    <row r="9" ht="21" customHeight="1" spans="1:7">
      <c r="A9" s="15" t="s">
        <v>142</v>
      </c>
      <c r="B9" s="73"/>
      <c r="C9" s="15" t="s">
        <v>143</v>
      </c>
      <c r="D9" s="73"/>
      <c r="E9" s="12"/>
      <c r="F9" s="12"/>
      <c r="G9" s="12"/>
    </row>
    <row r="10" ht="21" customHeight="1" spans="1:7">
      <c r="A10" s="15"/>
      <c r="B10" s="74"/>
      <c r="C10" s="15" t="s">
        <v>144</v>
      </c>
      <c r="D10" s="73"/>
      <c r="E10" s="12"/>
      <c r="F10" s="12"/>
      <c r="G10" s="12"/>
    </row>
    <row r="11" ht="21" customHeight="1" spans="1:7">
      <c r="A11" s="15"/>
      <c r="B11" s="74"/>
      <c r="C11" s="15" t="s">
        <v>145</v>
      </c>
      <c r="D11" s="73"/>
      <c r="E11" s="12"/>
      <c r="F11" s="12"/>
      <c r="G11" s="12"/>
    </row>
    <row r="12" ht="21" customHeight="1" spans="1:7">
      <c r="A12" s="15"/>
      <c r="B12" s="74"/>
      <c r="C12" s="15" t="s">
        <v>146</v>
      </c>
      <c r="D12" s="73"/>
      <c r="E12" s="12"/>
      <c r="F12" s="12"/>
      <c r="G12" s="12"/>
    </row>
    <row r="13" ht="21" customHeight="1" spans="1:7">
      <c r="A13" s="44"/>
      <c r="B13" s="69"/>
      <c r="C13" s="15" t="s">
        <v>147</v>
      </c>
      <c r="D13" s="73"/>
      <c r="E13" s="12"/>
      <c r="F13" s="12"/>
      <c r="G13" s="12"/>
    </row>
    <row r="14" ht="21" customHeight="1" spans="1:7">
      <c r="A14" s="15"/>
      <c r="B14" s="74"/>
      <c r="C14" s="15" t="s">
        <v>148</v>
      </c>
      <c r="D14" s="75">
        <v>47742717.89</v>
      </c>
      <c r="E14" s="12"/>
      <c r="F14" s="12"/>
      <c r="G14" s="46"/>
    </row>
    <row r="15" ht="21" customHeight="1" spans="1:7">
      <c r="A15" s="15"/>
      <c r="B15" s="74"/>
      <c r="C15" s="15" t="s">
        <v>149</v>
      </c>
      <c r="D15" s="75"/>
      <c r="E15" s="12"/>
      <c r="F15" s="12"/>
      <c r="G15" s="12"/>
    </row>
    <row r="16" ht="21" customHeight="1" spans="1:7">
      <c r="A16" s="15"/>
      <c r="B16" s="74"/>
      <c r="C16" s="15" t="s">
        <v>150</v>
      </c>
      <c r="D16" s="75">
        <v>108410.26</v>
      </c>
      <c r="E16" s="12"/>
      <c r="F16" s="12"/>
      <c r="G16" s="12"/>
    </row>
    <row r="17" ht="21" customHeight="1" spans="1:7">
      <c r="A17" s="15"/>
      <c r="B17" s="74"/>
      <c r="C17" s="15" t="s">
        <v>151</v>
      </c>
      <c r="D17" s="73"/>
      <c r="E17" s="12"/>
      <c r="F17" s="12"/>
      <c r="G17" s="12"/>
    </row>
    <row r="18" ht="21" customHeight="1" spans="1:7">
      <c r="A18" s="15"/>
      <c r="B18" s="74"/>
      <c r="C18" s="15" t="s">
        <v>152</v>
      </c>
      <c r="D18" s="73"/>
      <c r="E18" s="12"/>
      <c r="F18" s="12"/>
      <c r="G18" s="12"/>
    </row>
    <row r="19" ht="21" customHeight="1" spans="1:7">
      <c r="A19" s="15"/>
      <c r="B19" s="15"/>
      <c r="C19" s="15" t="s">
        <v>153</v>
      </c>
      <c r="D19" s="73"/>
      <c r="E19" s="12"/>
      <c r="F19" s="12"/>
      <c r="G19" s="12"/>
    </row>
    <row r="20" ht="21" customHeight="1" spans="1:7">
      <c r="A20" s="15"/>
      <c r="B20" s="15"/>
      <c r="C20" s="15" t="s">
        <v>154</v>
      </c>
      <c r="D20" s="73"/>
      <c r="E20" s="12"/>
      <c r="F20" s="12"/>
      <c r="G20" s="12"/>
    </row>
    <row r="21" ht="21" customHeight="1" spans="1:7">
      <c r="A21" s="15"/>
      <c r="B21" s="15"/>
      <c r="C21" s="15" t="s">
        <v>155</v>
      </c>
      <c r="D21" s="73"/>
      <c r="E21" s="12"/>
      <c r="F21" s="12"/>
      <c r="G21" s="12"/>
    </row>
    <row r="22" ht="21" customHeight="1" spans="1:7">
      <c r="A22" s="15"/>
      <c r="B22" s="15"/>
      <c r="C22" s="15" t="s">
        <v>156</v>
      </c>
      <c r="D22" s="73"/>
      <c r="E22" s="12"/>
      <c r="F22" s="12"/>
      <c r="G22" s="12"/>
    </row>
    <row r="23" ht="21" customHeight="1" spans="1:7">
      <c r="A23" s="15"/>
      <c r="B23" s="15"/>
      <c r="C23" s="15" t="s">
        <v>157</v>
      </c>
      <c r="D23" s="73"/>
      <c r="E23" s="12"/>
      <c r="F23" s="12"/>
      <c r="G23" s="12"/>
    </row>
    <row r="24" ht="21" customHeight="1" spans="1:7">
      <c r="A24" s="15"/>
      <c r="B24" s="15"/>
      <c r="C24" s="15" t="s">
        <v>158</v>
      </c>
      <c r="D24" s="73"/>
      <c r="E24" s="12"/>
      <c r="F24" s="12"/>
      <c r="G24" s="12"/>
    </row>
    <row r="25" ht="21" customHeight="1" spans="1:7">
      <c r="A25" s="15"/>
      <c r="B25" s="15"/>
      <c r="C25" s="15" t="s">
        <v>159</v>
      </c>
      <c r="D25" s="73"/>
      <c r="E25" s="12"/>
      <c r="F25" s="12"/>
      <c r="G25" s="12"/>
    </row>
    <row r="26" ht="21" customHeight="1" spans="1:7">
      <c r="A26" s="15"/>
      <c r="B26" s="15"/>
      <c r="C26" s="15" t="s">
        <v>160</v>
      </c>
      <c r="D26" s="73"/>
      <c r="E26" s="12"/>
      <c r="F26" s="12"/>
      <c r="G26" s="12"/>
    </row>
    <row r="27" ht="21" customHeight="1" spans="1:7">
      <c r="A27" s="15"/>
      <c r="B27" s="15"/>
      <c r="C27" s="15" t="s">
        <v>161</v>
      </c>
      <c r="D27" s="73"/>
      <c r="E27" s="12"/>
      <c r="F27" s="12"/>
      <c r="G27" s="12"/>
    </row>
    <row r="28" ht="21" customHeight="1" spans="1:7">
      <c r="A28" s="15"/>
      <c r="B28" s="15"/>
      <c r="C28" s="15" t="s">
        <v>162</v>
      </c>
      <c r="D28" s="73"/>
      <c r="E28" s="12"/>
      <c r="F28" s="12"/>
      <c r="G28" s="12"/>
    </row>
    <row r="29" ht="21" customHeight="1" spans="1:7">
      <c r="A29" s="15"/>
      <c r="B29" s="15"/>
      <c r="C29" s="15" t="s">
        <v>163</v>
      </c>
      <c r="D29" s="73"/>
      <c r="E29" s="12"/>
      <c r="F29" s="12"/>
      <c r="G29" s="12"/>
    </row>
    <row r="30" ht="21" customHeight="1" spans="1:7">
      <c r="A30" s="15"/>
      <c r="B30" s="15"/>
      <c r="C30" s="15" t="s">
        <v>164</v>
      </c>
      <c r="D30" s="73"/>
      <c r="E30" s="12"/>
      <c r="F30" s="12"/>
      <c r="G30" s="12"/>
    </row>
    <row r="31" ht="21" customHeight="1" spans="1:7">
      <c r="A31" s="15"/>
      <c r="B31" s="15"/>
      <c r="C31" s="15" t="s">
        <v>165</v>
      </c>
      <c r="D31" s="73"/>
      <c r="E31" s="12"/>
      <c r="F31" s="12"/>
      <c r="G31" s="12"/>
    </row>
    <row r="32" ht="21" customHeight="1" spans="1:7">
      <c r="A32" s="15"/>
      <c r="B32" s="15"/>
      <c r="C32" s="15" t="s">
        <v>166</v>
      </c>
      <c r="D32" s="73"/>
      <c r="E32" s="12"/>
      <c r="F32" s="12"/>
      <c r="G32" s="12"/>
    </row>
    <row r="33" ht="21" customHeight="1" spans="1:7">
      <c r="A33" s="15"/>
      <c r="B33" s="15"/>
      <c r="C33" s="15" t="s">
        <v>167</v>
      </c>
      <c r="D33" s="73"/>
      <c r="E33" s="12"/>
      <c r="F33" s="12"/>
      <c r="G33" s="12"/>
    </row>
    <row r="34" ht="21" customHeight="1" spans="1:7">
      <c r="A34" s="15"/>
      <c r="B34" s="15"/>
      <c r="C34" s="15" t="s">
        <v>168</v>
      </c>
      <c r="D34" s="73"/>
      <c r="E34" s="12"/>
      <c r="F34" s="12"/>
      <c r="G34" s="12"/>
    </row>
    <row r="35" ht="21" customHeight="1" spans="1:7">
      <c r="A35" s="15"/>
      <c r="B35" s="15"/>
      <c r="C35" s="15" t="s">
        <v>169</v>
      </c>
      <c r="D35" s="73"/>
      <c r="E35" s="12"/>
      <c r="F35" s="12"/>
      <c r="G35" s="12"/>
    </row>
    <row r="36" ht="21" customHeight="1" spans="1:7">
      <c r="A36" s="15"/>
      <c r="B36" s="15"/>
      <c r="C36" s="15" t="s">
        <v>170</v>
      </c>
      <c r="D36" s="72"/>
      <c r="E36" s="12"/>
      <c r="F36" s="12"/>
      <c r="G36" s="12"/>
    </row>
    <row r="37" ht="21" customHeight="1" spans="1:7">
      <c r="A37" s="66" t="s">
        <v>171</v>
      </c>
      <c r="B37" s="76">
        <f>B6</f>
        <v>47851128.15</v>
      </c>
      <c r="C37" s="66" t="s">
        <v>172</v>
      </c>
      <c r="D37" s="77">
        <f>D6</f>
        <v>47851128.15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314583333333333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K8"/>
    </sheetView>
  </sheetViews>
  <sheetFormatPr defaultColWidth="10" defaultRowHeight="14.4" outlineLevelRow="7"/>
  <cols>
    <col min="1" max="1" width="19.9351851851852" customWidth="1"/>
    <col min="2" max="2" width="18.0462962962963" customWidth="1"/>
    <col min="3" max="3" width="14.9259259259259" customWidth="1"/>
    <col min="4" max="4" width="14.6666666666667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5" customHeight="1" spans="1:11">
      <c r="A4" s="66" t="s">
        <v>174</v>
      </c>
      <c r="B4" s="66" t="s">
        <v>118</v>
      </c>
      <c r="C4" s="66" t="s">
        <v>175</v>
      </c>
      <c r="D4" s="66"/>
      <c r="E4" s="66"/>
      <c r="F4" s="66" t="s">
        <v>176</v>
      </c>
      <c r="G4" s="66"/>
      <c r="H4" s="66"/>
      <c r="I4" s="66" t="s">
        <v>177</v>
      </c>
      <c r="J4" s="66"/>
      <c r="K4" s="66"/>
    </row>
    <row r="5" ht="22.75" customHeight="1" spans="1:11">
      <c r="A5" s="66"/>
      <c r="B5" s="66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4" t="s">
        <v>118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ht="22.75" customHeight="1" spans="1:11">
      <c r="A7" s="68" t="s">
        <v>2</v>
      </c>
      <c r="B7" s="67">
        <f>C7+F7+I7</f>
        <v>47851128.15</v>
      </c>
      <c r="C7" s="67">
        <f>D7+E7</f>
        <v>47851128.15</v>
      </c>
      <c r="D7" s="69">
        <v>2089628.15</v>
      </c>
      <c r="E7" s="69">
        <v>45761500</v>
      </c>
      <c r="F7" s="69"/>
      <c r="G7" s="69"/>
      <c r="H7" s="69"/>
      <c r="I7" s="69"/>
      <c r="J7" s="69"/>
      <c r="K7" s="69"/>
    </row>
    <row r="8" ht="22.75" customHeight="1" spans="1:11">
      <c r="A8" s="70"/>
      <c r="B8" s="71"/>
      <c r="C8" s="71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4166666666667" right="0.236111111111111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7" workbookViewId="0">
      <selection activeCell="A2" sqref="A2:E22"/>
    </sheetView>
  </sheetViews>
  <sheetFormatPr defaultColWidth="10" defaultRowHeight="14.4" outlineLevelCol="4"/>
  <cols>
    <col min="1" max="1" width="11.25" customWidth="1"/>
    <col min="2" max="2" width="25.787037037037" customWidth="1"/>
    <col min="3" max="3" width="16.6759259259259" customWidth="1"/>
    <col min="4" max="4" width="17.3611111111111" customWidth="1"/>
    <col min="5" max="5" width="25.6388888888889" customWidth="1"/>
  </cols>
  <sheetData>
    <row r="1" ht="14.3" customHeight="1" spans="1:1">
      <c r="A1" s="55"/>
    </row>
    <row r="2" ht="36.9" customHeight="1" spans="1:5">
      <c r="A2" s="11" t="s">
        <v>178</v>
      </c>
      <c r="B2" s="11"/>
      <c r="C2" s="11"/>
      <c r="D2" s="11"/>
      <c r="E2" s="11"/>
    </row>
    <row r="3" ht="21.85" customHeight="1" spans="1:5">
      <c r="A3" s="12"/>
      <c r="B3" s="12"/>
      <c r="C3" s="47" t="s">
        <v>37</v>
      </c>
      <c r="D3" s="47"/>
      <c r="E3" s="47"/>
    </row>
    <row r="4" ht="22.75" customHeight="1" spans="1:5">
      <c r="A4" s="48" t="s">
        <v>113</v>
      </c>
      <c r="B4" s="48"/>
      <c r="C4" s="48" t="s">
        <v>175</v>
      </c>
      <c r="D4" s="48"/>
      <c r="E4" s="48"/>
    </row>
    <row r="5" ht="22.75" customHeight="1" spans="1:5">
      <c r="A5" s="56" t="s">
        <v>179</v>
      </c>
      <c r="B5" s="56" t="s">
        <v>180</v>
      </c>
      <c r="C5" s="57" t="s">
        <v>118</v>
      </c>
      <c r="D5" s="56" t="s">
        <v>115</v>
      </c>
      <c r="E5" s="56" t="s">
        <v>116</v>
      </c>
    </row>
    <row r="6" ht="22.75" customHeight="1" spans="1:5">
      <c r="A6" s="58"/>
      <c r="B6" s="59" t="s">
        <v>118</v>
      </c>
      <c r="C6" s="60">
        <f>D6+E6</f>
        <v>47851128.15</v>
      </c>
      <c r="D6" s="61">
        <f>D7+D21</f>
        <v>2089628.15</v>
      </c>
      <c r="E6" s="61">
        <f>E7+E21</f>
        <v>45761500</v>
      </c>
    </row>
    <row r="7" ht="22.75" customHeight="1" spans="1:5">
      <c r="A7" s="62">
        <v>208</v>
      </c>
      <c r="B7" s="62" t="s">
        <v>181</v>
      </c>
      <c r="C7" s="60">
        <f>D7+E7</f>
        <v>47742717.885</v>
      </c>
      <c r="D7" s="61">
        <v>1981217.885</v>
      </c>
      <c r="E7" s="61">
        <v>45761500</v>
      </c>
    </row>
    <row r="8" ht="22.75" customHeight="1" spans="1:5">
      <c r="A8" s="62">
        <v>20805</v>
      </c>
      <c r="B8" s="62" t="s">
        <v>182</v>
      </c>
      <c r="C8" s="60">
        <f t="shared" ref="C8:C22" si="0">D8+E8</f>
        <v>198815.84</v>
      </c>
      <c r="D8" s="61">
        <v>198815.84</v>
      </c>
      <c r="E8" s="61">
        <v>0</v>
      </c>
    </row>
    <row r="9" ht="22.75" customHeight="1" spans="1:5">
      <c r="A9" s="62">
        <v>2080502</v>
      </c>
      <c r="B9" s="62" t="s">
        <v>183</v>
      </c>
      <c r="C9" s="60">
        <f t="shared" si="0"/>
        <v>3500</v>
      </c>
      <c r="D9" s="61">
        <v>3500</v>
      </c>
      <c r="E9" s="61"/>
    </row>
    <row r="10" ht="22.75" customHeight="1" spans="1:5">
      <c r="A10" s="63">
        <v>2080505</v>
      </c>
      <c r="B10" s="63" t="s">
        <v>184</v>
      </c>
      <c r="C10" s="60">
        <f t="shared" si="0"/>
        <v>195315.84</v>
      </c>
      <c r="D10" s="61">
        <v>195315.84</v>
      </c>
      <c r="E10" s="61"/>
    </row>
    <row r="11" ht="22.75" customHeight="1" spans="1:5">
      <c r="A11" s="63">
        <v>20808</v>
      </c>
      <c r="B11" s="63" t="s">
        <v>185</v>
      </c>
      <c r="C11" s="60">
        <f t="shared" si="0"/>
        <v>28338800</v>
      </c>
      <c r="D11" s="61">
        <v>0</v>
      </c>
      <c r="E11" s="61">
        <v>28338800</v>
      </c>
    </row>
    <row r="12" ht="22.75" customHeight="1" spans="1:5">
      <c r="A12" s="63">
        <v>2080805</v>
      </c>
      <c r="B12" s="63" t="s">
        <v>186</v>
      </c>
      <c r="C12" s="60">
        <f t="shared" si="0"/>
        <v>2528000</v>
      </c>
      <c r="D12" s="61"/>
      <c r="E12" s="61">
        <v>2528000</v>
      </c>
    </row>
    <row r="13" ht="22.75" customHeight="1" spans="1:5">
      <c r="A13" s="63">
        <v>2080899</v>
      </c>
      <c r="B13" s="63" t="s">
        <v>187</v>
      </c>
      <c r="C13" s="60">
        <f t="shared" si="0"/>
        <v>25810800</v>
      </c>
      <c r="D13" s="61"/>
      <c r="E13" s="61">
        <v>25810800</v>
      </c>
    </row>
    <row r="14" ht="22.75" customHeight="1" spans="1:5">
      <c r="A14" s="62">
        <v>20809</v>
      </c>
      <c r="B14" s="62" t="s">
        <v>188</v>
      </c>
      <c r="C14" s="60">
        <f t="shared" si="0"/>
        <v>2933700</v>
      </c>
      <c r="D14" s="61">
        <v>0</v>
      </c>
      <c r="E14" s="61">
        <v>2933700</v>
      </c>
    </row>
    <row r="15" ht="22.75" customHeight="1" spans="1:5">
      <c r="A15" s="62">
        <v>2080901</v>
      </c>
      <c r="B15" s="62" t="s">
        <v>189</v>
      </c>
      <c r="C15" s="60">
        <f t="shared" si="0"/>
        <v>2933700</v>
      </c>
      <c r="D15" s="61"/>
      <c r="E15" s="61">
        <v>2933700</v>
      </c>
    </row>
    <row r="16" ht="22.75" customHeight="1" spans="1:5">
      <c r="A16" s="63">
        <v>20828</v>
      </c>
      <c r="B16" s="63" t="s">
        <v>190</v>
      </c>
      <c r="C16" s="60">
        <f t="shared" si="0"/>
        <v>16260481.905</v>
      </c>
      <c r="D16" s="61">
        <v>1771481.905</v>
      </c>
      <c r="E16" s="61">
        <v>14489000</v>
      </c>
    </row>
    <row r="17" ht="22.75" customHeight="1" spans="1:5">
      <c r="A17" s="63">
        <v>2082801</v>
      </c>
      <c r="B17" s="63" t="s">
        <v>191</v>
      </c>
      <c r="C17" s="60">
        <f t="shared" si="0"/>
        <v>1771481.905</v>
      </c>
      <c r="D17" s="61">
        <v>1771481.905</v>
      </c>
      <c r="E17" s="61"/>
    </row>
    <row r="18" ht="22.75" customHeight="1" spans="1:5">
      <c r="A18" s="63">
        <v>2082899</v>
      </c>
      <c r="B18" s="63" t="s">
        <v>192</v>
      </c>
      <c r="C18" s="60">
        <f t="shared" si="0"/>
        <v>14489000</v>
      </c>
      <c r="D18" s="61"/>
      <c r="E18" s="61">
        <v>14489000</v>
      </c>
    </row>
    <row r="19" ht="29" customHeight="1" spans="1:5">
      <c r="A19" s="63">
        <v>20899</v>
      </c>
      <c r="B19" s="63" t="s">
        <v>193</v>
      </c>
      <c r="C19" s="60">
        <f t="shared" si="0"/>
        <v>10920.14</v>
      </c>
      <c r="D19" s="64">
        <v>10920.14</v>
      </c>
      <c r="E19" s="64">
        <v>0</v>
      </c>
    </row>
    <row r="20" ht="29" customHeight="1" spans="1:5">
      <c r="A20" s="63">
        <v>2089999</v>
      </c>
      <c r="B20" s="63" t="s">
        <v>193</v>
      </c>
      <c r="C20" s="60">
        <f t="shared" si="0"/>
        <v>10920.14</v>
      </c>
      <c r="D20" s="64">
        <v>10920.14</v>
      </c>
      <c r="E20" s="64"/>
    </row>
    <row r="21" ht="29" customHeight="1" spans="1:5">
      <c r="A21" s="63">
        <v>21011</v>
      </c>
      <c r="B21" s="63" t="s">
        <v>194</v>
      </c>
      <c r="C21" s="60">
        <f t="shared" si="0"/>
        <v>108410.265</v>
      </c>
      <c r="D21" s="65">
        <v>108410.265</v>
      </c>
      <c r="E21" s="65">
        <v>0</v>
      </c>
    </row>
    <row r="22" ht="29" customHeight="1" spans="1:5">
      <c r="A22" s="63">
        <v>2101102</v>
      </c>
      <c r="B22" s="63" t="s">
        <v>195</v>
      </c>
      <c r="C22" s="60">
        <f t="shared" si="0"/>
        <v>108410.265</v>
      </c>
      <c r="D22" s="37">
        <v>108410.265</v>
      </c>
      <c r="E22" s="37"/>
    </row>
  </sheetData>
  <mergeCells count="4">
    <mergeCell ref="A2:E2"/>
    <mergeCell ref="C3:E3"/>
    <mergeCell ref="A4:B4"/>
    <mergeCell ref="C4:E4"/>
  </mergeCells>
  <pageMargins left="0.393055555555556" right="0.393055555555556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7" workbookViewId="0">
      <selection activeCell="A2" sqref="A2:E29"/>
    </sheetView>
  </sheetViews>
  <sheetFormatPr defaultColWidth="10" defaultRowHeight="14.4" outlineLevelCol="4"/>
  <cols>
    <col min="1" max="1" width="10.1759259259259" customWidth="1"/>
    <col min="2" max="2" width="22.5277777777778" customWidth="1"/>
    <col min="3" max="3" width="17.7314814814815" customWidth="1"/>
    <col min="4" max="4" width="18.5648148148148" customWidth="1"/>
    <col min="5" max="5" width="21.4444444444444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196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37</v>
      </c>
    </row>
    <row r="4" ht="22.75" customHeight="1" spans="1:5">
      <c r="A4" s="48" t="s">
        <v>197</v>
      </c>
      <c r="B4" s="48"/>
      <c r="C4" s="48" t="s">
        <v>198</v>
      </c>
      <c r="D4" s="48"/>
      <c r="E4" s="48"/>
    </row>
    <row r="5" ht="22.75" customHeight="1" spans="1:5">
      <c r="A5" s="48" t="s">
        <v>179</v>
      </c>
      <c r="B5" s="48" t="s">
        <v>180</v>
      </c>
      <c r="C5" s="48" t="s">
        <v>118</v>
      </c>
      <c r="D5" s="48" t="s">
        <v>199</v>
      </c>
      <c r="E5" s="48" t="s">
        <v>200</v>
      </c>
    </row>
    <row r="6" ht="22.75" customHeight="1" spans="1:5">
      <c r="A6" s="48"/>
      <c r="B6" s="49" t="s">
        <v>118</v>
      </c>
      <c r="C6" s="50">
        <f>D6+E6</f>
        <v>2089628.15</v>
      </c>
      <c r="D6" s="50">
        <f>D7+D28</f>
        <v>1935553.22</v>
      </c>
      <c r="E6" s="50">
        <f>E7+E17+E28</f>
        <v>154074.93</v>
      </c>
    </row>
    <row r="7" ht="27" customHeight="1" spans="1:5">
      <c r="A7" s="40" t="s">
        <v>201</v>
      </c>
      <c r="B7" s="36" t="s">
        <v>202</v>
      </c>
      <c r="C7" s="50">
        <f t="shared" ref="C7:C29" si="0">D7+E7</f>
        <v>1932053.22</v>
      </c>
      <c r="D7" s="39">
        <f>SUM(D8:D16)</f>
        <v>1932053.22</v>
      </c>
      <c r="E7" s="51"/>
    </row>
    <row r="8" ht="27" customHeight="1" spans="1:5">
      <c r="A8" s="35" t="s">
        <v>203</v>
      </c>
      <c r="B8" s="52" t="s">
        <v>204</v>
      </c>
      <c r="C8" s="50">
        <f t="shared" si="0"/>
        <v>687065.4</v>
      </c>
      <c r="D8" s="39">
        <v>687065.4</v>
      </c>
      <c r="E8" s="39"/>
    </row>
    <row r="9" ht="27" customHeight="1" spans="1:5">
      <c r="A9" s="35" t="s">
        <v>205</v>
      </c>
      <c r="B9" s="52" t="s">
        <v>206</v>
      </c>
      <c r="C9" s="50">
        <f t="shared" si="0"/>
        <v>164272.5</v>
      </c>
      <c r="D9" s="39">
        <v>164272.5</v>
      </c>
      <c r="E9" s="39"/>
    </row>
    <row r="10" ht="27" customHeight="1" spans="1:5">
      <c r="A10" s="35" t="s">
        <v>207</v>
      </c>
      <c r="B10" s="52" t="s">
        <v>208</v>
      </c>
      <c r="C10" s="50">
        <f t="shared" si="0"/>
        <v>342753</v>
      </c>
      <c r="D10" s="39">
        <v>342753</v>
      </c>
      <c r="E10" s="39"/>
    </row>
    <row r="11" ht="27" customHeight="1" spans="1:5">
      <c r="A11" s="35" t="s">
        <v>209</v>
      </c>
      <c r="B11" s="52" t="s">
        <v>210</v>
      </c>
      <c r="C11" s="50">
        <f t="shared" si="0"/>
        <v>330951.6</v>
      </c>
      <c r="D11" s="39">
        <v>330951.6</v>
      </c>
      <c r="E11" s="39"/>
    </row>
    <row r="12" ht="27" customHeight="1" spans="1:5">
      <c r="A12" s="35" t="s">
        <v>211</v>
      </c>
      <c r="B12" s="52" t="s">
        <v>212</v>
      </c>
      <c r="C12" s="50">
        <f t="shared" si="0"/>
        <v>195315.84</v>
      </c>
      <c r="D12" s="39">
        <v>195315.84</v>
      </c>
      <c r="E12" s="39"/>
    </row>
    <row r="13" ht="27" customHeight="1" spans="1:5">
      <c r="A13" s="35" t="s">
        <v>213</v>
      </c>
      <c r="B13" s="52" t="s">
        <v>214</v>
      </c>
      <c r="C13" s="50">
        <f t="shared" si="0"/>
        <v>82760.26</v>
      </c>
      <c r="D13" s="39">
        <v>82760.26</v>
      </c>
      <c r="E13" s="39"/>
    </row>
    <row r="14" ht="27" customHeight="1" spans="1:5">
      <c r="A14" s="35" t="s">
        <v>215</v>
      </c>
      <c r="B14" s="52" t="s">
        <v>216</v>
      </c>
      <c r="C14" s="50">
        <f t="shared" si="0"/>
        <v>25650</v>
      </c>
      <c r="D14" s="39">
        <v>25650</v>
      </c>
      <c r="E14" s="39"/>
    </row>
    <row r="15" ht="27" customHeight="1" spans="1:5">
      <c r="A15" s="35" t="s">
        <v>217</v>
      </c>
      <c r="B15" s="52" t="s">
        <v>218</v>
      </c>
      <c r="C15" s="50">
        <f t="shared" si="0"/>
        <v>10920.14</v>
      </c>
      <c r="D15" s="39">
        <v>10920.14</v>
      </c>
      <c r="E15" s="39"/>
    </row>
    <row r="16" ht="27" customHeight="1" spans="1:5">
      <c r="A16" s="35" t="s">
        <v>219</v>
      </c>
      <c r="B16" s="52" t="s">
        <v>220</v>
      </c>
      <c r="C16" s="50">
        <f t="shared" si="0"/>
        <v>92364.48</v>
      </c>
      <c r="D16" s="39">
        <v>92364.48</v>
      </c>
      <c r="E16" s="39"/>
    </row>
    <row r="17" ht="27" customHeight="1" spans="1:5">
      <c r="A17" s="35" t="s">
        <v>221</v>
      </c>
      <c r="B17" s="36" t="s">
        <v>222</v>
      </c>
      <c r="C17" s="50">
        <f t="shared" si="0"/>
        <v>154074.93</v>
      </c>
      <c r="D17" s="37"/>
      <c r="E17" s="53">
        <f>SUM(E18:E27)</f>
        <v>154074.93</v>
      </c>
    </row>
    <row r="18" ht="27" customHeight="1" spans="1:5">
      <c r="A18" s="35" t="s">
        <v>223</v>
      </c>
      <c r="B18" s="38" t="s">
        <v>224</v>
      </c>
      <c r="C18" s="50">
        <f t="shared" si="0"/>
        <v>42000</v>
      </c>
      <c r="D18" s="37"/>
      <c r="E18" s="39">
        <v>42000</v>
      </c>
    </row>
    <row r="19" ht="27" customHeight="1" spans="1:5">
      <c r="A19" s="35" t="s">
        <v>225</v>
      </c>
      <c r="B19" s="38" t="s">
        <v>226</v>
      </c>
      <c r="C19" s="50">
        <f t="shared" si="0"/>
        <v>3000</v>
      </c>
      <c r="D19" s="37"/>
      <c r="E19" s="39">
        <v>3000</v>
      </c>
    </row>
    <row r="20" ht="27" customHeight="1" spans="1:5">
      <c r="A20" s="35" t="s">
        <v>227</v>
      </c>
      <c r="B20" s="38" t="s">
        <v>228</v>
      </c>
      <c r="C20" s="50">
        <f t="shared" si="0"/>
        <v>3000</v>
      </c>
      <c r="D20" s="37"/>
      <c r="E20" s="39">
        <v>3000</v>
      </c>
    </row>
    <row r="21" ht="27" customHeight="1" spans="1:5">
      <c r="A21" s="35" t="s">
        <v>229</v>
      </c>
      <c r="B21" s="38" t="s">
        <v>230</v>
      </c>
      <c r="C21" s="50">
        <f t="shared" si="0"/>
        <v>23000</v>
      </c>
      <c r="D21" s="37"/>
      <c r="E21" s="39">
        <v>23000</v>
      </c>
    </row>
    <row r="22" ht="27" customHeight="1" spans="1:5">
      <c r="A22" s="35" t="s">
        <v>231</v>
      </c>
      <c r="B22" s="38" t="s">
        <v>232</v>
      </c>
      <c r="C22" s="50">
        <f t="shared" si="0"/>
        <v>3000</v>
      </c>
      <c r="D22" s="37"/>
      <c r="E22" s="39">
        <v>3000</v>
      </c>
    </row>
    <row r="23" ht="27" customHeight="1" spans="1:5">
      <c r="A23" s="35" t="s">
        <v>233</v>
      </c>
      <c r="B23" s="38" t="s">
        <v>234</v>
      </c>
      <c r="C23" s="50">
        <f t="shared" si="0"/>
        <v>10000</v>
      </c>
      <c r="D23" s="37"/>
      <c r="E23" s="39">
        <v>10000</v>
      </c>
    </row>
    <row r="24" ht="27" customHeight="1" spans="1:5">
      <c r="A24" s="35" t="s">
        <v>235</v>
      </c>
      <c r="B24" s="38" t="s">
        <v>236</v>
      </c>
      <c r="C24" s="50">
        <f t="shared" si="0"/>
        <v>1000</v>
      </c>
      <c r="D24" s="37"/>
      <c r="E24" s="39">
        <v>1000</v>
      </c>
    </row>
    <row r="25" ht="27" customHeight="1" spans="1:5">
      <c r="A25" s="35" t="s">
        <v>237</v>
      </c>
      <c r="B25" s="38" t="s">
        <v>238</v>
      </c>
      <c r="C25" s="50">
        <f t="shared" si="0"/>
        <v>23645.79</v>
      </c>
      <c r="D25" s="37"/>
      <c r="E25" s="39">
        <v>23645.79</v>
      </c>
    </row>
    <row r="26" ht="27" customHeight="1" spans="1:5">
      <c r="A26" s="35" t="s">
        <v>239</v>
      </c>
      <c r="B26" s="38" t="s">
        <v>240</v>
      </c>
      <c r="C26" s="50">
        <f t="shared" si="0"/>
        <v>18429.14</v>
      </c>
      <c r="D26" s="37"/>
      <c r="E26" s="39">
        <v>18429.14</v>
      </c>
    </row>
    <row r="27" ht="27" customHeight="1" spans="1:5">
      <c r="A27" s="35" t="s">
        <v>241</v>
      </c>
      <c r="B27" s="38" t="s">
        <v>242</v>
      </c>
      <c r="C27" s="50">
        <f t="shared" si="0"/>
        <v>27000</v>
      </c>
      <c r="D27" s="37"/>
      <c r="E27" s="39">
        <v>27000</v>
      </c>
    </row>
    <row r="28" ht="27" customHeight="1" spans="1:5">
      <c r="A28" s="40" t="s">
        <v>243</v>
      </c>
      <c r="B28" s="36" t="s">
        <v>244</v>
      </c>
      <c r="C28" s="50">
        <f t="shared" si="0"/>
        <v>3500</v>
      </c>
      <c r="D28" s="39">
        <v>3500</v>
      </c>
      <c r="E28" s="39"/>
    </row>
    <row r="29" ht="27" customHeight="1" spans="1:5">
      <c r="A29" s="35" t="s">
        <v>245</v>
      </c>
      <c r="B29" s="52" t="s">
        <v>246</v>
      </c>
      <c r="C29" s="50">
        <f t="shared" si="0"/>
        <v>3500</v>
      </c>
      <c r="D29" s="39">
        <v>3500</v>
      </c>
      <c r="E29" s="39"/>
    </row>
    <row r="30" ht="27" customHeight="1" spans="1:5">
      <c r="A30" s="54"/>
      <c r="B30" s="54"/>
      <c r="C30" s="54"/>
      <c r="D30" s="54"/>
      <c r="E30" s="54"/>
    </row>
    <row r="31" ht="27" customHeight="1"/>
    <row r="32" ht="27" customHeight="1"/>
  </sheetData>
  <mergeCells count="4">
    <mergeCell ref="A2:E2"/>
    <mergeCell ref="A3:B3"/>
    <mergeCell ref="A4:B4"/>
    <mergeCell ref="C4:E4"/>
  </mergeCells>
  <pageMargins left="0.75" right="0.472222222222222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9"/>
    </sheetView>
  </sheetViews>
  <sheetFormatPr defaultColWidth="10" defaultRowHeight="14.4" outlineLevelCol="7"/>
  <cols>
    <col min="1" max="1" width="41.6296296296296" customWidth="1"/>
    <col min="2" max="2" width="9.76851851851852" customWidth="1"/>
    <col min="3" max="3" width="12.9166666666667" customWidth="1"/>
    <col min="4" max="6" width="9.76851851851852" customWidth="1"/>
    <col min="7" max="8" width="15.6296296296296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247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37</v>
      </c>
    </row>
    <row r="4" ht="22.75" customHeight="1" spans="1:8">
      <c r="A4" s="14" t="s">
        <v>174</v>
      </c>
      <c r="B4" s="14" t="s">
        <v>248</v>
      </c>
      <c r="C4" s="14"/>
      <c r="D4" s="14"/>
      <c r="E4" s="14"/>
      <c r="F4" s="14"/>
      <c r="G4" s="14" t="s">
        <v>249</v>
      </c>
      <c r="H4" s="14" t="s">
        <v>234</v>
      </c>
    </row>
    <row r="5" ht="22.75" customHeight="1" spans="1:8">
      <c r="A5" s="14"/>
      <c r="B5" s="14" t="s">
        <v>118</v>
      </c>
      <c r="C5" s="14" t="s">
        <v>250</v>
      </c>
      <c r="D5" s="14" t="s">
        <v>251</v>
      </c>
      <c r="E5" s="14" t="s">
        <v>252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253</v>
      </c>
      <c r="F6" s="14" t="s">
        <v>254</v>
      </c>
      <c r="G6" s="14"/>
      <c r="H6" s="14"/>
    </row>
    <row r="7" ht="22.75" customHeight="1" spans="1:8">
      <c r="A7" s="44" t="s">
        <v>118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1" workbookViewId="0">
      <selection activeCell="A2" sqref="A2:F21"/>
    </sheetView>
  </sheetViews>
  <sheetFormatPr defaultColWidth="10" defaultRowHeight="14.4"/>
  <cols>
    <col min="1" max="1" width="9.76851851851852" customWidth="1"/>
    <col min="2" max="2" width="12" style="18" customWidth="1"/>
    <col min="3" max="3" width="23.6296296296296" style="18" customWidth="1"/>
    <col min="4" max="4" width="15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256</v>
      </c>
      <c r="B4" s="29" t="s">
        <v>257</v>
      </c>
      <c r="C4" s="30" t="s">
        <v>258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E5+F5</f>
        <v>45915574.93</v>
      </c>
      <c r="E5" s="33">
        <f>E6+E17</f>
        <v>154074.93</v>
      </c>
      <c r="F5" s="33">
        <f>F6+F17</f>
        <v>45761500</v>
      </c>
      <c r="G5" s="12"/>
      <c r="H5" s="12"/>
      <c r="I5" s="12"/>
      <c r="J5" s="12"/>
    </row>
    <row r="6" ht="28" customHeight="1" spans="1:6">
      <c r="A6" s="34">
        <v>1</v>
      </c>
      <c r="B6" s="35" t="s">
        <v>221</v>
      </c>
      <c r="C6" s="36" t="s">
        <v>222</v>
      </c>
      <c r="D6" s="33">
        <f t="shared" ref="D6:D21" si="0">E6+F6</f>
        <v>154074.93</v>
      </c>
      <c r="E6" s="37">
        <v>154074.93</v>
      </c>
      <c r="F6" s="37"/>
    </row>
    <row r="7" ht="28" customHeight="1" spans="1:6">
      <c r="A7" s="34">
        <v>2</v>
      </c>
      <c r="B7" s="35" t="s">
        <v>223</v>
      </c>
      <c r="C7" s="38" t="s">
        <v>224</v>
      </c>
      <c r="D7" s="33">
        <f t="shared" si="0"/>
        <v>42000</v>
      </c>
      <c r="E7" s="39">
        <v>42000</v>
      </c>
      <c r="F7" s="37"/>
    </row>
    <row r="8" ht="28" customHeight="1" spans="1:6">
      <c r="A8" s="37"/>
      <c r="B8" s="35" t="s">
        <v>225</v>
      </c>
      <c r="C8" s="38" t="s">
        <v>226</v>
      </c>
      <c r="D8" s="33">
        <f t="shared" si="0"/>
        <v>3000</v>
      </c>
      <c r="E8" s="39">
        <v>3000</v>
      </c>
      <c r="F8" s="37"/>
    </row>
    <row r="9" ht="28" customHeight="1" spans="1:6">
      <c r="A9" s="37"/>
      <c r="B9" s="35" t="s">
        <v>227</v>
      </c>
      <c r="C9" s="38" t="s">
        <v>228</v>
      </c>
      <c r="D9" s="33">
        <f t="shared" si="0"/>
        <v>3000</v>
      </c>
      <c r="E9" s="39">
        <v>3000</v>
      </c>
      <c r="F9" s="37"/>
    </row>
    <row r="10" ht="28" customHeight="1" spans="1:6">
      <c r="A10" s="37"/>
      <c r="B10" s="35" t="s">
        <v>229</v>
      </c>
      <c r="C10" s="38" t="s">
        <v>230</v>
      </c>
      <c r="D10" s="33">
        <f t="shared" si="0"/>
        <v>23000</v>
      </c>
      <c r="E10" s="39">
        <v>23000</v>
      </c>
      <c r="F10" s="37"/>
    </row>
    <row r="11" ht="28" customHeight="1" spans="1:6">
      <c r="A11" s="37"/>
      <c r="B11" s="35" t="s">
        <v>231</v>
      </c>
      <c r="C11" s="38" t="s">
        <v>232</v>
      </c>
      <c r="D11" s="33">
        <f t="shared" si="0"/>
        <v>3000</v>
      </c>
      <c r="E11" s="39">
        <v>3000</v>
      </c>
      <c r="F11" s="37"/>
    </row>
    <row r="12" ht="28" customHeight="1" spans="1:6">
      <c r="A12" s="37"/>
      <c r="B12" s="35" t="s">
        <v>233</v>
      </c>
      <c r="C12" s="38" t="s">
        <v>234</v>
      </c>
      <c r="D12" s="33">
        <f t="shared" si="0"/>
        <v>10000</v>
      </c>
      <c r="E12" s="39">
        <v>10000</v>
      </c>
      <c r="F12" s="37"/>
    </row>
    <row r="13" ht="28" customHeight="1" spans="1:6">
      <c r="A13" s="37"/>
      <c r="B13" s="35" t="s">
        <v>235</v>
      </c>
      <c r="C13" s="38" t="s">
        <v>236</v>
      </c>
      <c r="D13" s="33">
        <f t="shared" si="0"/>
        <v>1000</v>
      </c>
      <c r="E13" s="39">
        <v>1000</v>
      </c>
      <c r="F13" s="37"/>
    </row>
    <row r="14" ht="28" customHeight="1" spans="1:6">
      <c r="A14" s="37"/>
      <c r="B14" s="35" t="s">
        <v>237</v>
      </c>
      <c r="C14" s="38" t="s">
        <v>238</v>
      </c>
      <c r="D14" s="33">
        <f t="shared" si="0"/>
        <v>23645.79</v>
      </c>
      <c r="E14" s="39">
        <v>23645.79</v>
      </c>
      <c r="F14" s="37"/>
    </row>
    <row r="15" ht="28" customHeight="1" spans="1:6">
      <c r="A15" s="37"/>
      <c r="B15" s="35" t="s">
        <v>239</v>
      </c>
      <c r="C15" s="38" t="s">
        <v>240</v>
      </c>
      <c r="D15" s="33">
        <f t="shared" si="0"/>
        <v>18429.14</v>
      </c>
      <c r="E15" s="39">
        <v>18429.14</v>
      </c>
      <c r="F15" s="37"/>
    </row>
    <row r="16" ht="28" customHeight="1" spans="1:6">
      <c r="A16" s="37"/>
      <c r="B16" s="35" t="s">
        <v>241</v>
      </c>
      <c r="C16" s="38" t="s">
        <v>242</v>
      </c>
      <c r="D16" s="33">
        <f t="shared" si="0"/>
        <v>27000</v>
      </c>
      <c r="E16" s="39">
        <v>27000</v>
      </c>
      <c r="F16" s="37"/>
    </row>
    <row r="17" ht="28" customHeight="1" spans="1:6">
      <c r="A17" s="37"/>
      <c r="B17" s="31" t="s">
        <v>243</v>
      </c>
      <c r="C17" s="40" t="s">
        <v>244</v>
      </c>
      <c r="D17" s="33">
        <f t="shared" si="0"/>
        <v>45761500</v>
      </c>
      <c r="E17" s="37"/>
      <c r="F17" s="37">
        <f>SUM(F18:F21)</f>
        <v>45761500</v>
      </c>
    </row>
    <row r="18" ht="28" customHeight="1" spans="1:6">
      <c r="A18" s="37"/>
      <c r="B18" s="41" t="s">
        <v>259</v>
      </c>
      <c r="C18" s="35" t="s">
        <v>188</v>
      </c>
      <c r="D18" s="33">
        <f t="shared" si="0"/>
        <v>2933700</v>
      </c>
      <c r="E18" s="37"/>
      <c r="F18" s="37">
        <v>2933700</v>
      </c>
    </row>
    <row r="19" ht="28" customHeight="1" spans="1:6">
      <c r="A19" s="37"/>
      <c r="B19" s="41" t="s">
        <v>260</v>
      </c>
      <c r="C19" s="35" t="s">
        <v>185</v>
      </c>
      <c r="D19" s="33">
        <f t="shared" si="0"/>
        <v>25810800</v>
      </c>
      <c r="E19" s="37"/>
      <c r="F19" s="37">
        <v>25810800</v>
      </c>
    </row>
    <row r="20" ht="28" customHeight="1" spans="1:6">
      <c r="A20" s="37"/>
      <c r="B20" s="41" t="s">
        <v>261</v>
      </c>
      <c r="C20" s="35" t="s">
        <v>262</v>
      </c>
      <c r="D20" s="33">
        <f t="shared" si="0"/>
        <v>2528000</v>
      </c>
      <c r="E20" s="37"/>
      <c r="F20" s="37">
        <v>2528000</v>
      </c>
    </row>
    <row r="21" ht="28" customHeight="1" spans="1:6">
      <c r="A21" s="37"/>
      <c r="B21" s="41" t="s">
        <v>263</v>
      </c>
      <c r="C21" s="35" t="s">
        <v>264</v>
      </c>
      <c r="D21" s="33">
        <f t="shared" si="0"/>
        <v>14489000</v>
      </c>
      <c r="E21" s="37"/>
      <c r="F21" s="37">
        <v>14489000</v>
      </c>
    </row>
    <row r="27" spans="2:3">
      <c r="B27" s="17"/>
      <c r="C27" s="17"/>
    </row>
    <row r="28" spans="2:3">
      <c r="B28" s="17"/>
      <c r="C28" s="17"/>
    </row>
    <row r="29" spans="2:3">
      <c r="B29" s="17"/>
      <c r="C29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2" sqref="A2:C12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265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266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267</v>
      </c>
      <c r="B5" s="22" t="s">
        <v>268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5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174</v>
      </c>
      <c r="B4" s="14" t="s">
        <v>118</v>
      </c>
      <c r="C4" s="14" t="s">
        <v>270</v>
      </c>
      <c r="D4" s="14" t="s">
        <v>271</v>
      </c>
      <c r="E4" s="14" t="s">
        <v>272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" sqref="A1:B16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273</v>
      </c>
      <c r="B1" s="1"/>
    </row>
    <row r="2" spans="1:1">
      <c r="A2" s="2" t="s">
        <v>274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275</v>
      </c>
      <c r="B5" s="4">
        <v>1</v>
      </c>
    </row>
    <row r="6" spans="1:2">
      <c r="A6" s="6" t="s">
        <v>276</v>
      </c>
      <c r="B6" s="7"/>
    </row>
    <row r="7" spans="1:2">
      <c r="A7" s="8" t="s">
        <v>277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2024-03-07T09:36:29Z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09737B4791684A54905625CC3FF30417_13</vt:lpwstr>
  </property>
</Properties>
</file>