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表10!$A$1:$C$21</definedName>
    <definedName name="_xlnm.Print_Titles" localSheetId="11">表10!$1:$5</definedName>
    <definedName name="_xlnm.Print_Area" localSheetId="3">表2!$A$1:$B$30</definedName>
    <definedName name="_xlnm.Print_Titles" localSheetId="3">表2!$1:$3</definedName>
    <definedName name="分类" localSheetId="4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<sst xmlns="http://schemas.openxmlformats.org/spreadsheetml/2006/main" count="488" uniqueCount="330">
  <si>
    <t>单位代码：</t>
  </si>
  <si>
    <t>单位名称：</t>
  </si>
  <si>
    <t>宁县文体广电和旅游局</t>
  </si>
  <si>
    <t>部门预算公开表</t>
  </si>
  <si>
    <t xml:space="preserve">     </t>
  </si>
  <si>
    <t>编制日期：</t>
  </si>
  <si>
    <t>2024.02.24</t>
  </si>
  <si>
    <t>部门领导：</t>
  </si>
  <si>
    <t>朱世辉</t>
  </si>
  <si>
    <t>财务负责人：</t>
  </si>
  <si>
    <t>雷永平</t>
  </si>
  <si>
    <t>制表人：</t>
  </si>
  <si>
    <t>邓建龙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</si>
  <si>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</si>
  <si>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</si>
  <si>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</si>
  <si>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</si>
  <si>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</si>
  <si>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</si>
  <si>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</si>
  <si>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</si>
  <si>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</si>
  <si>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</si>
  <si>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</si>
  <si>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</si>
  <si>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</si>
  <si>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</si>
  <si>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</si>
  <si>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</si>
  <si>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</si>
  <si>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</si>
  <si>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</si>
  <si>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</si>
  <si>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</si>
  <si>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</si>
  <si>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</si>
  <si>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</si>
  <si>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</si>
  <si>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</si>
  <si>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</si>
  <si>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</si>
  <si>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</si>
  <si>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</si>
  <si>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</si>
  <si>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</si>
  <si>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</si>
  <si>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</si>
  <si>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</si>
  <si>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</si>
  <si>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</si>
  <si>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</si>
  <si>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</si>
  <si>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</si>
  <si>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</si>
  <si>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</si>
  <si>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</si>
  <si>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</si>
  <si>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</si>
  <si>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</si>
  <si>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</si>
  <si>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</si>
  <si>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</si>
  <si>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</si>
  <si>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</si>
  <si>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</si>
  <si>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</si>
  <si>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</si>
  <si>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</si>
  <si>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</si>
  <si>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</si>
  <si>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</si>
  <si>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</si>
  <si>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</si>
  <si>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</si>
  <si>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</si>
  <si>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</si>
  <si>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</si>
  <si>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</si>
  <si>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</si>
  <si>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</si>
  <si>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</si>
  <si>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</si>
  <si>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</si>
  <si>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</si>
  <si>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</si>
  <si>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</si>
  <si>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</si>
  <si>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</si>
  <si>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</si>
  <si>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</si>
  <si>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</si>
  <si>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</si>
  <si>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</si>
  <si>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</si>
  <si>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</si>
  <si>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</si>
  <si>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</si>
  <si>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</si>
  <si>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</si>
  <si>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</si>
  <si>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</si>
  <si>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</si>
  <si>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</si>
  <si>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</si>
  <si>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</si>
  <si>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</si>
  <si>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</si>
  <si>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</si>
  <si>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</si>
  <si>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</si>
  <si>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</si>
  <si>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</si>
  <si>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</si>
  <si>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</si>
  <si>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</si>
  <si>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</si>
  <si>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</si>
  <si>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</si>
  <si>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</si>
  <si>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</t>
  </si>
  <si>
    <t>文化旅游体育与传媒支出</t>
  </si>
  <si>
    <t>20701</t>
  </si>
  <si>
    <t>文化和旅游</t>
  </si>
  <si>
    <t>2070101</t>
  </si>
  <si>
    <t>行政运行</t>
  </si>
  <si>
    <t>2070104</t>
  </si>
  <si>
    <t>图书馆</t>
  </si>
  <si>
    <t>2070109</t>
  </si>
  <si>
    <t>群众文化</t>
  </si>
  <si>
    <t>2070199</t>
  </si>
  <si>
    <t>其他文化和旅游支出</t>
  </si>
  <si>
    <t>20702</t>
  </si>
  <si>
    <t>文物</t>
  </si>
  <si>
    <t>2070204</t>
  </si>
  <si>
    <t>文物保护</t>
  </si>
  <si>
    <t>2070205</t>
  </si>
  <si>
    <t>博物馆</t>
  </si>
  <si>
    <t>20708</t>
  </si>
  <si>
    <t>广播电视</t>
  </si>
  <si>
    <t>2070899</t>
  </si>
  <si>
    <t>其他广播电视支出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</si>
  <si>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</si>
  <si>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</si>
  <si>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</si>
  <si>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</si>
  <si>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</si>
  <si>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</si>
  <si>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</si>
  <si>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</si>
  <si>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</si>
  <si>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</si>
  <si>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</si>
  <si>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</si>
  <si>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</si>
  <si>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</si>
  <si>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</si>
  <si>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</si>
  <si>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</si>
  <si>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</si>
  <si>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</si>
  <si>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</si>
  <si>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</si>
  <si>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</si>
  <si>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</si>
  <si>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</si>
  <si>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</si>
  <si>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</si>
  <si>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</si>
  <si>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</si>
  <si>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</si>
  <si>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</si>
  <si>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</si>
  <si>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</si>
  <si>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</si>
  <si>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</si>
  <si>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</si>
  <si>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</si>
  <si>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</si>
  <si>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</si>
  <si>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</si>
  <si>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</si>
  <si>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</si>
  <si>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</si>
  <si>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</si>
  <si>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</si>
  <si>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</si>
  <si>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</si>
  <si>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</si>
  <si>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</si>
  <si>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</si>
  <si>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</si>
  <si>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</si>
  <si>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</si>
  <si>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</si>
  <si>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</si>
  <si>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</si>
  <si>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</si>
  <si>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</si>
  <si>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</si>
  <si>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</si>
  <si>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</si>
  <si>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</si>
  <si>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</si>
  <si>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</si>
  <si>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</si>
  <si>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</si>
  <si>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</si>
  <si>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</si>
  <si>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</si>
  <si>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</si>
  <si>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202001</t>
  </si>
  <si>
    <t>202002</t>
  </si>
  <si>
    <t>宁县文化馆</t>
  </si>
  <si>
    <t>202003</t>
  </si>
  <si>
    <t>宁县图书馆</t>
  </si>
  <si>
    <t>202004</t>
  </si>
  <si>
    <t>宁县博物馆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</si>
  <si>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</si>
  <si>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</si>
  <si>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</si>
  <si>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</si>
  <si>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</si>
  <si>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</si>
  <si>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</si>
  <si>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</si>
  <si>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</si>
  <si>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</si>
  <si>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</si>
  <si>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</si>
  <si>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</si>
  <si>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</si>
  <si>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</si>
  <si>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</si>
  <si>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</si>
  <si>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</si>
  <si>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</si>
  <si>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</si>
  <si>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</si>
  <si>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</si>
  <si>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</si>
  <si>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</si>
  <si>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</si>
  <si>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</si>
  <si>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</si>
  <si>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</si>
  <si>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</si>
  <si>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</si>
  <si>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</si>
  <si>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</si>
  <si>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</si>
  <si>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</si>
  <si>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</si>
  <si>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</si>
  <si>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</si>
  <si>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</si>
  <si>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</si>
  <si>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</si>
  <si>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</si>
  <si>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</si>
  <si>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</si>
  <si>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</si>
  <si>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30214</t>
  </si>
  <si>
    <t>租赁费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</si>
  <si>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</si>
  <si>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</si>
  <si>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</si>
  <si>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</si>
  <si>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</si>
  <si>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</si>
  <si>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</si>
  <si>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</si>
  <si>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</si>
  <si>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</si>
  <si>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</si>
  <si>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其他交通费用（车补）</t>
  </si>
  <si>
    <t>30299</t>
  </si>
  <si>
    <t>其他商品和服务支出</t>
  </si>
  <si>
    <t>303</t>
  </si>
  <si>
    <t>对个人和家庭补助支出</t>
  </si>
  <si>
    <t>30302</t>
  </si>
  <si>
    <t>退休费</t>
  </si>
  <si>
    <t>30305</t>
  </si>
  <si>
    <t>生活补助</t>
  </si>
  <si>
    <t>310</t>
  </si>
  <si>
    <t>其他资本性支出</t>
  </si>
  <si>
    <t>31002</t>
  </si>
  <si>
    <t>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</si>
  <si>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</si>
  <si>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</si>
  <si>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</si>
  <si>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</si>
  <si>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</si>
  <si>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</si>
  <si>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</si>
  <si>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</si>
  <si>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</si>
  <si>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</si>
  <si>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</si>
  <si>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</si>
  <si>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</si>
  <si>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</si>
  <si>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</si>
  <si>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</si>
  <si>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</si>
  <si>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</si>
  <si>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2023年中央集中彩票公益金支持体育事业专项资金</t>
  </si>
  <si>
    <t>2023年一季度市县体育彩票公益金</t>
  </si>
  <si>
    <t>2023年第二季度体育彩票公益金</t>
  </si>
  <si>
    <t>2023年第二批省级体育彩票公益金</t>
  </si>
  <si>
    <t>第三季度体育彩票公益金</t>
  </si>
  <si>
    <t>2023年第二批省级体育彩票公益金的通知（春荣镇金曹南队健身路径项目）</t>
  </si>
  <si>
    <t>2023年第四季度体育彩票公益金</t>
  </si>
  <si>
    <t>2022年中央集中彩票公益金支持体育事业专项资金</t>
  </si>
  <si>
    <t>2022年省级体育彩票公益金（第二批）</t>
  </si>
  <si>
    <t>2022年二季度体育彩票公益金</t>
  </si>
  <si>
    <t>2022年第三季度体育彩票公益金</t>
  </si>
  <si>
    <t>2022年度第四批省级体育彩票公益金</t>
  </si>
  <si>
    <t>2022年四季度体育彩票公益金</t>
  </si>
  <si>
    <t>2021年第二季度体育彩票公益金</t>
  </si>
  <si>
    <t>2021年省级体育彩票公益金：宁县全民健身中心建设项目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</si>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</sst>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0.00"/>
    <numFmt numFmtId="179" formatCode="#,##0.00_ ;[Red]\-#,##0.00\ "/>
    <numFmt numFmtId="180" formatCode="yyyy\-mm\-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28"/>
      <name val="黑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color indexed="8"/>
      <name val="宋体"/>
      <charset val="1"/>
      <scheme val="minor"/>
    </font>
    <font>
      <b/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1" applyNumberFormat="0" applyAlignment="0" applyProtection="0">
      <alignment vertical="center"/>
    </xf>
    <xf numFmtId="0" fontId="43" fillId="6" borderId="12" applyNumberFormat="0" applyAlignment="0" applyProtection="0">
      <alignment vertical="center"/>
    </xf>
    <xf numFmtId="0" fontId="44" fillId="6" borderId="11" applyNumberFormat="0" applyAlignment="0" applyProtection="0">
      <alignment vertical="center"/>
    </xf>
    <xf numFmtId="0" fontId="45" fillId="7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2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right" vertical="center" wrapText="1"/>
    </xf>
    <xf numFmtId="4" fontId="19" fillId="0" borderId="4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5" xfId="0" applyNumberFormat="1" applyFont="1" applyBorder="1" applyAlignment="1">
      <alignment vertical="center" wrapText="1"/>
    </xf>
    <xf numFmtId="4" fontId="19" fillId="0" borderId="6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2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26" fillId="0" borderId="0" xfId="0" applyFont="1">
      <alignment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>
      <alignment vertical="center"/>
    </xf>
    <xf numFmtId="0" fontId="0" fillId="0" borderId="7" xfId="0" applyFont="1" applyBorder="1">
      <alignment vertical="center"/>
    </xf>
    <xf numFmtId="0" fontId="26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9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10" sqref="N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5">
        <v>202001</v>
      </c>
      <c r="D3" s="11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11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7" t="s">
        <v>5</v>
      </c>
      <c r="G10" s="118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7" t="s">
        <v>7</v>
      </c>
      <c r="C12" s="119" t="s">
        <v>8</v>
      </c>
      <c r="D12" s="12"/>
      <c r="E12" s="117" t="s">
        <v>9</v>
      </c>
      <c r="F12" s="10" t="s">
        <v>10</v>
      </c>
      <c r="G12" s="12"/>
      <c r="H12" s="117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6.875" customWidth="1"/>
    <col min="3" max="3" width="51.25" customWidth="1"/>
  </cols>
  <sheetData>
    <row r="1" ht="35.4" customHeight="1" spans="1:2">
      <c r="A1" s="10"/>
      <c r="B1" s="10"/>
    </row>
    <row r="2" ht="39.15" customHeight="1" spans="1:3">
      <c r="A2" s="10"/>
      <c r="B2" s="111" t="s">
        <v>14</v>
      </c>
      <c r="C2" s="111"/>
    </row>
    <row r="3" ht="29.35" customHeight="1" spans="1:3">
      <c r="A3" s="112"/>
      <c r="B3" s="113" t="s">
        <v>15</v>
      </c>
      <c r="C3" s="113" t="s">
        <v>16</v>
      </c>
    </row>
    <row r="4" ht="28.45" customHeight="1" spans="1:3">
      <c r="A4" s="104"/>
      <c r="B4" s="114" t="s">
        <v>17</v>
      </c>
      <c r="C4" s="34" t="s">
        <v>18</v>
      </c>
    </row>
    <row r="5" ht="28.45" customHeight="1" spans="1:3">
      <c r="A5" s="104"/>
      <c r="B5" s="114" t="s">
        <v>19</v>
      </c>
      <c r="C5" s="34" t="s">
        <v>20</v>
      </c>
    </row>
    <row r="6" ht="28.45" customHeight="1" spans="1:3">
      <c r="A6" s="104"/>
      <c r="B6" s="114" t="s">
        <v>21</v>
      </c>
      <c r="C6" s="34" t="s">
        <v>22</v>
      </c>
    </row>
    <row r="7" ht="28.45" customHeight="1" spans="1:3">
      <c r="A7" s="104"/>
      <c r="B7" s="114" t="s">
        <v>23</v>
      </c>
      <c r="C7" s="34"/>
    </row>
    <row r="8" ht="28.45" customHeight="1" spans="1:3">
      <c r="A8" s="104"/>
      <c r="B8" s="114" t="s">
        <v>24</v>
      </c>
      <c r="C8" s="34" t="s">
        <v>25</v>
      </c>
    </row>
    <row r="9" ht="28.45" customHeight="1" spans="1:3">
      <c r="A9" s="104"/>
      <c r="B9" s="114" t="s">
        <v>26</v>
      </c>
      <c r="C9" s="34" t="s">
        <v>27</v>
      </c>
    </row>
    <row r="10" ht="28.45" customHeight="1" spans="1:3">
      <c r="A10" s="104"/>
      <c r="B10" s="114" t="s">
        <v>28</v>
      </c>
      <c r="C10" s="34" t="s">
        <v>29</v>
      </c>
    </row>
    <row r="11" ht="28.45" customHeight="1" spans="1:3">
      <c r="A11" s="104"/>
      <c r="B11" s="114" t="s">
        <v>30</v>
      </c>
      <c r="C11" s="34" t="s">
        <v>31</v>
      </c>
    </row>
    <row r="12" ht="28.45" customHeight="1" spans="1:3">
      <c r="A12" s="104"/>
      <c r="B12" s="114" t="s">
        <v>32</v>
      </c>
      <c r="C12" s="34"/>
    </row>
    <row r="13" ht="28.45" customHeight="1" spans="1:3">
      <c r="A13" s="10"/>
      <c r="B13" s="114" t="s">
        <v>33</v>
      </c>
      <c r="C13" s="34"/>
    </row>
    <row r="14" ht="28.45" customHeight="1" spans="1:3">
      <c r="A14" s="10"/>
      <c r="B14" s="114" t="s">
        <v>34</v>
      </c>
      <c r="C14" s="34" t="s">
        <v>18</v>
      </c>
    </row>
    <row r="15" ht="36" customHeight="1" spans="2:3">
      <c r="B15" s="114" t="s">
        <v>35</v>
      </c>
      <c r="C15" s="38"/>
    </row>
  </sheetData>
  <mergeCells count="1">
    <mergeCell ref="B2:C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0" workbookViewId="0">
      <selection activeCell="C1" sqref="C1"/>
    </sheetView>
  </sheetViews>
  <sheetFormatPr defaultColWidth="10" defaultRowHeight="13.5" outlineLevelCol="3"/>
  <cols>
    <col min="1" max="1" width="26.875" customWidth="1"/>
    <col min="2" max="2" width="16.6916666666667" customWidth="1"/>
    <col min="3" max="3" width="31.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104"/>
      <c r="B3" s="104"/>
      <c r="C3" s="104"/>
      <c r="D3" s="105" t="s">
        <v>37</v>
      </c>
    </row>
    <row r="4" ht="22.75" customHeight="1" spans="1:4">
      <c r="A4" s="69" t="s">
        <v>38</v>
      </c>
      <c r="B4" s="69"/>
      <c r="C4" s="69" t="s">
        <v>39</v>
      </c>
      <c r="D4" s="69"/>
    </row>
    <row r="5" ht="22.75" customHeight="1" spans="1:4">
      <c r="A5" s="69" t="s">
        <v>40</v>
      </c>
      <c r="B5" s="69" t="s">
        <v>41</v>
      </c>
      <c r="C5" s="69" t="s">
        <v>40</v>
      </c>
      <c r="D5" s="69" t="s">
        <v>41</v>
      </c>
    </row>
    <row r="6" ht="22.75" customHeight="1" spans="1:4">
      <c r="A6" s="106" t="s">
        <v>42</v>
      </c>
      <c r="B6" s="76">
        <v>24589080.47</v>
      </c>
      <c r="C6" s="106" t="s">
        <v>43</v>
      </c>
      <c r="D6" s="76"/>
    </row>
    <row r="7" ht="22.75" customHeight="1" spans="1:4">
      <c r="A7" s="106" t="s">
        <v>44</v>
      </c>
      <c r="B7" s="76"/>
      <c r="C7" s="106" t="s">
        <v>45</v>
      </c>
      <c r="D7" s="107"/>
    </row>
    <row r="8" ht="22.75" customHeight="1" spans="1:4">
      <c r="A8" s="106" t="s">
        <v>46</v>
      </c>
      <c r="B8" s="76"/>
      <c r="C8" s="106" t="s">
        <v>47</v>
      </c>
      <c r="D8" s="107"/>
    </row>
    <row r="9" ht="22.75" customHeight="1" spans="1:4">
      <c r="A9" s="106" t="s">
        <v>48</v>
      </c>
      <c r="B9" s="76"/>
      <c r="C9" s="106" t="s">
        <v>49</v>
      </c>
      <c r="D9" s="107"/>
    </row>
    <row r="10" ht="22.75" customHeight="1" spans="1:4">
      <c r="A10" s="106" t="s">
        <v>50</v>
      </c>
      <c r="B10" s="76"/>
      <c r="C10" s="106" t="s">
        <v>51</v>
      </c>
      <c r="D10" s="107"/>
    </row>
    <row r="11" ht="22.75" customHeight="1" spans="1:4">
      <c r="A11" s="106" t="s">
        <v>52</v>
      </c>
      <c r="B11" s="76"/>
      <c r="C11" s="106" t="s">
        <v>53</v>
      </c>
      <c r="D11" s="107"/>
    </row>
    <row r="12" ht="22.75" customHeight="1" spans="1:4">
      <c r="A12" s="106" t="s">
        <v>54</v>
      </c>
      <c r="B12" s="76"/>
      <c r="C12" s="106" t="s">
        <v>55</v>
      </c>
      <c r="D12" s="107">
        <v>21611031.065</v>
      </c>
    </row>
    <row r="13" ht="22.75" customHeight="1" spans="1:4">
      <c r="A13" s="106" t="s">
        <v>56</v>
      </c>
      <c r="B13" s="76"/>
      <c r="C13" s="106" t="s">
        <v>57</v>
      </c>
      <c r="D13" s="107">
        <v>2223763.41</v>
      </c>
    </row>
    <row r="14" ht="22.75" customHeight="1" spans="1:4">
      <c r="A14" s="106" t="s">
        <v>58</v>
      </c>
      <c r="B14" s="76"/>
      <c r="C14" s="106" t="s">
        <v>59</v>
      </c>
      <c r="D14" s="107"/>
    </row>
    <row r="15" ht="22.75" customHeight="1" spans="1:4">
      <c r="A15" s="106"/>
      <c r="B15" s="108"/>
      <c r="C15" s="106" t="s">
        <v>60</v>
      </c>
      <c r="D15" s="107">
        <v>754285.997</v>
      </c>
    </row>
    <row r="16" ht="22.75" customHeight="1" spans="1:4">
      <c r="A16" s="106"/>
      <c r="B16" s="108"/>
      <c r="C16" s="106" t="s">
        <v>61</v>
      </c>
      <c r="D16" s="107"/>
    </row>
    <row r="17" ht="22.75" customHeight="1" spans="1:4">
      <c r="A17" s="106"/>
      <c r="B17" s="108"/>
      <c r="C17" s="106" t="s">
        <v>62</v>
      </c>
      <c r="D17" s="107"/>
    </row>
    <row r="18" ht="22.75" customHeight="1" spans="1:4">
      <c r="A18" s="106"/>
      <c r="B18" s="108"/>
      <c r="C18" s="106" t="s">
        <v>63</v>
      </c>
      <c r="D18" s="107"/>
    </row>
    <row r="19" ht="22.75" customHeight="1" spans="1:4">
      <c r="A19" s="106"/>
      <c r="B19" s="108"/>
      <c r="C19" s="106" t="s">
        <v>64</v>
      </c>
      <c r="D19" s="107"/>
    </row>
    <row r="20" ht="22.75" customHeight="1" spans="1:4">
      <c r="A20" s="109"/>
      <c r="B20" s="110"/>
      <c r="C20" s="106" t="s">
        <v>65</v>
      </c>
      <c r="D20" s="107"/>
    </row>
    <row r="21" ht="22.75" customHeight="1" spans="1:4">
      <c r="A21" s="109"/>
      <c r="B21" s="110"/>
      <c r="C21" s="106" t="s">
        <v>66</v>
      </c>
      <c r="D21" s="107"/>
    </row>
    <row r="22" ht="22.75" customHeight="1" spans="1:4">
      <c r="A22" s="109"/>
      <c r="B22" s="110"/>
      <c r="C22" s="106" t="s">
        <v>67</v>
      </c>
      <c r="D22" s="107"/>
    </row>
    <row r="23" ht="22.75" customHeight="1" spans="1:4">
      <c r="A23" s="109"/>
      <c r="B23" s="110"/>
      <c r="C23" s="106" t="s">
        <v>68</v>
      </c>
      <c r="D23" s="107"/>
    </row>
    <row r="24" ht="22.75" customHeight="1" spans="1:4">
      <c r="A24" s="109"/>
      <c r="B24" s="110"/>
      <c r="C24" s="106" t="s">
        <v>69</v>
      </c>
      <c r="D24" s="107"/>
    </row>
    <row r="25" ht="22.75" customHeight="1" spans="1:4">
      <c r="A25" s="106"/>
      <c r="B25" s="108"/>
      <c r="C25" s="106" t="s">
        <v>70</v>
      </c>
      <c r="D25" s="107"/>
    </row>
    <row r="26" ht="22.75" customHeight="1" spans="1:4">
      <c r="A26" s="106"/>
      <c r="B26" s="108"/>
      <c r="C26" s="106" t="s">
        <v>71</v>
      </c>
      <c r="D26" s="107"/>
    </row>
    <row r="27" ht="22.75" customHeight="1" spans="1:4">
      <c r="A27" s="106"/>
      <c r="B27" s="108"/>
      <c r="C27" s="106" t="s">
        <v>72</v>
      </c>
      <c r="D27" s="107"/>
    </row>
    <row r="28" ht="22.75" customHeight="1" spans="1:4">
      <c r="A28" s="109"/>
      <c r="B28" s="110"/>
      <c r="C28" s="106" t="s">
        <v>73</v>
      </c>
      <c r="D28" s="107"/>
    </row>
    <row r="29" ht="22.75" customHeight="1" spans="1:4">
      <c r="A29" s="109"/>
      <c r="B29" s="110"/>
      <c r="C29" s="106" t="s">
        <v>74</v>
      </c>
      <c r="D29" s="107"/>
    </row>
    <row r="30" ht="22.75" customHeight="1" spans="1:4">
      <c r="A30" s="109"/>
      <c r="B30" s="110"/>
      <c r="C30" s="106" t="s">
        <v>75</v>
      </c>
      <c r="D30" s="107">
        <v>1587368.19</v>
      </c>
    </row>
    <row r="31" ht="22.75" customHeight="1" spans="1:4">
      <c r="A31" s="109"/>
      <c r="B31" s="110"/>
      <c r="C31" s="106" t="s">
        <v>76</v>
      </c>
      <c r="D31" s="107"/>
    </row>
    <row r="32" ht="22.75" customHeight="1" spans="1:4">
      <c r="A32" s="109"/>
      <c r="B32" s="110"/>
      <c r="C32" s="106" t="s">
        <v>77</v>
      </c>
      <c r="D32" s="107"/>
    </row>
    <row r="33" ht="22.75" customHeight="1" spans="1:4">
      <c r="A33" s="106"/>
      <c r="B33" s="106"/>
      <c r="C33" s="106" t="s">
        <v>78</v>
      </c>
      <c r="D33" s="107"/>
    </row>
    <row r="34" ht="22.75" customHeight="1" spans="1:4">
      <c r="A34" s="106"/>
      <c r="B34" s="106"/>
      <c r="C34" s="106" t="s">
        <v>79</v>
      </c>
      <c r="D34" s="107"/>
    </row>
    <row r="35" ht="22.75" customHeight="1" spans="1:4">
      <c r="A35" s="106"/>
      <c r="B35" s="106"/>
      <c r="C35" s="106" t="s">
        <v>80</v>
      </c>
      <c r="D35" s="107"/>
    </row>
    <row r="36" ht="22.75" customHeight="1" spans="1:4">
      <c r="A36" s="106"/>
      <c r="B36" s="106"/>
      <c r="C36" s="106"/>
      <c r="D36" s="106"/>
    </row>
    <row r="37" ht="22.75" customHeight="1" spans="1:4">
      <c r="A37" s="106"/>
      <c r="B37" s="106"/>
      <c r="C37" s="106"/>
      <c r="D37" s="106"/>
    </row>
    <row r="38" ht="22.75" customHeight="1" spans="1:4">
      <c r="A38" s="106"/>
      <c r="B38" s="106"/>
      <c r="C38" s="106"/>
      <c r="D38" s="106"/>
    </row>
    <row r="39" ht="22.75" customHeight="1" spans="1:4">
      <c r="A39" s="109" t="s">
        <v>81</v>
      </c>
      <c r="B39" s="110">
        <f>SUM(B6:B14)</f>
        <v>24589080.47</v>
      </c>
      <c r="C39" s="109" t="s">
        <v>82</v>
      </c>
      <c r="D39" s="110">
        <f>SUM(D6:D38)</f>
        <v>26176448.662</v>
      </c>
    </row>
    <row r="40" ht="22.75" customHeight="1" spans="1:4">
      <c r="A40" s="109" t="s">
        <v>83</v>
      </c>
      <c r="B40" s="110">
        <v>1587368.19</v>
      </c>
      <c r="C40" s="109" t="s">
        <v>84</v>
      </c>
      <c r="D40" s="110"/>
    </row>
    <row r="41" ht="22.75" customHeight="1" spans="1:4">
      <c r="A41" s="109" t="s">
        <v>85</v>
      </c>
      <c r="B41" s="108"/>
      <c r="C41" s="106"/>
      <c r="D41" s="108"/>
    </row>
    <row r="42" ht="22.75" customHeight="1" spans="1:4">
      <c r="A42" s="109" t="s">
        <v>86</v>
      </c>
      <c r="B42" s="110">
        <f>B39+B40</f>
        <v>26176448.66</v>
      </c>
      <c r="C42" s="109" t="s">
        <v>87</v>
      </c>
      <c r="D42" s="110">
        <f>D39+D40</f>
        <v>26176448.662</v>
      </c>
    </row>
  </sheetData>
  <mergeCells count="4">
    <mergeCell ref="A2:D2"/>
    <mergeCell ref="A3:C3"/>
    <mergeCell ref="A4:B4"/>
    <mergeCell ref="C4:D4"/>
  </mergeCells>
  <pageMargins left="0.751388888888889" right="0.751388888888889" top="0" bottom="0" header="0" footer="0"/>
  <pageSetup paperSize="9" scale="87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Zeros="0" workbookViewId="0">
      <selection activeCell="E7" sqref="E7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2">
      <c r="A1" s="20" t="s">
        <v>88</v>
      </c>
      <c r="B1" s="20"/>
    </row>
    <row r="2" ht="24.75" customHeight="1" spans="1:2">
      <c r="A2" s="96"/>
      <c r="B2" s="21" t="s">
        <v>37</v>
      </c>
    </row>
    <row r="3" ht="24" customHeight="1" spans="1:2">
      <c r="A3" s="31" t="s">
        <v>40</v>
      </c>
      <c r="B3" s="31" t="s">
        <v>41</v>
      </c>
    </row>
    <row r="4" s="17" customFormat="1" ht="25" customHeight="1" spans="1:2">
      <c r="A4" s="97" t="s">
        <v>89</v>
      </c>
      <c r="B4" s="98">
        <f>B5+B6</f>
        <v>24589080.47</v>
      </c>
    </row>
    <row r="5" s="17" customFormat="1" ht="25" customHeight="1" spans="1:3">
      <c r="A5" s="99" t="s">
        <v>90</v>
      </c>
      <c r="B5" s="100">
        <v>14233080.47</v>
      </c>
      <c r="C5" s="18"/>
    </row>
    <row r="6" s="17" customFormat="1" ht="25" customHeight="1" spans="1:3">
      <c r="A6" s="99" t="s">
        <v>91</v>
      </c>
      <c r="B6" s="100">
        <v>10356000</v>
      </c>
      <c r="C6" s="18"/>
    </row>
    <row r="7" s="17" customFormat="1" ht="25" customHeight="1" spans="1:3">
      <c r="A7" s="97" t="s">
        <v>92</v>
      </c>
      <c r="B7" s="100">
        <f>B8+B9</f>
        <v>0</v>
      </c>
      <c r="C7" s="18"/>
    </row>
    <row r="8" s="17" customFormat="1" ht="25" customHeight="1" spans="1:3">
      <c r="A8" s="99" t="s">
        <v>90</v>
      </c>
      <c r="B8" s="100"/>
      <c r="C8" s="18"/>
    </row>
    <row r="9" s="17" customFormat="1" ht="25" customHeight="1" spans="1:3">
      <c r="A9" s="99" t="s">
        <v>91</v>
      </c>
      <c r="B9" s="100"/>
      <c r="C9" s="18"/>
    </row>
    <row r="10" s="17" customFormat="1" ht="25" customHeight="1" spans="1:3">
      <c r="A10" s="97" t="s">
        <v>93</v>
      </c>
      <c r="B10" s="100"/>
      <c r="C10" s="18"/>
    </row>
    <row r="11" s="17" customFormat="1" ht="25" customHeight="1" spans="1:3">
      <c r="A11" s="99" t="s">
        <v>90</v>
      </c>
      <c r="B11" s="100"/>
      <c r="C11" s="18"/>
    </row>
    <row r="12" s="17" customFormat="1" ht="25" customHeight="1" spans="1:3">
      <c r="A12" s="99" t="s">
        <v>91</v>
      </c>
      <c r="B12" s="100"/>
      <c r="C12" s="18"/>
    </row>
    <row r="13" s="17" customFormat="1" ht="25" customHeight="1" spans="1:3">
      <c r="A13" s="101" t="s">
        <v>94</v>
      </c>
      <c r="B13" s="100">
        <f>SUM(B14:B16)</f>
        <v>0</v>
      </c>
      <c r="C13" s="18"/>
    </row>
    <row r="14" s="17" customFormat="1" ht="25" customHeight="1" spans="1:3">
      <c r="A14" s="99" t="s">
        <v>95</v>
      </c>
      <c r="B14" s="100"/>
      <c r="C14" s="18"/>
    </row>
    <row r="15" s="17" customFormat="1" ht="25" customHeight="1" spans="1:3">
      <c r="A15" s="99" t="s">
        <v>96</v>
      </c>
      <c r="B15" s="100"/>
      <c r="C15" s="18"/>
    </row>
    <row r="16" s="17" customFormat="1" ht="25" customHeight="1" spans="1:3">
      <c r="A16" s="99" t="s">
        <v>97</v>
      </c>
      <c r="B16" s="100"/>
      <c r="C16" s="18"/>
    </row>
    <row r="17" s="17" customFormat="1" ht="25" customHeight="1" spans="1:3">
      <c r="A17" s="101" t="s">
        <v>98</v>
      </c>
      <c r="B17" s="100"/>
      <c r="C17" s="18"/>
    </row>
    <row r="18" s="17" customFormat="1" ht="25" customHeight="1" spans="1:3">
      <c r="A18" s="101" t="s">
        <v>99</v>
      </c>
      <c r="B18" s="100"/>
      <c r="C18" s="18"/>
    </row>
    <row r="19" s="17" customFormat="1" ht="25" customHeight="1" spans="1:3">
      <c r="A19" s="101" t="s">
        <v>100</v>
      </c>
      <c r="B19" s="100"/>
      <c r="C19" s="18"/>
    </row>
    <row r="20" s="17" customFormat="1" ht="25" customHeight="1" spans="1:3">
      <c r="A20" s="101" t="s">
        <v>101</v>
      </c>
      <c r="B20" s="100"/>
      <c r="C20" s="18"/>
    </row>
    <row r="21" s="17" customFormat="1" ht="25" customHeight="1" spans="1:3">
      <c r="A21" s="101" t="s">
        <v>102</v>
      </c>
      <c r="B21" s="98">
        <f>B22+B25+B28+B29</f>
        <v>1587368.19</v>
      </c>
      <c r="C21" s="18"/>
    </row>
    <row r="22" s="17" customFormat="1" ht="22" customHeight="1" spans="1:3">
      <c r="A22" s="99" t="s">
        <v>103</v>
      </c>
      <c r="B22" s="98">
        <f>B23+B24</f>
        <v>1587368.19</v>
      </c>
      <c r="C22" s="18"/>
    </row>
    <row r="23" s="17" customFormat="1" ht="25" customHeight="1" spans="1:3">
      <c r="A23" s="99" t="s">
        <v>104</v>
      </c>
      <c r="B23" s="98">
        <v>1587368.19</v>
      </c>
      <c r="C23" s="18"/>
    </row>
    <row r="24" s="17" customFormat="1" ht="25" customHeight="1" spans="1:3">
      <c r="A24" s="99" t="s">
        <v>105</v>
      </c>
      <c r="B24" s="98"/>
      <c r="C24" s="18"/>
    </row>
    <row r="25" s="17" customFormat="1" ht="25" customHeight="1" spans="1:3">
      <c r="A25" s="99" t="s">
        <v>106</v>
      </c>
      <c r="B25" s="98">
        <f>B26+B27</f>
        <v>0</v>
      </c>
      <c r="C25" s="18"/>
    </row>
    <row r="26" s="17" customFormat="1" ht="25" customHeight="1" spans="1:3">
      <c r="A26" s="99" t="s">
        <v>107</v>
      </c>
      <c r="B26" s="98"/>
      <c r="C26" s="18"/>
    </row>
    <row r="27" s="17" customFormat="1" ht="25" customHeight="1" spans="1:3">
      <c r="A27" s="99" t="s">
        <v>108</v>
      </c>
      <c r="B27" s="98"/>
      <c r="C27" s="18"/>
    </row>
    <row r="28" s="17" customFormat="1" ht="25" customHeight="1" spans="1:3">
      <c r="A28" s="99" t="s">
        <v>109</v>
      </c>
      <c r="B28" s="98"/>
      <c r="C28" s="18"/>
    </row>
    <row r="29" s="17" customFormat="1" ht="25" customHeight="1" spans="1:3">
      <c r="A29" s="99" t="s">
        <v>110</v>
      </c>
      <c r="B29" s="98"/>
      <c r="C29" s="18"/>
    </row>
    <row r="30" s="17" customFormat="1" ht="25" customHeight="1" spans="1:3">
      <c r="A30" s="102" t="s">
        <v>111</v>
      </c>
      <c r="B30" s="103">
        <f>B4+B7+B13+B17+B18+B19+B20+B21</f>
        <v>26176448.66</v>
      </c>
      <c r="C30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Width="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G9" sqref="G9"/>
    </sheetView>
  </sheetViews>
  <sheetFormatPr defaultColWidth="10" defaultRowHeight="13.5" outlineLevelCol="6"/>
  <cols>
    <col min="1" max="1" width="12.25" customWidth="1"/>
    <col min="2" max="2" width="32" customWidth="1"/>
    <col min="3" max="3" width="11.125" customWidth="1"/>
    <col min="4" max="4" width="10.875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82" t="s">
        <v>113</v>
      </c>
      <c r="B4" s="82" t="s">
        <v>114</v>
      </c>
      <c r="C4" s="82" t="s">
        <v>115</v>
      </c>
      <c r="D4" s="82" t="s">
        <v>116</v>
      </c>
      <c r="E4" s="82" t="s">
        <v>117</v>
      </c>
    </row>
    <row r="5" ht="22.75" customHeight="1" spans="1:5">
      <c r="A5" s="34" t="s">
        <v>118</v>
      </c>
      <c r="B5" s="83">
        <f>C5+D5</f>
        <v>26176448.662</v>
      </c>
      <c r="C5" s="84">
        <f>C6+C17+C24+C28</f>
        <v>13743080.472</v>
      </c>
      <c r="D5" s="84">
        <f>D6+D17+D24+D28</f>
        <v>12433368.19</v>
      </c>
      <c r="E5" s="85"/>
    </row>
    <row r="6" ht="24" customHeight="1" spans="1:5">
      <c r="A6" s="37" t="s">
        <v>119</v>
      </c>
      <c r="B6" s="37" t="s">
        <v>120</v>
      </c>
      <c r="C6" s="84">
        <f>C7+C12+C15</f>
        <v>10765031.065</v>
      </c>
      <c r="D6" s="84">
        <f>D7+D12+D15</f>
        <v>10846000</v>
      </c>
      <c r="E6" s="85"/>
    </row>
    <row r="7" ht="24" customHeight="1" spans="1:5">
      <c r="A7" s="37" t="s">
        <v>121</v>
      </c>
      <c r="B7" s="37" t="s">
        <v>122</v>
      </c>
      <c r="C7" s="86">
        <f>SUM(C8:C11)</f>
        <v>9117754.235</v>
      </c>
      <c r="D7" s="86">
        <f>SUM(D8:D11)</f>
        <v>1916000</v>
      </c>
      <c r="E7" s="65"/>
    </row>
    <row r="8" ht="24" customHeight="1" spans="1:5">
      <c r="A8" s="37" t="s">
        <v>123</v>
      </c>
      <c r="B8" s="37" t="s">
        <v>124</v>
      </c>
      <c r="C8" s="86">
        <v>6366054.545</v>
      </c>
      <c r="D8" s="84"/>
      <c r="E8" s="85"/>
    </row>
    <row r="9" ht="24" customHeight="1" spans="1:5">
      <c r="A9" s="37" t="s">
        <v>125</v>
      </c>
      <c r="B9" s="37" t="s">
        <v>126</v>
      </c>
      <c r="C9" s="86">
        <v>984247.27</v>
      </c>
      <c r="D9" s="84"/>
      <c r="E9" s="85"/>
    </row>
    <row r="10" ht="24" customHeight="1" spans="1:5">
      <c r="A10" s="37" t="s">
        <v>127</v>
      </c>
      <c r="B10" s="37" t="s">
        <v>128</v>
      </c>
      <c r="C10" s="86">
        <v>1767452.42</v>
      </c>
      <c r="D10" s="84"/>
      <c r="E10" s="85"/>
    </row>
    <row r="11" ht="24" customHeight="1" spans="1:5">
      <c r="A11" s="37" t="s">
        <v>129</v>
      </c>
      <c r="B11" s="37" t="s">
        <v>130</v>
      </c>
      <c r="C11" s="86"/>
      <c r="D11" s="86">
        <v>1916000</v>
      </c>
      <c r="E11" s="85"/>
    </row>
    <row r="12" ht="24" customHeight="1" spans="1:5">
      <c r="A12" s="37" t="s">
        <v>131</v>
      </c>
      <c r="B12" s="37" t="s">
        <v>132</v>
      </c>
      <c r="C12" s="87">
        <f>SUM(C13:C14)</f>
        <v>1647276.83</v>
      </c>
      <c r="D12" s="84">
        <f>SUM(D13:D14)</f>
        <v>8570000</v>
      </c>
      <c r="E12" s="88"/>
    </row>
    <row r="13" ht="24" customHeight="1" spans="1:5">
      <c r="A13" s="37" t="s">
        <v>133</v>
      </c>
      <c r="B13" s="37" t="s">
        <v>134</v>
      </c>
      <c r="C13" s="86"/>
      <c r="D13" s="86">
        <v>8270000</v>
      </c>
      <c r="E13" s="85"/>
    </row>
    <row r="14" ht="24" customHeight="1" spans="1:7">
      <c r="A14" s="37" t="s">
        <v>135</v>
      </c>
      <c r="B14" s="37" t="s">
        <v>136</v>
      </c>
      <c r="C14" s="86">
        <v>1647276.83</v>
      </c>
      <c r="D14" s="86">
        <v>300000</v>
      </c>
      <c r="E14" s="85"/>
      <c r="G14" s="89"/>
    </row>
    <row r="15" ht="24" customHeight="1" spans="1:5">
      <c r="A15" s="37" t="s">
        <v>137</v>
      </c>
      <c r="B15" s="37" t="s">
        <v>138</v>
      </c>
      <c r="C15" s="86"/>
      <c r="D15" s="84">
        <f>SUM(D16)</f>
        <v>360000</v>
      </c>
      <c r="E15" s="85"/>
    </row>
    <row r="16" ht="24" customHeight="1" spans="1:5">
      <c r="A16" s="37" t="s">
        <v>139</v>
      </c>
      <c r="B16" s="37" t="s">
        <v>140</v>
      </c>
      <c r="C16" s="86"/>
      <c r="D16" s="86">
        <v>360000</v>
      </c>
      <c r="E16" s="85"/>
    </row>
    <row r="17" ht="24" customHeight="1" spans="1:5">
      <c r="A17" s="37">
        <v>208</v>
      </c>
      <c r="B17" s="37" t="s">
        <v>141</v>
      </c>
      <c r="C17" s="86">
        <f>C18+C22</f>
        <v>2223763.41</v>
      </c>
      <c r="D17" s="86"/>
      <c r="E17" s="65"/>
    </row>
    <row r="18" ht="24" customHeight="1" spans="1:5">
      <c r="A18" s="37" t="s">
        <v>142</v>
      </c>
      <c r="B18" s="37" t="s">
        <v>143</v>
      </c>
      <c r="C18" s="86">
        <f>SUM(C19:C21)</f>
        <v>2151970.8</v>
      </c>
      <c r="D18" s="86"/>
      <c r="E18" s="65"/>
    </row>
    <row r="19" ht="24" customHeight="1" spans="1:5">
      <c r="A19" s="37" t="s">
        <v>144</v>
      </c>
      <c r="B19" s="37" t="s">
        <v>145</v>
      </c>
      <c r="C19" s="86">
        <v>1101305.2</v>
      </c>
      <c r="D19" s="86"/>
      <c r="E19" s="85"/>
    </row>
    <row r="20" ht="24" customHeight="1" spans="1:5">
      <c r="A20" s="37" t="s">
        <v>146</v>
      </c>
      <c r="B20" s="37" t="s">
        <v>147</v>
      </c>
      <c r="C20" s="86">
        <v>51980</v>
      </c>
      <c r="D20" s="86"/>
      <c r="E20" s="85"/>
    </row>
    <row r="21" ht="24" customHeight="1" spans="1:5">
      <c r="A21" s="37" t="s">
        <v>148</v>
      </c>
      <c r="B21" s="37" t="s">
        <v>149</v>
      </c>
      <c r="C21" s="86">
        <v>998685.6</v>
      </c>
      <c r="D21" s="86"/>
      <c r="E21" s="85"/>
    </row>
    <row r="22" ht="24" customHeight="1" spans="1:5">
      <c r="A22" s="37" t="s">
        <v>150</v>
      </c>
      <c r="B22" s="37" t="s">
        <v>151</v>
      </c>
      <c r="C22" s="86">
        <f>C23</f>
        <v>71792.61</v>
      </c>
      <c r="D22" s="86"/>
      <c r="E22" s="65"/>
    </row>
    <row r="23" ht="24" customHeight="1" spans="1:5">
      <c r="A23" s="37" t="s">
        <v>152</v>
      </c>
      <c r="B23" s="37" t="s">
        <v>151</v>
      </c>
      <c r="C23" s="86">
        <v>71792.61</v>
      </c>
      <c r="D23" s="86"/>
      <c r="E23" s="85"/>
    </row>
    <row r="24" ht="24" customHeight="1" spans="1:5">
      <c r="A24" s="37" t="s">
        <v>153</v>
      </c>
      <c r="B24" s="37" t="s">
        <v>154</v>
      </c>
      <c r="C24" s="86">
        <f>C25</f>
        <v>754285.997</v>
      </c>
      <c r="D24" s="86"/>
      <c r="E24" s="65"/>
    </row>
    <row r="25" ht="24" customHeight="1" spans="1:5">
      <c r="A25" s="37" t="s">
        <v>155</v>
      </c>
      <c r="B25" s="37" t="s">
        <v>156</v>
      </c>
      <c r="C25" s="86">
        <f>SUM(C26:C27)</f>
        <v>754285.997</v>
      </c>
      <c r="D25" s="86"/>
      <c r="E25" s="65"/>
    </row>
    <row r="26" ht="24" customHeight="1" spans="1:5">
      <c r="A26" s="37" t="s">
        <v>157</v>
      </c>
      <c r="B26" s="37" t="s">
        <v>158</v>
      </c>
      <c r="C26" s="86">
        <v>465692.157</v>
      </c>
      <c r="D26" s="86"/>
      <c r="E26" s="38"/>
    </row>
    <row r="27" ht="24" customHeight="1" spans="1:5">
      <c r="A27" s="37" t="s">
        <v>159</v>
      </c>
      <c r="B27" s="37" t="s">
        <v>160</v>
      </c>
      <c r="C27" s="86">
        <v>288593.84</v>
      </c>
      <c r="D27" s="86"/>
      <c r="E27" s="38"/>
    </row>
    <row r="28" ht="24" customHeight="1" spans="1:5">
      <c r="A28" s="90" t="s">
        <v>161</v>
      </c>
      <c r="B28" s="91" t="s">
        <v>162</v>
      </c>
      <c r="C28" s="86"/>
      <c r="D28" s="92">
        <f>SUM(D29)</f>
        <v>1587368.19</v>
      </c>
      <c r="E28" s="93"/>
    </row>
    <row r="29" ht="24" customHeight="1" spans="1:5">
      <c r="A29" s="91" t="s">
        <v>163</v>
      </c>
      <c r="B29" s="91" t="s">
        <v>164</v>
      </c>
      <c r="C29" s="94"/>
      <c r="D29" s="94">
        <f>D30</f>
        <v>1587368.19</v>
      </c>
      <c r="E29" s="93"/>
    </row>
    <row r="30" ht="24" customHeight="1" spans="1:5">
      <c r="A30" s="91" t="s">
        <v>165</v>
      </c>
      <c r="B30" s="91" t="s">
        <v>166</v>
      </c>
      <c r="C30" s="95"/>
      <c r="D30" s="95">
        <v>1587368.19</v>
      </c>
      <c r="E30" s="9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6" sqref="D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167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37</v>
      </c>
      <c r="D3" s="46"/>
      <c r="E3" s="12"/>
      <c r="F3" s="12"/>
      <c r="G3" s="12"/>
    </row>
    <row r="4" ht="22.75" customHeight="1" spans="1:7">
      <c r="A4" s="69" t="s">
        <v>38</v>
      </c>
      <c r="B4" s="69"/>
      <c r="C4" s="69" t="s">
        <v>39</v>
      </c>
      <c r="D4" s="69"/>
      <c r="E4" s="12"/>
      <c r="F4" s="12"/>
      <c r="G4" s="12"/>
    </row>
    <row r="5" ht="22.75" customHeight="1" spans="1:7">
      <c r="A5" s="69" t="s">
        <v>40</v>
      </c>
      <c r="B5" s="69" t="s">
        <v>41</v>
      </c>
      <c r="C5" s="69" t="s">
        <v>40</v>
      </c>
      <c r="D5" s="69" t="s">
        <v>118</v>
      </c>
      <c r="E5" s="12"/>
      <c r="F5" s="12"/>
      <c r="G5" s="12"/>
    </row>
    <row r="6" ht="22.75" customHeight="1" spans="1:7">
      <c r="A6" s="15" t="s">
        <v>168</v>
      </c>
      <c r="B6" s="76">
        <f>SUM(B7:B9)</f>
        <v>24589080.472</v>
      </c>
      <c r="C6" s="15" t="s">
        <v>169</v>
      </c>
      <c r="D6" s="76">
        <f>SUM(D7:D36)</f>
        <v>26176448.662</v>
      </c>
      <c r="E6" s="12"/>
      <c r="F6" s="12"/>
      <c r="G6" s="12"/>
    </row>
    <row r="7" ht="22.75" customHeight="1" spans="1:7">
      <c r="A7" s="15" t="s">
        <v>170</v>
      </c>
      <c r="B7" s="76">
        <v>24589080.472</v>
      </c>
      <c r="C7" s="15" t="s">
        <v>171</v>
      </c>
      <c r="D7" s="76"/>
      <c r="E7" s="12"/>
      <c r="F7" s="12"/>
      <c r="G7" s="12"/>
    </row>
    <row r="8" ht="22.75" customHeight="1" spans="1:7">
      <c r="A8" s="15" t="s">
        <v>172</v>
      </c>
      <c r="B8" s="76"/>
      <c r="C8" s="15" t="s">
        <v>173</v>
      </c>
      <c r="D8" s="76"/>
      <c r="E8" s="12"/>
      <c r="F8" s="12"/>
      <c r="G8" s="12"/>
    </row>
    <row r="9" ht="22.75" customHeight="1" spans="1:7">
      <c r="A9" s="15" t="s">
        <v>174</v>
      </c>
      <c r="B9" s="76"/>
      <c r="C9" s="15" t="s">
        <v>175</v>
      </c>
      <c r="D9" s="76"/>
      <c r="E9" s="12"/>
      <c r="F9" s="12"/>
      <c r="G9" s="12"/>
    </row>
    <row r="10" ht="22.75" customHeight="1" spans="1:7">
      <c r="A10" s="15"/>
      <c r="B10" s="77"/>
      <c r="C10" s="15" t="s">
        <v>176</v>
      </c>
      <c r="D10" s="76"/>
      <c r="E10" s="12"/>
      <c r="F10" s="12"/>
      <c r="G10" s="12"/>
    </row>
    <row r="11" ht="22.75" customHeight="1" spans="1:7">
      <c r="A11" s="15"/>
      <c r="B11" s="77"/>
      <c r="C11" s="15" t="s">
        <v>177</v>
      </c>
      <c r="D11" s="76"/>
      <c r="E11" s="12"/>
      <c r="F11" s="12"/>
      <c r="G11" s="12"/>
    </row>
    <row r="12" ht="22.75" customHeight="1" spans="1:7">
      <c r="A12" s="15"/>
      <c r="B12" s="77"/>
      <c r="C12" s="15" t="s">
        <v>178</v>
      </c>
      <c r="D12" s="76"/>
      <c r="E12" s="12"/>
      <c r="F12" s="12"/>
      <c r="G12" s="12"/>
    </row>
    <row r="13" ht="22.75" customHeight="1" spans="1:7">
      <c r="A13" s="43"/>
      <c r="B13" s="78"/>
      <c r="C13" s="15" t="s">
        <v>179</v>
      </c>
      <c r="D13" s="76">
        <v>21611031.065</v>
      </c>
      <c r="E13" s="12"/>
      <c r="F13" s="12"/>
      <c r="G13" s="12"/>
    </row>
    <row r="14" ht="22.75" customHeight="1" spans="1:7">
      <c r="A14" s="15"/>
      <c r="B14" s="77"/>
      <c r="C14" s="15" t="s">
        <v>180</v>
      </c>
      <c r="D14" s="76">
        <v>2223763.41</v>
      </c>
      <c r="E14" s="12"/>
      <c r="F14" s="12"/>
      <c r="G14" s="45"/>
    </row>
    <row r="15" ht="22.75" customHeight="1" spans="1:7">
      <c r="A15" s="15"/>
      <c r="B15" s="77"/>
      <c r="C15" s="15" t="s">
        <v>181</v>
      </c>
      <c r="D15" s="76"/>
      <c r="E15" s="12"/>
      <c r="F15" s="12"/>
      <c r="G15" s="12"/>
    </row>
    <row r="16" ht="22.75" customHeight="1" spans="1:7">
      <c r="A16" s="15"/>
      <c r="B16" s="77"/>
      <c r="C16" s="15" t="s">
        <v>182</v>
      </c>
      <c r="D16" s="76">
        <v>754285.997</v>
      </c>
      <c r="E16" s="12"/>
      <c r="F16" s="12"/>
      <c r="G16" s="12"/>
    </row>
    <row r="17" ht="22.75" customHeight="1" spans="1:7">
      <c r="A17" s="15"/>
      <c r="B17" s="77"/>
      <c r="C17" s="15" t="s">
        <v>183</v>
      </c>
      <c r="D17" s="76"/>
      <c r="E17" s="12"/>
      <c r="F17" s="12"/>
      <c r="G17" s="12"/>
    </row>
    <row r="18" ht="22.75" customHeight="1" spans="1:7">
      <c r="A18" s="15"/>
      <c r="B18" s="77"/>
      <c r="C18" s="15" t="s">
        <v>184</v>
      </c>
      <c r="D18" s="76"/>
      <c r="E18" s="12"/>
      <c r="F18" s="12"/>
      <c r="G18" s="12"/>
    </row>
    <row r="19" ht="22.75" customHeight="1" spans="1:7">
      <c r="A19" s="15"/>
      <c r="B19" s="15"/>
      <c r="C19" s="15" t="s">
        <v>185</v>
      </c>
      <c r="D19" s="76"/>
      <c r="E19" s="12"/>
      <c r="F19" s="12"/>
      <c r="G19" s="12"/>
    </row>
    <row r="20" ht="22.75" customHeight="1" spans="1:7">
      <c r="A20" s="15"/>
      <c r="B20" s="15"/>
      <c r="C20" s="15" t="s">
        <v>186</v>
      </c>
      <c r="D20" s="76"/>
      <c r="E20" s="12"/>
      <c r="F20" s="12"/>
      <c r="G20" s="12"/>
    </row>
    <row r="21" ht="22.75" customHeight="1" spans="1:7">
      <c r="A21" s="15"/>
      <c r="B21" s="15"/>
      <c r="C21" s="15" t="s">
        <v>187</v>
      </c>
      <c r="D21" s="76"/>
      <c r="E21" s="12"/>
      <c r="F21" s="12"/>
      <c r="G21" s="12"/>
    </row>
    <row r="22" ht="22.75" customHeight="1" spans="1:7">
      <c r="A22" s="15"/>
      <c r="B22" s="15"/>
      <c r="C22" s="15" t="s">
        <v>188</v>
      </c>
      <c r="D22" s="76"/>
      <c r="E22" s="12"/>
      <c r="F22" s="12"/>
      <c r="G22" s="12"/>
    </row>
    <row r="23" ht="22.75" customHeight="1" spans="1:7">
      <c r="A23" s="15"/>
      <c r="B23" s="15"/>
      <c r="C23" s="15" t="s">
        <v>189</v>
      </c>
      <c r="D23" s="76"/>
      <c r="E23" s="12"/>
      <c r="F23" s="12"/>
      <c r="G23" s="12"/>
    </row>
    <row r="24" ht="22.75" customHeight="1" spans="1:7">
      <c r="A24" s="15"/>
      <c r="B24" s="15"/>
      <c r="C24" s="15" t="s">
        <v>190</v>
      </c>
      <c r="D24" s="76"/>
      <c r="E24" s="12"/>
      <c r="F24" s="12"/>
      <c r="G24" s="12"/>
    </row>
    <row r="25" ht="22.75" customHeight="1" spans="1:7">
      <c r="A25" s="15"/>
      <c r="B25" s="15"/>
      <c r="C25" s="15" t="s">
        <v>191</v>
      </c>
      <c r="D25" s="76"/>
      <c r="E25" s="12"/>
      <c r="F25" s="12"/>
      <c r="G25" s="12"/>
    </row>
    <row r="26" ht="22.75" customHeight="1" spans="1:7">
      <c r="A26" s="15"/>
      <c r="B26" s="15"/>
      <c r="C26" s="15" t="s">
        <v>192</v>
      </c>
      <c r="D26" s="76"/>
      <c r="E26" s="12"/>
      <c r="F26" s="12"/>
      <c r="G26" s="12"/>
    </row>
    <row r="27" ht="22.75" customHeight="1" spans="1:7">
      <c r="A27" s="15"/>
      <c r="B27" s="15"/>
      <c r="C27" s="15" t="s">
        <v>193</v>
      </c>
      <c r="D27" s="76"/>
      <c r="E27" s="12"/>
      <c r="F27" s="12"/>
      <c r="G27" s="12"/>
    </row>
    <row r="28" ht="22.75" customHeight="1" spans="1:7">
      <c r="A28" s="15"/>
      <c r="B28" s="15"/>
      <c r="C28" s="15" t="s">
        <v>194</v>
      </c>
      <c r="D28" s="76"/>
      <c r="E28" s="12"/>
      <c r="F28" s="12"/>
      <c r="G28" s="12"/>
    </row>
    <row r="29" ht="22.75" customHeight="1" spans="1:7">
      <c r="A29" s="15"/>
      <c r="B29" s="15"/>
      <c r="C29" s="15" t="s">
        <v>195</v>
      </c>
      <c r="D29" s="76"/>
      <c r="E29" s="12"/>
      <c r="F29" s="12"/>
      <c r="G29" s="12"/>
    </row>
    <row r="30" ht="22.75" customHeight="1" spans="1:7">
      <c r="A30" s="15"/>
      <c r="B30" s="15"/>
      <c r="C30" s="15" t="s">
        <v>196</v>
      </c>
      <c r="D30" s="76"/>
      <c r="E30" s="12"/>
      <c r="F30" s="12"/>
      <c r="G30" s="12"/>
    </row>
    <row r="31" ht="22.75" customHeight="1" spans="1:7">
      <c r="A31" s="15"/>
      <c r="B31" s="15"/>
      <c r="C31" s="15" t="s">
        <v>197</v>
      </c>
      <c r="D31" s="76">
        <v>1587368.19</v>
      </c>
      <c r="E31" s="12"/>
      <c r="F31" s="12"/>
      <c r="G31" s="12"/>
    </row>
    <row r="32" ht="22.75" customHeight="1" spans="1:7">
      <c r="A32" s="15"/>
      <c r="B32" s="15"/>
      <c r="C32" s="15" t="s">
        <v>198</v>
      </c>
      <c r="D32" s="76"/>
      <c r="E32" s="12"/>
      <c r="F32" s="12"/>
      <c r="G32" s="12"/>
    </row>
    <row r="33" ht="22.75" customHeight="1" spans="1:7">
      <c r="A33" s="15"/>
      <c r="B33" s="15"/>
      <c r="C33" s="15" t="s">
        <v>199</v>
      </c>
      <c r="D33" s="76"/>
      <c r="E33" s="12"/>
      <c r="F33" s="12"/>
      <c r="G33" s="12"/>
    </row>
    <row r="34" ht="22.75" customHeight="1" spans="1:7">
      <c r="A34" s="15"/>
      <c r="B34" s="15"/>
      <c r="C34" s="15" t="s">
        <v>200</v>
      </c>
      <c r="D34" s="76"/>
      <c r="E34" s="12"/>
      <c r="F34" s="12"/>
      <c r="G34" s="12"/>
    </row>
    <row r="35" ht="22.75" customHeight="1" spans="1:7">
      <c r="A35" s="15"/>
      <c r="B35" s="15"/>
      <c r="C35" s="15" t="s">
        <v>201</v>
      </c>
      <c r="D35" s="76"/>
      <c r="E35" s="12"/>
      <c r="F35" s="12"/>
      <c r="G35" s="12"/>
    </row>
    <row r="36" ht="22.75" customHeight="1" spans="1:7">
      <c r="A36" s="15"/>
      <c r="B36" s="15"/>
      <c r="C36" s="15" t="s">
        <v>202</v>
      </c>
      <c r="D36" s="79"/>
      <c r="E36" s="12"/>
      <c r="F36" s="12"/>
      <c r="G36" s="12"/>
    </row>
    <row r="37" ht="22.75" customHeight="1" spans="1:7">
      <c r="A37" s="69" t="s">
        <v>203</v>
      </c>
      <c r="B37" s="80">
        <f>SUM(B7:B36)</f>
        <v>24589080.472</v>
      </c>
      <c r="C37" s="69" t="s">
        <v>204</v>
      </c>
      <c r="D37" s="81">
        <f>D6</f>
        <v>26176448.662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fitToWidth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M5" sqref="M5"/>
    </sheetView>
  </sheetViews>
  <sheetFormatPr defaultColWidth="10" defaultRowHeight="13.5"/>
  <cols>
    <col min="1" max="1" width="9.5" customWidth="1"/>
    <col min="2" max="2" width="18.05" customWidth="1"/>
    <col min="3" max="3" width="14.925" customWidth="1"/>
    <col min="4" max="4" width="14.625" customWidth="1"/>
    <col min="5" max="5" width="15.2" customWidth="1"/>
    <col min="6" max="6" width="15.0666666666667" customWidth="1"/>
    <col min="7" max="7" width="8" customWidth="1"/>
    <col min="8" max="8" width="15.4666666666667" customWidth="1"/>
    <col min="9" max="9" width="5.125" customWidth="1"/>
    <col min="10" max="10" width="7.5" customWidth="1"/>
    <col min="11" max="11" width="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205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37</v>
      </c>
      <c r="K3" s="46"/>
    </row>
    <row r="4" ht="22.75" customHeight="1" spans="1:11">
      <c r="A4" s="69" t="s">
        <v>206</v>
      </c>
      <c r="B4" s="69" t="s">
        <v>118</v>
      </c>
      <c r="C4" s="69" t="s">
        <v>207</v>
      </c>
      <c r="D4" s="69"/>
      <c r="E4" s="69"/>
      <c r="F4" s="69" t="s">
        <v>208</v>
      </c>
      <c r="G4" s="69"/>
      <c r="H4" s="69"/>
      <c r="I4" s="69" t="s">
        <v>209</v>
      </c>
      <c r="J4" s="69"/>
      <c r="K4" s="69"/>
    </row>
    <row r="5" ht="22.75" customHeight="1" spans="1:11">
      <c r="A5" s="69"/>
      <c r="B5" s="69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70" t="s">
        <v>118</v>
      </c>
      <c r="B6" s="71">
        <f>C6+F6</f>
        <v>26176448.662</v>
      </c>
      <c r="C6" s="71">
        <f>D6+E6</f>
        <v>24589080.472</v>
      </c>
      <c r="D6" s="71">
        <f>SUM(D7:D10)</f>
        <v>13743080.472</v>
      </c>
      <c r="E6" s="71">
        <f>SUM(E7:E10)</f>
        <v>10846000</v>
      </c>
      <c r="F6" s="71">
        <f>G6+H6</f>
        <v>1587368.19</v>
      </c>
      <c r="G6" s="71"/>
      <c r="H6" s="71">
        <f>SUM(H7:H10)</f>
        <v>1587368.19</v>
      </c>
      <c r="I6" s="71"/>
      <c r="J6" s="71"/>
      <c r="K6" s="71"/>
    </row>
    <row r="7" ht="22.75" customHeight="1" spans="1:11">
      <c r="A7" s="37" t="s">
        <v>210</v>
      </c>
      <c r="B7" s="37" t="s">
        <v>2</v>
      </c>
      <c r="C7" s="71">
        <f>D7+E7</f>
        <v>16783256.912</v>
      </c>
      <c r="D7" s="49">
        <v>8565256.912</v>
      </c>
      <c r="E7" s="49">
        <v>8218000</v>
      </c>
      <c r="F7" s="71">
        <f>G7+H7</f>
        <v>1587368.19</v>
      </c>
      <c r="G7" s="49"/>
      <c r="H7" s="49">
        <v>1587368.19</v>
      </c>
      <c r="I7" s="49"/>
      <c r="J7" s="49"/>
      <c r="K7" s="49"/>
    </row>
    <row r="8" ht="22.75" customHeight="1" spans="1:11">
      <c r="A8" s="37" t="s">
        <v>211</v>
      </c>
      <c r="B8" s="37" t="s">
        <v>212</v>
      </c>
      <c r="C8" s="71">
        <f>D8+E8</f>
        <v>2314056.24</v>
      </c>
      <c r="D8" s="49">
        <v>2130056.24</v>
      </c>
      <c r="E8" s="49">
        <v>184000</v>
      </c>
      <c r="F8" s="37"/>
      <c r="G8" s="37"/>
      <c r="H8" s="37"/>
      <c r="I8" s="37"/>
      <c r="J8" s="37"/>
      <c r="K8" s="37"/>
    </row>
    <row r="9" ht="22.75" customHeight="1" spans="1:11">
      <c r="A9" s="37" t="s">
        <v>213</v>
      </c>
      <c r="B9" s="37" t="s">
        <v>214</v>
      </c>
      <c r="C9" s="71">
        <f>D9+E9</f>
        <v>1354130.28</v>
      </c>
      <c r="D9" s="72">
        <v>1170130.28</v>
      </c>
      <c r="E9" s="49">
        <v>184000</v>
      </c>
      <c r="F9" s="37"/>
      <c r="G9" s="37"/>
      <c r="H9" s="37"/>
      <c r="I9" s="37"/>
      <c r="J9" s="37"/>
      <c r="K9" s="37"/>
    </row>
    <row r="10" ht="22.75" customHeight="1" spans="1:11">
      <c r="A10" s="37" t="s">
        <v>215</v>
      </c>
      <c r="B10" s="37" t="s">
        <v>216</v>
      </c>
      <c r="C10" s="73">
        <f>D10+E10</f>
        <v>4137637.04</v>
      </c>
      <c r="D10" s="74">
        <v>1877637.04</v>
      </c>
      <c r="E10" s="75">
        <v>2260000</v>
      </c>
      <c r="F10" s="37"/>
      <c r="G10" s="37"/>
      <c r="H10" s="37"/>
      <c r="I10" s="37"/>
      <c r="J10" s="37"/>
      <c r="K10" s="3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G12" sqref="G12"/>
    </sheetView>
  </sheetViews>
  <sheetFormatPr defaultColWidth="10" defaultRowHeight="13.5" outlineLevelCol="4"/>
  <cols>
    <col min="1" max="1" width="17.5" customWidth="1"/>
    <col min="2" max="2" width="26.75" customWidth="1"/>
    <col min="3" max="3" width="16" customWidth="1"/>
    <col min="4" max="4" width="14.875" customWidth="1"/>
    <col min="5" max="5" width="11.375" customWidth="1"/>
  </cols>
  <sheetData>
    <row r="1" ht="14.3" customHeight="1" spans="1:1">
      <c r="A1" s="54"/>
    </row>
    <row r="2" ht="36.9" customHeight="1" spans="1:5">
      <c r="A2" s="11" t="s">
        <v>217</v>
      </c>
      <c r="B2" s="11"/>
      <c r="C2" s="11"/>
      <c r="D2" s="11"/>
      <c r="E2" s="11"/>
    </row>
    <row r="3" ht="21.85" customHeight="1" spans="1:5">
      <c r="A3" s="12"/>
      <c r="B3" s="12"/>
      <c r="C3" s="46" t="s">
        <v>37</v>
      </c>
      <c r="D3" s="46"/>
      <c r="E3" s="46"/>
    </row>
    <row r="4" ht="22.75" customHeight="1" spans="1:5">
      <c r="A4" s="47" t="s">
        <v>113</v>
      </c>
      <c r="B4" s="47"/>
      <c r="C4" s="47" t="s">
        <v>207</v>
      </c>
      <c r="D4" s="47"/>
      <c r="E4" s="47"/>
    </row>
    <row r="5" ht="22.75" customHeight="1" spans="1:5">
      <c r="A5" s="55" t="s">
        <v>218</v>
      </c>
      <c r="B5" s="55" t="s">
        <v>219</v>
      </c>
      <c r="C5" s="56" t="s">
        <v>118</v>
      </c>
      <c r="D5" s="55" t="s">
        <v>115</v>
      </c>
      <c r="E5" s="55" t="s">
        <v>116</v>
      </c>
    </row>
    <row r="6" ht="22.75" customHeight="1" spans="1:5">
      <c r="A6" s="57"/>
      <c r="B6" s="58" t="s">
        <v>118</v>
      </c>
      <c r="C6" s="59">
        <f>D6+E6</f>
        <v>24589080.472</v>
      </c>
      <c r="D6" s="60">
        <f>D7+D18+D25</f>
        <v>13743080.472</v>
      </c>
      <c r="E6" s="60">
        <f>E7+E18+E25</f>
        <v>10846000</v>
      </c>
    </row>
    <row r="7" ht="22.75" customHeight="1" spans="1:5">
      <c r="A7" s="37" t="s">
        <v>119</v>
      </c>
      <c r="B7" s="37" t="s">
        <v>120</v>
      </c>
      <c r="C7" s="59">
        <f t="shared" ref="C7:C28" si="0">D7+E7</f>
        <v>21611031.065</v>
      </c>
      <c r="D7" s="60">
        <v>10765031.065</v>
      </c>
      <c r="E7" s="61">
        <f>E8+E13+E16</f>
        <v>10846000</v>
      </c>
    </row>
    <row r="8" ht="22.75" customHeight="1" spans="1:5">
      <c r="A8" s="37" t="s">
        <v>121</v>
      </c>
      <c r="B8" s="37" t="s">
        <v>122</v>
      </c>
      <c r="C8" s="59">
        <f t="shared" si="0"/>
        <v>11033754.235</v>
      </c>
      <c r="D8" s="60">
        <v>9117754.235</v>
      </c>
      <c r="E8" s="62">
        <f>SUM(E9:E12)</f>
        <v>1916000</v>
      </c>
    </row>
    <row r="9" ht="22.75" customHeight="1" spans="1:5">
      <c r="A9" s="37" t="s">
        <v>123</v>
      </c>
      <c r="B9" s="37" t="s">
        <v>124</v>
      </c>
      <c r="C9" s="63">
        <f t="shared" si="0"/>
        <v>6366054.545</v>
      </c>
      <c r="D9" s="64">
        <v>6366054.545</v>
      </c>
      <c r="E9" s="61"/>
    </row>
    <row r="10" ht="22.75" customHeight="1" spans="1:5">
      <c r="A10" s="37" t="s">
        <v>125</v>
      </c>
      <c r="B10" s="37" t="s">
        <v>126</v>
      </c>
      <c r="C10" s="63">
        <f t="shared" si="0"/>
        <v>984247.27</v>
      </c>
      <c r="D10" s="64">
        <v>984247.27</v>
      </c>
      <c r="E10" s="61"/>
    </row>
    <row r="11" ht="22.75" customHeight="1" spans="1:5">
      <c r="A11" s="37" t="s">
        <v>127</v>
      </c>
      <c r="B11" s="37" t="s">
        <v>128</v>
      </c>
      <c r="C11" s="63">
        <f t="shared" si="0"/>
        <v>1767452.42</v>
      </c>
      <c r="D11" s="64">
        <v>1767452.42</v>
      </c>
      <c r="E11" s="61"/>
    </row>
    <row r="12" ht="22.75" customHeight="1" spans="1:5">
      <c r="A12" s="37" t="s">
        <v>129</v>
      </c>
      <c r="B12" s="37" t="s">
        <v>130</v>
      </c>
      <c r="C12" s="63">
        <f t="shared" si="0"/>
        <v>1916000</v>
      </c>
      <c r="D12" s="64"/>
      <c r="E12" s="65">
        <v>1916000</v>
      </c>
    </row>
    <row r="13" ht="22.75" customHeight="1" spans="1:5">
      <c r="A13" s="37" t="s">
        <v>131</v>
      </c>
      <c r="B13" s="37" t="s">
        <v>132</v>
      </c>
      <c r="C13" s="59">
        <f t="shared" si="0"/>
        <v>10217276.83</v>
      </c>
      <c r="D13" s="60">
        <v>1647276.83</v>
      </c>
      <c r="E13" s="61">
        <f>SUM(E14:E15)</f>
        <v>8570000</v>
      </c>
    </row>
    <row r="14" ht="22.75" customHeight="1" spans="1:5">
      <c r="A14" s="37" t="s">
        <v>133</v>
      </c>
      <c r="B14" s="37" t="s">
        <v>134</v>
      </c>
      <c r="C14" s="59">
        <f t="shared" si="0"/>
        <v>8270000</v>
      </c>
      <c r="D14" s="60"/>
      <c r="E14" s="62">
        <v>8270000</v>
      </c>
    </row>
    <row r="15" ht="22.75" customHeight="1" spans="1:5">
      <c r="A15" s="37" t="s">
        <v>135</v>
      </c>
      <c r="B15" s="37" t="s">
        <v>136</v>
      </c>
      <c r="C15" s="59">
        <f t="shared" si="0"/>
        <v>1947276.83</v>
      </c>
      <c r="D15" s="60">
        <v>1647276.83</v>
      </c>
      <c r="E15" s="65">
        <v>300000</v>
      </c>
    </row>
    <row r="16" ht="22.75" customHeight="1" spans="1:5">
      <c r="A16" s="37" t="s">
        <v>137</v>
      </c>
      <c r="B16" s="37" t="s">
        <v>138</v>
      </c>
      <c r="C16" s="59">
        <f t="shared" si="0"/>
        <v>360000</v>
      </c>
      <c r="D16" s="60"/>
      <c r="E16" s="66">
        <f>SUM(E17)</f>
        <v>360000</v>
      </c>
    </row>
    <row r="17" ht="22.75" customHeight="1" spans="1:5">
      <c r="A17" s="37" t="s">
        <v>139</v>
      </c>
      <c r="B17" s="37" t="s">
        <v>140</v>
      </c>
      <c r="C17" s="63">
        <f t="shared" si="0"/>
        <v>360000</v>
      </c>
      <c r="D17" s="60"/>
      <c r="E17" s="65">
        <v>360000</v>
      </c>
    </row>
    <row r="18" ht="22.75" customHeight="1" spans="1:5">
      <c r="A18" s="37">
        <v>208</v>
      </c>
      <c r="B18" s="37" t="s">
        <v>141</v>
      </c>
      <c r="C18" s="59">
        <f t="shared" si="0"/>
        <v>2223763.41</v>
      </c>
      <c r="D18" s="60">
        <v>2223763.41</v>
      </c>
      <c r="E18" s="65">
        <f>E19+E23</f>
        <v>0</v>
      </c>
    </row>
    <row r="19" ht="22.75" customHeight="1" spans="1:5">
      <c r="A19" s="37" t="s">
        <v>142</v>
      </c>
      <c r="B19" s="37" t="s">
        <v>143</v>
      </c>
      <c r="C19" s="59">
        <f t="shared" si="0"/>
        <v>2151970.8</v>
      </c>
      <c r="D19" s="60">
        <v>2151970.8</v>
      </c>
      <c r="E19" s="65">
        <f>SUM(E20:E22)</f>
        <v>0</v>
      </c>
    </row>
    <row r="20" ht="22.75" customHeight="1" spans="1:5">
      <c r="A20" s="37" t="s">
        <v>144</v>
      </c>
      <c r="B20" s="37" t="s">
        <v>145</v>
      </c>
      <c r="C20" s="63">
        <f t="shared" si="0"/>
        <v>1101305.2</v>
      </c>
      <c r="D20" s="64">
        <v>1101305.2</v>
      </c>
      <c r="E20" s="65"/>
    </row>
    <row r="21" ht="22.75" customHeight="1" spans="1:5">
      <c r="A21" s="37" t="s">
        <v>146</v>
      </c>
      <c r="B21" s="37" t="s">
        <v>147</v>
      </c>
      <c r="C21" s="63">
        <f t="shared" si="0"/>
        <v>51980</v>
      </c>
      <c r="D21" s="64">
        <v>51980</v>
      </c>
      <c r="E21" s="65"/>
    </row>
    <row r="22" ht="29" customHeight="1" spans="1:5">
      <c r="A22" s="37" t="s">
        <v>148</v>
      </c>
      <c r="B22" s="37" t="s">
        <v>149</v>
      </c>
      <c r="C22" s="59">
        <f t="shared" si="0"/>
        <v>998685.6</v>
      </c>
      <c r="D22" s="61">
        <v>998685.6</v>
      </c>
      <c r="E22" s="65"/>
    </row>
    <row r="23" ht="29" customHeight="1" spans="1:5">
      <c r="A23" s="37" t="s">
        <v>150</v>
      </c>
      <c r="B23" s="37" t="s">
        <v>151</v>
      </c>
      <c r="C23" s="59">
        <f t="shared" si="0"/>
        <v>71792.61</v>
      </c>
      <c r="D23" s="61">
        <v>71792.61</v>
      </c>
      <c r="E23" s="65">
        <f>E24</f>
        <v>0</v>
      </c>
    </row>
    <row r="24" ht="29" customHeight="1" spans="1:5">
      <c r="A24" s="37" t="s">
        <v>152</v>
      </c>
      <c r="B24" s="37" t="s">
        <v>151</v>
      </c>
      <c r="C24" s="63">
        <f t="shared" si="0"/>
        <v>71792.61</v>
      </c>
      <c r="D24" s="67">
        <v>71792.61</v>
      </c>
      <c r="E24" s="65"/>
    </row>
    <row r="25" ht="29" customHeight="1" spans="1:5">
      <c r="A25" s="37" t="s">
        <v>153</v>
      </c>
      <c r="B25" s="37" t="s">
        <v>154</v>
      </c>
      <c r="C25" s="59">
        <f t="shared" si="0"/>
        <v>754285.997</v>
      </c>
      <c r="D25" s="68">
        <v>754285.997</v>
      </c>
      <c r="E25" s="65">
        <f>E26</f>
        <v>0</v>
      </c>
    </row>
    <row r="26" ht="29" customHeight="1" spans="1:5">
      <c r="A26" s="37" t="s">
        <v>155</v>
      </c>
      <c r="B26" s="37" t="s">
        <v>156</v>
      </c>
      <c r="C26" s="59">
        <f t="shared" si="0"/>
        <v>754285.997</v>
      </c>
      <c r="D26" s="68">
        <v>754285.997</v>
      </c>
      <c r="E26" s="65">
        <f>SUM(E27:E28)</f>
        <v>0</v>
      </c>
    </row>
    <row r="27" ht="29" customHeight="1" spans="1:5">
      <c r="A27" s="37" t="s">
        <v>157</v>
      </c>
      <c r="B27" s="37" t="s">
        <v>158</v>
      </c>
      <c r="C27" s="63">
        <f t="shared" si="0"/>
        <v>465692.157</v>
      </c>
      <c r="D27" s="38">
        <v>465692.157</v>
      </c>
      <c r="E27" s="65"/>
    </row>
    <row r="28" ht="29" customHeight="1" spans="1:5">
      <c r="A28" s="37" t="s">
        <v>159</v>
      </c>
      <c r="B28" s="37" t="s">
        <v>160</v>
      </c>
      <c r="C28" s="63">
        <f t="shared" si="0"/>
        <v>288593.84</v>
      </c>
      <c r="D28" s="38">
        <v>288593.84</v>
      </c>
      <c r="E28" s="6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workbookViewId="0">
      <selection activeCell="E10" sqref="E10"/>
    </sheetView>
  </sheetViews>
  <sheetFormatPr defaultColWidth="10" defaultRowHeight="13.5"/>
  <cols>
    <col min="1" max="1" width="7.625" customWidth="1"/>
    <col min="2" max="2" width="27" customWidth="1"/>
    <col min="3" max="4" width="18" customWidth="1"/>
    <col min="5" max="5" width="19.3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220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37</v>
      </c>
    </row>
    <row r="4" ht="22.75" customHeight="1" spans="1:5">
      <c r="A4" s="47" t="s">
        <v>221</v>
      </c>
      <c r="B4" s="47"/>
      <c r="C4" s="47" t="s">
        <v>222</v>
      </c>
      <c r="D4" s="47"/>
      <c r="E4" s="47"/>
    </row>
    <row r="5" ht="22.75" customHeight="1" spans="1:5">
      <c r="A5" s="47" t="s">
        <v>218</v>
      </c>
      <c r="B5" s="47" t="s">
        <v>219</v>
      </c>
      <c r="C5" s="47" t="s">
        <v>118</v>
      </c>
      <c r="D5" s="47" t="s">
        <v>223</v>
      </c>
      <c r="E5" s="47" t="s">
        <v>224</v>
      </c>
    </row>
    <row r="6" ht="22.75" customHeight="1" spans="1:5">
      <c r="A6" s="47"/>
      <c r="B6" s="48" t="s">
        <v>118</v>
      </c>
      <c r="C6" s="49">
        <f t="shared" ref="C6:C14" si="0">D6+E6</f>
        <v>13743080.472</v>
      </c>
      <c r="D6" s="49">
        <f>D7+D33</f>
        <v>12791334.342</v>
      </c>
      <c r="E6" s="49">
        <f>E7+E16+E36</f>
        <v>951746.13</v>
      </c>
    </row>
    <row r="7" ht="27" customHeight="1" spans="1:5">
      <c r="A7" s="37" t="s">
        <v>225</v>
      </c>
      <c r="B7" s="37" t="s">
        <v>226</v>
      </c>
      <c r="C7" s="49">
        <f t="shared" si="0"/>
        <v>11638049.142</v>
      </c>
      <c r="D7" s="50">
        <f>SUM(D8:D15)</f>
        <v>11638049.142</v>
      </c>
      <c r="E7" s="50"/>
    </row>
    <row r="8" ht="27" customHeight="1" spans="1:15">
      <c r="A8" s="51" t="s">
        <v>227</v>
      </c>
      <c r="B8" s="37" t="s">
        <v>228</v>
      </c>
      <c r="C8" s="49">
        <f t="shared" si="0"/>
        <v>4684789.435</v>
      </c>
      <c r="D8" s="38">
        <v>4684789.435</v>
      </c>
      <c r="E8" s="52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ht="27" customHeight="1" spans="1:5">
      <c r="A9" s="51" t="s">
        <v>229</v>
      </c>
      <c r="B9" s="37" t="s">
        <v>230</v>
      </c>
      <c r="C9" s="49">
        <f t="shared" si="0"/>
        <v>952109.9</v>
      </c>
      <c r="D9" s="38">
        <v>952109.9</v>
      </c>
      <c r="E9" s="38"/>
    </row>
    <row r="10" ht="27" customHeight="1" spans="1:5">
      <c r="A10" s="51" t="s">
        <v>231</v>
      </c>
      <c r="B10" s="37" t="s">
        <v>232</v>
      </c>
      <c r="C10" s="49">
        <f t="shared" si="0"/>
        <v>1967845</v>
      </c>
      <c r="D10" s="38">
        <v>1967845</v>
      </c>
      <c r="E10" s="38"/>
    </row>
    <row r="11" ht="27" customHeight="1" spans="1:5">
      <c r="A11" s="51" t="s">
        <v>233</v>
      </c>
      <c r="B11" s="37" t="s">
        <v>234</v>
      </c>
      <c r="C11" s="49">
        <f t="shared" si="0"/>
        <v>2208540.6</v>
      </c>
      <c r="D11" s="38">
        <v>2208540.6</v>
      </c>
      <c r="E11" s="38"/>
    </row>
    <row r="12" ht="27" customHeight="1" spans="1:5">
      <c r="A12" s="51" t="s">
        <v>235</v>
      </c>
      <c r="B12" s="37" t="s">
        <v>236</v>
      </c>
      <c r="C12" s="49">
        <f t="shared" si="0"/>
        <v>998685.6</v>
      </c>
      <c r="D12" s="38">
        <v>998685.6</v>
      </c>
      <c r="E12" s="38"/>
    </row>
    <row r="13" ht="27" customHeight="1" spans="1:5">
      <c r="A13" s="51" t="s">
        <v>237</v>
      </c>
      <c r="B13" s="37" t="s">
        <v>238</v>
      </c>
      <c r="C13" s="49">
        <f t="shared" si="0"/>
        <v>584185.997</v>
      </c>
      <c r="D13" s="38">
        <v>584185.997</v>
      </c>
      <c r="E13" s="38"/>
    </row>
    <row r="14" ht="27" customHeight="1" spans="1:5">
      <c r="A14" s="51" t="s">
        <v>239</v>
      </c>
      <c r="B14" s="37" t="s">
        <v>240</v>
      </c>
      <c r="C14" s="49">
        <f t="shared" si="0"/>
        <v>170100</v>
      </c>
      <c r="D14" s="38">
        <v>170100</v>
      </c>
      <c r="E14" s="38"/>
    </row>
    <row r="15" ht="27" customHeight="1" spans="1:5">
      <c r="A15" s="51" t="s">
        <v>241</v>
      </c>
      <c r="B15" s="37" t="s">
        <v>242</v>
      </c>
      <c r="C15" s="49">
        <f t="shared" ref="C15:C37" si="1">D15+E15</f>
        <v>71792.61</v>
      </c>
      <c r="D15" s="38">
        <v>71792.61</v>
      </c>
      <c r="E15" s="38"/>
    </row>
    <row r="16" ht="27" customHeight="1" spans="1:5">
      <c r="A16" s="51" t="s">
        <v>243</v>
      </c>
      <c r="B16" s="37" t="s">
        <v>244</v>
      </c>
      <c r="C16" s="49">
        <f t="shared" si="1"/>
        <v>921746.13</v>
      </c>
      <c r="D16" s="38"/>
      <c r="E16" s="38">
        <f>SUM(E17:E32)</f>
        <v>921746.13</v>
      </c>
    </row>
    <row r="17" ht="27" customHeight="1" spans="1:5">
      <c r="A17" s="51" t="s">
        <v>245</v>
      </c>
      <c r="B17" s="37" t="s">
        <v>246</v>
      </c>
      <c r="C17" s="49">
        <f t="shared" si="1"/>
        <v>118000</v>
      </c>
      <c r="D17" s="38"/>
      <c r="E17" s="38">
        <v>118000</v>
      </c>
    </row>
    <row r="18" ht="27" customHeight="1" spans="1:5">
      <c r="A18" s="51" t="s">
        <v>247</v>
      </c>
      <c r="B18" s="37" t="s">
        <v>248</v>
      </c>
      <c r="C18" s="49">
        <f t="shared" si="1"/>
        <v>50000</v>
      </c>
      <c r="D18" s="38"/>
      <c r="E18" s="38">
        <v>50000</v>
      </c>
    </row>
    <row r="19" ht="27" customHeight="1" spans="1:5">
      <c r="A19" s="51" t="s">
        <v>249</v>
      </c>
      <c r="B19" s="37" t="s">
        <v>250</v>
      </c>
      <c r="C19" s="49">
        <f t="shared" si="1"/>
        <v>13000</v>
      </c>
      <c r="D19" s="38"/>
      <c r="E19" s="38">
        <v>13000</v>
      </c>
    </row>
    <row r="20" ht="27" customHeight="1" spans="1:5">
      <c r="A20" s="51" t="s">
        <v>251</v>
      </c>
      <c r="B20" s="37" t="s">
        <v>252</v>
      </c>
      <c r="C20" s="49">
        <f t="shared" si="1"/>
        <v>32000</v>
      </c>
      <c r="D20" s="38"/>
      <c r="E20" s="38">
        <v>32000</v>
      </c>
    </row>
    <row r="21" ht="27" customHeight="1" spans="1:5">
      <c r="A21" s="51" t="s">
        <v>253</v>
      </c>
      <c r="B21" s="37" t="s">
        <v>254</v>
      </c>
      <c r="C21" s="49">
        <f t="shared" si="1"/>
        <v>19000</v>
      </c>
      <c r="D21" s="38"/>
      <c r="E21" s="38">
        <v>19000</v>
      </c>
    </row>
    <row r="22" ht="27" customHeight="1" spans="1:5">
      <c r="A22" s="51" t="s">
        <v>255</v>
      </c>
      <c r="B22" s="37" t="s">
        <v>256</v>
      </c>
      <c r="C22" s="49">
        <f t="shared" si="1"/>
        <v>10000</v>
      </c>
      <c r="D22" s="38"/>
      <c r="E22" s="38">
        <v>10000</v>
      </c>
    </row>
    <row r="23" ht="27" customHeight="1" spans="1:5">
      <c r="A23" s="51" t="s">
        <v>257</v>
      </c>
      <c r="B23" s="37" t="s">
        <v>258</v>
      </c>
      <c r="C23" s="49">
        <f t="shared" si="1"/>
        <v>116000</v>
      </c>
      <c r="D23" s="38"/>
      <c r="E23" s="38">
        <v>116000</v>
      </c>
    </row>
    <row r="24" ht="27" customHeight="1" spans="1:5">
      <c r="A24" s="51" t="s">
        <v>259</v>
      </c>
      <c r="B24" s="37" t="s">
        <v>260</v>
      </c>
      <c r="C24" s="49">
        <f t="shared" si="1"/>
        <v>28000</v>
      </c>
      <c r="D24" s="38"/>
      <c r="E24" s="38">
        <v>28000</v>
      </c>
    </row>
    <row r="25" ht="27" customHeight="1" spans="1:5">
      <c r="A25" s="51" t="s">
        <v>261</v>
      </c>
      <c r="B25" s="37" t="s">
        <v>262</v>
      </c>
      <c r="C25" s="49">
        <f t="shared" si="1"/>
        <v>15000</v>
      </c>
      <c r="D25" s="38"/>
      <c r="E25" s="38">
        <v>15000</v>
      </c>
    </row>
    <row r="26" ht="27" customHeight="1" spans="1:5">
      <c r="A26" s="51" t="s">
        <v>263</v>
      </c>
      <c r="B26" s="37" t="s">
        <v>264</v>
      </c>
      <c r="C26" s="49">
        <f t="shared" si="1"/>
        <v>16000</v>
      </c>
      <c r="D26" s="38"/>
      <c r="E26" s="38">
        <v>16000</v>
      </c>
    </row>
    <row r="27" ht="27" customHeight="1" spans="1:5">
      <c r="A27" s="51" t="s">
        <v>265</v>
      </c>
      <c r="B27" s="37" t="s">
        <v>266</v>
      </c>
      <c r="C27" s="49">
        <f t="shared" si="1"/>
        <v>17000</v>
      </c>
      <c r="D27" s="38"/>
      <c r="E27" s="38">
        <v>17000</v>
      </c>
    </row>
    <row r="28" ht="27" customHeight="1" spans="1:5">
      <c r="A28" s="51" t="s">
        <v>267</v>
      </c>
      <c r="B28" s="37" t="s">
        <v>268</v>
      </c>
      <c r="C28" s="49">
        <f t="shared" si="1"/>
        <v>144924.56</v>
      </c>
      <c r="D28" s="38"/>
      <c r="E28" s="38">
        <v>144924.56</v>
      </c>
    </row>
    <row r="29" ht="27" customHeight="1" spans="1:5">
      <c r="A29" s="51" t="s">
        <v>269</v>
      </c>
      <c r="B29" s="37" t="s">
        <v>270</v>
      </c>
      <c r="C29" s="49">
        <f t="shared" si="1"/>
        <v>175621.57</v>
      </c>
      <c r="D29" s="38"/>
      <c r="E29" s="38">
        <v>175621.57</v>
      </c>
    </row>
    <row r="30" ht="27" customHeight="1" spans="1:5">
      <c r="A30" s="51" t="s">
        <v>271</v>
      </c>
      <c r="B30" s="37" t="s">
        <v>272</v>
      </c>
      <c r="C30" s="49">
        <f t="shared" si="1"/>
        <v>8800</v>
      </c>
      <c r="D30" s="38"/>
      <c r="E30" s="38">
        <v>8800</v>
      </c>
    </row>
    <row r="31" ht="27" customHeight="1" spans="1:5">
      <c r="A31" s="51" t="s">
        <v>273</v>
      </c>
      <c r="B31" s="37" t="s">
        <v>274</v>
      </c>
      <c r="C31" s="49">
        <f t="shared" si="1"/>
        <v>136200</v>
      </c>
      <c r="D31" s="38"/>
      <c r="E31" s="38">
        <v>136200</v>
      </c>
    </row>
    <row r="32" ht="27" customHeight="1" spans="1:5">
      <c r="A32" s="51" t="s">
        <v>275</v>
      </c>
      <c r="B32" s="37" t="s">
        <v>276</v>
      </c>
      <c r="C32" s="49">
        <f t="shared" si="1"/>
        <v>22200</v>
      </c>
      <c r="D32" s="38"/>
      <c r="E32" s="38">
        <v>22200</v>
      </c>
    </row>
    <row r="33" ht="27" customHeight="1" spans="1:5">
      <c r="A33" s="51" t="s">
        <v>277</v>
      </c>
      <c r="B33" s="37" t="s">
        <v>278</v>
      </c>
      <c r="C33" s="49">
        <f t="shared" si="1"/>
        <v>1153285.2</v>
      </c>
      <c r="D33" s="38">
        <f>SUM(D34:D35)</f>
        <v>1153285.2</v>
      </c>
      <c r="E33" s="38"/>
    </row>
    <row r="34" ht="27" customHeight="1" spans="1:5">
      <c r="A34" s="51" t="s">
        <v>279</v>
      </c>
      <c r="B34" s="37" t="s">
        <v>280</v>
      </c>
      <c r="C34" s="49">
        <f t="shared" si="1"/>
        <v>1061257.2</v>
      </c>
      <c r="D34" s="38">
        <v>1061257.2</v>
      </c>
      <c r="E34" s="38"/>
    </row>
    <row r="35" ht="27" customHeight="1" spans="1:5">
      <c r="A35" s="51" t="s">
        <v>281</v>
      </c>
      <c r="B35" s="37" t="s">
        <v>282</v>
      </c>
      <c r="C35" s="49">
        <f t="shared" si="1"/>
        <v>92028</v>
      </c>
      <c r="D35" s="38">
        <v>92028</v>
      </c>
      <c r="E35" s="38"/>
    </row>
    <row r="36" ht="27" customHeight="1" spans="1:5">
      <c r="A36" s="51" t="s">
        <v>283</v>
      </c>
      <c r="B36" s="37" t="s">
        <v>284</v>
      </c>
      <c r="C36" s="49">
        <f t="shared" si="1"/>
        <v>30000</v>
      </c>
      <c r="D36" s="38"/>
      <c r="E36" s="38">
        <f>E37</f>
        <v>30000</v>
      </c>
    </row>
    <row r="37" ht="27" customHeight="1" spans="1:5">
      <c r="A37" s="51" t="s">
        <v>285</v>
      </c>
      <c r="B37" s="37" t="s">
        <v>286</v>
      </c>
      <c r="C37" s="49">
        <f t="shared" si="1"/>
        <v>30000</v>
      </c>
      <c r="D37" s="38"/>
      <c r="E37" s="38">
        <v>30000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8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9" sqref="D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287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37</v>
      </c>
    </row>
    <row r="4" ht="22.75" customHeight="1" spans="1:8">
      <c r="A4" s="14" t="s">
        <v>206</v>
      </c>
      <c r="B4" s="14" t="s">
        <v>288</v>
      </c>
      <c r="C4" s="14"/>
      <c r="D4" s="14"/>
      <c r="E4" s="14"/>
      <c r="F4" s="14"/>
      <c r="G4" s="14" t="s">
        <v>289</v>
      </c>
      <c r="H4" s="14" t="s">
        <v>290</v>
      </c>
    </row>
    <row r="5" ht="22.75" customHeight="1" spans="1:8">
      <c r="A5" s="14"/>
      <c r="B5" s="14" t="s">
        <v>118</v>
      </c>
      <c r="C5" s="14" t="s">
        <v>291</v>
      </c>
      <c r="D5" s="14" t="s">
        <v>292</v>
      </c>
      <c r="E5" s="14" t="s">
        <v>293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294</v>
      </c>
      <c r="F6" s="14" t="s">
        <v>295</v>
      </c>
      <c r="G6" s="14"/>
      <c r="H6" s="14"/>
    </row>
    <row r="7" ht="22.75" customHeight="1" spans="1:8">
      <c r="A7" s="43" t="s">
        <v>118</v>
      </c>
      <c r="B7" s="44">
        <f>C7+D7+E7+F7</f>
        <v>8800</v>
      </c>
      <c r="C7" s="44"/>
      <c r="D7" s="44"/>
      <c r="E7" s="44"/>
      <c r="F7" s="44">
        <f>SUM(F8:F9)</f>
        <v>8800</v>
      </c>
      <c r="G7" s="44"/>
      <c r="H7" s="44"/>
    </row>
    <row r="8" ht="22.75" customHeight="1" spans="1:8">
      <c r="A8" s="15" t="s">
        <v>212</v>
      </c>
      <c r="B8" s="44">
        <f>C8+D8+E8+F8</f>
        <v>4800</v>
      </c>
      <c r="C8" s="44"/>
      <c r="D8" s="44"/>
      <c r="E8" s="44"/>
      <c r="F8" s="16">
        <v>4800</v>
      </c>
      <c r="G8" s="44"/>
      <c r="H8" s="44"/>
    </row>
    <row r="9" ht="22.75" customHeight="1" spans="1:8">
      <c r="A9" s="15" t="s">
        <v>214</v>
      </c>
      <c r="B9" s="44">
        <f>C9+D9+E9+F9</f>
        <v>4000</v>
      </c>
      <c r="C9" s="16"/>
      <c r="D9" s="16"/>
      <c r="E9" s="16"/>
      <c r="F9" s="16">
        <v>4000</v>
      </c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opLeftCell="A11" workbookViewId="0">
      <selection activeCell="I10" sqref="I10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296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9" t="s">
        <v>297</v>
      </c>
      <c r="B4" s="30" t="s">
        <v>298</v>
      </c>
      <c r="C4" s="31" t="s">
        <v>299</v>
      </c>
      <c r="D4" s="29" t="s">
        <v>118</v>
      </c>
      <c r="E4" s="29" t="s">
        <v>115</v>
      </c>
      <c r="F4" s="29" t="s">
        <v>116</v>
      </c>
      <c r="G4" s="10"/>
      <c r="H4" s="10"/>
      <c r="I4" s="10"/>
      <c r="J4" s="10"/>
    </row>
    <row r="5" ht="28" customHeight="1" spans="1:10">
      <c r="A5" s="29"/>
      <c r="B5" s="32"/>
      <c r="C5" s="33" t="s">
        <v>118</v>
      </c>
      <c r="D5" s="34">
        <f>E5+F5</f>
        <v>951746.13</v>
      </c>
      <c r="E5" s="34">
        <f>E6+E23</f>
        <v>951746.13</v>
      </c>
      <c r="F5" s="35"/>
      <c r="G5" s="12"/>
      <c r="H5" s="12"/>
      <c r="I5" s="12"/>
      <c r="J5" s="12"/>
    </row>
    <row r="6" ht="28" customHeight="1" spans="1:6">
      <c r="A6" s="36">
        <v>1</v>
      </c>
      <c r="B6" s="32" t="s">
        <v>243</v>
      </c>
      <c r="C6" s="37" t="s">
        <v>300</v>
      </c>
      <c r="D6" s="35">
        <f t="shared" ref="D6:D24" si="0">E6+F6</f>
        <v>921746.13</v>
      </c>
      <c r="E6" s="38">
        <f>SUM(E7:E22)</f>
        <v>921746.13</v>
      </c>
      <c r="F6" s="38"/>
    </row>
    <row r="7" ht="28" customHeight="1" spans="1:6">
      <c r="A7" s="36">
        <v>2</v>
      </c>
      <c r="B7" s="39" t="s">
        <v>245</v>
      </c>
      <c r="C7" s="37" t="s">
        <v>246</v>
      </c>
      <c r="D7" s="35">
        <f t="shared" si="0"/>
        <v>118000</v>
      </c>
      <c r="E7" s="38">
        <v>118000</v>
      </c>
      <c r="F7" s="38"/>
    </row>
    <row r="8" ht="28" customHeight="1" spans="1:6">
      <c r="A8" s="36">
        <v>3</v>
      </c>
      <c r="B8" s="39" t="s">
        <v>247</v>
      </c>
      <c r="C8" s="37" t="s">
        <v>248</v>
      </c>
      <c r="D8" s="35">
        <f t="shared" si="0"/>
        <v>50000</v>
      </c>
      <c r="E8" s="38">
        <v>50000</v>
      </c>
      <c r="F8" s="38"/>
    </row>
    <row r="9" ht="28" customHeight="1" spans="1:6">
      <c r="A9" s="36">
        <v>4</v>
      </c>
      <c r="B9" s="39" t="s">
        <v>249</v>
      </c>
      <c r="C9" s="37" t="s">
        <v>250</v>
      </c>
      <c r="D9" s="35">
        <f t="shared" si="0"/>
        <v>13000</v>
      </c>
      <c r="E9" s="38">
        <v>13000</v>
      </c>
      <c r="F9" s="38"/>
    </row>
    <row r="10" ht="28" customHeight="1" spans="1:6">
      <c r="A10" s="36">
        <v>5</v>
      </c>
      <c r="B10" s="39" t="s">
        <v>251</v>
      </c>
      <c r="C10" s="37" t="s">
        <v>252</v>
      </c>
      <c r="D10" s="35">
        <f t="shared" si="0"/>
        <v>32000</v>
      </c>
      <c r="E10" s="38">
        <v>32000</v>
      </c>
      <c r="F10" s="38"/>
    </row>
    <row r="11" ht="28" customHeight="1" spans="1:6">
      <c r="A11" s="36">
        <v>6</v>
      </c>
      <c r="B11" s="39" t="s">
        <v>253</v>
      </c>
      <c r="C11" s="37" t="s">
        <v>254</v>
      </c>
      <c r="D11" s="35">
        <f t="shared" si="0"/>
        <v>19000</v>
      </c>
      <c r="E11" s="38">
        <v>19000</v>
      </c>
      <c r="F11" s="38"/>
    </row>
    <row r="12" ht="28" customHeight="1" spans="1:6">
      <c r="A12" s="36">
        <v>7</v>
      </c>
      <c r="B12" s="39" t="s">
        <v>255</v>
      </c>
      <c r="C12" s="37" t="s">
        <v>256</v>
      </c>
      <c r="D12" s="35">
        <f t="shared" si="0"/>
        <v>10000</v>
      </c>
      <c r="E12" s="38">
        <v>10000</v>
      </c>
      <c r="F12" s="38"/>
    </row>
    <row r="13" ht="28" customHeight="1" spans="1:6">
      <c r="A13" s="36">
        <v>8</v>
      </c>
      <c r="B13" s="39" t="s">
        <v>257</v>
      </c>
      <c r="C13" s="37" t="s">
        <v>258</v>
      </c>
      <c r="D13" s="35">
        <f t="shared" si="0"/>
        <v>116000</v>
      </c>
      <c r="E13" s="38">
        <v>116000</v>
      </c>
      <c r="F13" s="38"/>
    </row>
    <row r="14" ht="28" customHeight="1" spans="1:6">
      <c r="A14" s="36">
        <v>9</v>
      </c>
      <c r="B14" s="39" t="s">
        <v>259</v>
      </c>
      <c r="C14" s="37" t="s">
        <v>260</v>
      </c>
      <c r="D14" s="35">
        <f t="shared" si="0"/>
        <v>28000</v>
      </c>
      <c r="E14" s="38">
        <v>28000</v>
      </c>
      <c r="F14" s="38"/>
    </row>
    <row r="15" ht="28" customHeight="1" spans="1:6">
      <c r="A15" s="36">
        <v>10</v>
      </c>
      <c r="B15" s="39" t="s">
        <v>261</v>
      </c>
      <c r="C15" s="37" t="s">
        <v>262</v>
      </c>
      <c r="D15" s="35">
        <f t="shared" si="0"/>
        <v>15000</v>
      </c>
      <c r="E15" s="38">
        <v>15000</v>
      </c>
      <c r="F15" s="38"/>
    </row>
    <row r="16" ht="28" customHeight="1" spans="1:6">
      <c r="A16" s="36">
        <v>11</v>
      </c>
      <c r="B16" s="39" t="s">
        <v>263</v>
      </c>
      <c r="C16" s="37" t="s">
        <v>264</v>
      </c>
      <c r="D16" s="35">
        <f t="shared" si="0"/>
        <v>16000</v>
      </c>
      <c r="E16" s="38">
        <v>16000</v>
      </c>
      <c r="F16" s="38"/>
    </row>
    <row r="17" ht="28" customHeight="1" spans="1:6">
      <c r="A17" s="36">
        <v>12</v>
      </c>
      <c r="B17" s="39" t="s">
        <v>265</v>
      </c>
      <c r="C17" s="37" t="s">
        <v>266</v>
      </c>
      <c r="D17" s="35">
        <f t="shared" si="0"/>
        <v>17000</v>
      </c>
      <c r="E17" s="38">
        <v>17000</v>
      </c>
      <c r="F17" s="38"/>
    </row>
    <row r="18" ht="28" customHeight="1" spans="1:6">
      <c r="A18" s="36">
        <v>13</v>
      </c>
      <c r="B18" s="39" t="s">
        <v>267</v>
      </c>
      <c r="C18" s="37" t="s">
        <v>268</v>
      </c>
      <c r="D18" s="35">
        <f t="shared" si="0"/>
        <v>144924.56</v>
      </c>
      <c r="E18" s="38">
        <v>144924.56</v>
      </c>
      <c r="F18" s="38"/>
    </row>
    <row r="19" ht="28" customHeight="1" spans="1:6">
      <c r="A19" s="36">
        <v>14</v>
      </c>
      <c r="B19" s="39" t="s">
        <v>269</v>
      </c>
      <c r="C19" s="37" t="s">
        <v>270</v>
      </c>
      <c r="D19" s="35">
        <f t="shared" si="0"/>
        <v>175621.57</v>
      </c>
      <c r="E19" s="40">
        <v>175621.57</v>
      </c>
      <c r="F19" s="38"/>
    </row>
    <row r="20" ht="28" customHeight="1" spans="1:6">
      <c r="A20" s="36">
        <v>15</v>
      </c>
      <c r="B20" s="39" t="s">
        <v>271</v>
      </c>
      <c r="C20" s="37" t="s">
        <v>272</v>
      </c>
      <c r="D20" s="35">
        <f t="shared" si="0"/>
        <v>8800</v>
      </c>
      <c r="E20" s="38">
        <v>8800</v>
      </c>
      <c r="F20" s="38"/>
    </row>
    <row r="21" ht="28" customHeight="1" spans="1:6">
      <c r="A21" s="36">
        <v>16</v>
      </c>
      <c r="B21" s="39" t="s">
        <v>273</v>
      </c>
      <c r="C21" s="37" t="s">
        <v>274</v>
      </c>
      <c r="D21" s="35">
        <f t="shared" si="0"/>
        <v>136200</v>
      </c>
      <c r="E21" s="38">
        <v>136200</v>
      </c>
      <c r="F21" s="38"/>
    </row>
    <row r="22" ht="28" customHeight="1" spans="1:6">
      <c r="A22" s="36">
        <v>17</v>
      </c>
      <c r="B22" s="39" t="s">
        <v>275</v>
      </c>
      <c r="C22" s="37" t="s">
        <v>276</v>
      </c>
      <c r="D22" s="35">
        <f t="shared" si="0"/>
        <v>22200</v>
      </c>
      <c r="E22" s="38">
        <v>22200</v>
      </c>
      <c r="F22" s="38"/>
    </row>
    <row r="23" ht="28" customHeight="1" spans="1:6">
      <c r="A23" s="36">
        <v>18</v>
      </c>
      <c r="B23" s="39" t="s">
        <v>283</v>
      </c>
      <c r="C23" s="37" t="s">
        <v>284</v>
      </c>
      <c r="D23" s="35">
        <f t="shared" si="0"/>
        <v>30000</v>
      </c>
      <c r="E23" s="38">
        <f>E24</f>
        <v>30000</v>
      </c>
      <c r="F23" s="38"/>
    </row>
    <row r="24" ht="28" customHeight="1" spans="1:6">
      <c r="A24" s="36">
        <v>19</v>
      </c>
      <c r="B24" s="39" t="s">
        <v>285</v>
      </c>
      <c r="C24" s="37" t="s">
        <v>286</v>
      </c>
      <c r="D24" s="35">
        <f t="shared" si="0"/>
        <v>30000</v>
      </c>
      <c r="E24" s="38">
        <v>30000</v>
      </c>
      <c r="F24" s="38"/>
    </row>
    <row r="30" ht="13.5" spans="2:3">
      <c r="B30" s="17"/>
      <c r="C30" s="17"/>
    </row>
    <row r="31" ht="13.5" spans="2:3">
      <c r="B31" s="17"/>
      <c r="C31" s="17"/>
    </row>
    <row r="32" ht="13.5" spans="2:3">
      <c r="B32" s="17"/>
      <c r="C32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tabSelected="1" workbookViewId="0">
      <selection activeCell="H7" sqref="H7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301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302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303</v>
      </c>
      <c r="B5" s="22" t="s">
        <v>304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>
        <f>C6</f>
        <v>1587368.19</v>
      </c>
      <c r="C6" s="23">
        <f>SUM(C7:C21)</f>
        <v>1587368.19</v>
      </c>
    </row>
    <row r="7" s="17" customFormat="1" ht="26.25" customHeight="1" spans="1:4">
      <c r="A7" s="24" t="s">
        <v>165</v>
      </c>
      <c r="B7" s="24" t="s">
        <v>305</v>
      </c>
      <c r="C7" s="25">
        <v>60000</v>
      </c>
      <c r="D7" s="18"/>
    </row>
    <row r="8" ht="26.25" customHeight="1" spans="1:16">
      <c r="A8" s="24" t="s">
        <v>165</v>
      </c>
      <c r="B8" s="24" t="s">
        <v>306</v>
      </c>
      <c r="C8" s="25">
        <v>50000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 t="s">
        <v>165</v>
      </c>
      <c r="B9" s="24" t="s">
        <v>307</v>
      </c>
      <c r="C9" s="25">
        <v>80000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 t="s">
        <v>165</v>
      </c>
      <c r="B10" s="24" t="s">
        <v>308</v>
      </c>
      <c r="C10" s="25">
        <v>150000</v>
      </c>
    </row>
    <row r="11" ht="26.25" customHeight="1" spans="1:3">
      <c r="A11" s="24" t="s">
        <v>165</v>
      </c>
      <c r="B11" s="24" t="s">
        <v>309</v>
      </c>
      <c r="C11" s="25">
        <v>70000</v>
      </c>
    </row>
    <row r="12" ht="26.25" customHeight="1" spans="1:3">
      <c r="A12" s="24" t="s">
        <v>165</v>
      </c>
      <c r="B12" s="26" t="s">
        <v>310</v>
      </c>
      <c r="C12" s="25">
        <v>40000</v>
      </c>
    </row>
    <row r="13" ht="26.25" customHeight="1" spans="1:3">
      <c r="A13" s="24" t="s">
        <v>165</v>
      </c>
      <c r="B13" s="24" t="s">
        <v>311</v>
      </c>
      <c r="C13" s="25">
        <v>70000</v>
      </c>
    </row>
    <row r="14" ht="26.25" customHeight="1" spans="1:3">
      <c r="A14" s="24" t="s">
        <v>165</v>
      </c>
      <c r="B14" s="24" t="s">
        <v>312</v>
      </c>
      <c r="C14" s="25">
        <v>38000</v>
      </c>
    </row>
    <row r="15" ht="26.25" customHeight="1" spans="1:3">
      <c r="A15" s="24" t="s">
        <v>165</v>
      </c>
      <c r="B15" s="24" t="s">
        <v>313</v>
      </c>
      <c r="C15" s="25">
        <v>10000</v>
      </c>
    </row>
    <row r="16" ht="26.25" customHeight="1" spans="1:3">
      <c r="A16" s="24" t="s">
        <v>165</v>
      </c>
      <c r="B16" s="24" t="s">
        <v>314</v>
      </c>
      <c r="C16" s="25">
        <v>70000</v>
      </c>
    </row>
    <row r="17" ht="26.25" customHeight="1" spans="1:3">
      <c r="A17" s="24" t="s">
        <v>165</v>
      </c>
      <c r="B17" s="24" t="s">
        <v>315</v>
      </c>
      <c r="C17" s="25">
        <v>80000</v>
      </c>
    </row>
    <row r="18" ht="26.25" customHeight="1" spans="1:3">
      <c r="A18" s="24" t="s">
        <v>165</v>
      </c>
      <c r="B18" s="24" t="s">
        <v>316</v>
      </c>
      <c r="C18" s="25">
        <v>200000</v>
      </c>
    </row>
    <row r="19" ht="26.25" customHeight="1" spans="1:3">
      <c r="A19" s="24" t="s">
        <v>165</v>
      </c>
      <c r="B19" s="24" t="s">
        <v>317</v>
      </c>
      <c r="C19" s="25">
        <v>70000</v>
      </c>
    </row>
    <row r="20" ht="26.25" customHeight="1" spans="1:3">
      <c r="A20" s="24" t="s">
        <v>165</v>
      </c>
      <c r="B20" s="24" t="s">
        <v>318</v>
      </c>
      <c r="C20" s="25">
        <v>8368.19</v>
      </c>
    </row>
    <row r="21" ht="26.25" customHeight="1" spans="1:3">
      <c r="A21" s="24" t="s">
        <v>165</v>
      </c>
      <c r="B21" s="24" t="s">
        <v>319</v>
      </c>
      <c r="C21" s="25">
        <v>591000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320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206</v>
      </c>
      <c r="B4" s="14" t="s">
        <v>118</v>
      </c>
      <c r="C4" s="14" t="s">
        <v>321</v>
      </c>
      <c r="D4" s="14" t="s">
        <v>322</v>
      </c>
      <c r="E4" s="14" t="s">
        <v>323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324</v>
      </c>
      <c r="B1" s="1"/>
    </row>
    <row r="2" spans="1:1">
      <c r="A2" s="2" t="s">
        <v>325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326</v>
      </c>
      <c r="B5" s="4">
        <v>1</v>
      </c>
    </row>
    <row r="6" spans="1:2">
      <c r="A6" s="6" t="s">
        <v>327</v>
      </c>
      <c r="B6" s="7"/>
    </row>
    <row r="7" spans="1:2">
      <c r="A7" s="8" t="s">
        <v>328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329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王俐</cp:lastModifiedBy>
  <dcterms:created xsi:type="dcterms:W3CDTF">2023-01-31T08:53:00Z</dcterms:created>
  <dcterms:modified xsi:type="dcterms:W3CDTF">2024-03-05T01:59:39Z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D8216FAA6DF140A48815EB662F60AF6D_13</vt:lpwstr>
  </property>
</Properties>
</file>