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8" r:id="rId15"/>
    <sheet name="表14" sheetId="19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<sst xmlns="http://schemas.openxmlformats.org/spreadsheetml/2006/main" count="411" uniqueCount="335">
  <si>
    <t>单位代码：</t>
  </si>
  <si>
    <t>单位名称：</t>
  </si>
  <si>
    <t>宁县地方病防治领导小组办公室</t>
  </si>
  <si>
    <t>部门预算公开表</t>
  </si>
  <si>
    <t xml:space="preserve">     </t>
  </si>
  <si>
    <t>编制日期：</t>
  </si>
  <si>
    <t>2023.2.6</t>
  </si>
  <si>
    <t>部门领导：</t>
  </si>
  <si>
    <t>财务负责人：</t>
  </si>
  <si>
    <t>制表人：</t>
  </si>
  <si>
    <t>张亚涛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</si>
  <si>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</si>
  <si>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</si>
  <si>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</si>
  <si>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</si>
  <si>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</si>
  <si>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</si>
  <si>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</si>
  <si>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</si>
  <si>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</si>
  <si>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</si>
  <si>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</si>
  <si>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</si>
  <si>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</si>
  <si>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</si>
  <si>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</si>
  <si>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</si>
  <si>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</si>
  <si>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</si>
  <si>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</si>
  <si>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</si>
  <si>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</si>
  <si>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</si>
  <si>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</si>
  <si>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</si>
  <si>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</si>
  <si>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</si>
  <si>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</si>
  <si>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</si>
  <si>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</si>
  <si>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</si>
  <si>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</si>
  <si>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</si>
  <si>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</si>
  <si>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</si>
  <si>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</si>
  <si>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</si>
  <si>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</si>
  <si>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</si>
  <si>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</si>
  <si>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</si>
  <si>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</si>
  <si>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</si>
  <si>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</si>
  <si>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</si>
  <si>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</si>
  <si>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</si>
  <si>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</si>
  <si>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</si>
  <si>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</si>
  <si>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</si>
  <si>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</si>
  <si>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</si>
  <si>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</si>
  <si>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</si>
  <si>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</si>
  <si>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</si>
  <si>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</si>
  <si>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</si>
  <si>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</si>
  <si>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</si>
  <si>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</si>
  <si>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</si>
  <si>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</si>
  <si>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</si>
  <si>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</si>
  <si>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</si>
  <si>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</si>
  <si>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</si>
  <si>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</si>
  <si>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</si>
  <si>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</si>
  <si>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</si>
  <si>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</si>
  <si>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</si>
  <si>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</si>
  <si>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</si>
  <si>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</si>
  <si>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</si>
  <si>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</si>
  <si>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</si>
  <si>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</si>
  <si>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</si>
  <si>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</si>
  <si>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</si>
  <si>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</si>
  <si>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</si>
  <si>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</si>
  <si>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</si>
  <si>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</si>
  <si>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</si>
  <si>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</si>
  <si>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</si>
  <si>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</si>
  <si>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</si>
  <si>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</si>
  <si>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</si>
  <si>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</si>
  <si>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</si>
  <si>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</si>
  <si>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</si>
  <si>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</si>
  <si>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</si>
  <si>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</si>
  <si>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</si>
  <si>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</si>
  <si>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</t>
  </si>
  <si>
    <t>20805-行政事业单位离退休</t>
  </si>
  <si>
    <t>2080502-事业单位离退休</t>
  </si>
  <si>
    <t>20899-其他社会保障和就业支出</t>
  </si>
  <si>
    <t>2089999-其他社会保障和就业支出</t>
  </si>
  <si>
    <t>210-医疗卫生与计划生育支出</t>
  </si>
  <si>
    <t>21004公共卫生</t>
  </si>
  <si>
    <t>2100401疾病预防控制机构</t>
  </si>
  <si>
    <t xml:space="preserve">21011-行政事业单位医疗
</t>
  </si>
  <si>
    <t xml:space="preserve">2101102-事业单位医疗
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</si>
  <si>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</si>
  <si>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</si>
  <si>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</si>
  <si>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</si>
  <si>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</si>
  <si>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</si>
  <si>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</si>
  <si>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</si>
  <si>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</si>
  <si>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</si>
  <si>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</si>
  <si>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</si>
  <si>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</si>
  <si>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</si>
  <si>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</si>
  <si>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</si>
  <si>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</si>
  <si>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</si>
  <si>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</si>
  <si>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</si>
  <si>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</si>
  <si>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</si>
  <si>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</si>
  <si>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</si>
  <si>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</si>
  <si>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</si>
  <si>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</si>
  <si>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</si>
  <si>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</si>
  <si>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</si>
  <si>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</si>
  <si>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</si>
  <si>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</si>
  <si>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</si>
  <si>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</si>
  <si>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</si>
  <si>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</si>
  <si>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</si>
  <si>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</si>
  <si>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</si>
  <si>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</si>
  <si>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</si>
  <si>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</si>
  <si>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</si>
  <si>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</t>
  </si>
  <si>
    <t>20805</t>
  </si>
  <si>
    <t>行政事业单位离退休</t>
  </si>
  <si>
    <t>2080502</t>
  </si>
  <si>
    <t>事业单位离退休</t>
  </si>
  <si>
    <t>20899</t>
  </si>
  <si>
    <t>其他社会保障和就业支出</t>
  </si>
  <si>
    <t>2089999</t>
  </si>
  <si>
    <t>210</t>
  </si>
  <si>
    <t>医疗卫生与计划生育支出</t>
  </si>
  <si>
    <t>公共卫生</t>
  </si>
  <si>
    <t>疾病预防控制机构</t>
  </si>
  <si>
    <t xml:space="preserve">21011
</t>
  </si>
  <si>
    <t>行政事业单位医疗</t>
  </si>
  <si>
    <t xml:space="preserve">2101102
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</si>
  <si>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</si>
  <si>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</si>
  <si>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</si>
  <si>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</si>
  <si>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</si>
  <si>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</si>
  <si>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</si>
  <si>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</si>
  <si>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</si>
  <si>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</si>
  <si>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>住房公积金</t>
  </si>
  <si>
    <t>机关事业单位基本养老保险缴费支出</t>
  </si>
  <si>
    <t>职工医疗保险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</si>
  <si>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</si>
  <si>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</si>
  <si>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</si>
  <si>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</si>
  <si>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</si>
  <si>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</si>
  <si>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</si>
  <si>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</si>
  <si>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</si>
  <si>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</si>
  <si>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</si>
  <si>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</si>
  <si>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</si>
  <si>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</si>
  <si>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</si>
  <si>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</si>
  <si>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</si>
  <si>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</si>
  <si>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</si>
  <si>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</si>
  <si>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</si>
  <si>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</si>
  <si>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</si>
  <si>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</si>
  <si>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</si>
  <si>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</si>
  <si>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</si>
  <si>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</si>
  <si>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</si>
  <si>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</si>
  <si>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</si>
  <si>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</si>
  <si>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</si>
  <si>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</si>
  <si>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30202</t>
  </si>
  <si>
    <t>30206</t>
  </si>
  <si>
    <t>30207</t>
  </si>
  <si>
    <t>30211</t>
  </si>
  <si>
    <t>30215</t>
  </si>
  <si>
    <t xml:space="preserve">  会议费</t>
  </si>
  <si>
    <t>30228</t>
  </si>
  <si>
    <t>30229</t>
  </si>
  <si>
    <t>30231</t>
  </si>
  <si>
    <t>30239</t>
  </si>
  <si>
    <t>30240</t>
  </si>
  <si>
    <t xml:space="preserve">  税金及附加费用</t>
  </si>
  <si>
    <t>30299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</si>
  <si>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</si>
  <si>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</si>
  <si>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</si>
  <si>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</si>
  <si>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</si>
  <si>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</si>
  <si>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</si>
  <si>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</si>
  <si>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</si>
  <si>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</si>
  <si>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</si>
  <si>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</si>
  <si>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</si>
  <si>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</si>
  <si>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</si>
  <si>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</si>
  <si>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</si>
  <si>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</si>
  <si>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</si>
  <si>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</si>
  <si>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</si>
  <si>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</si>
  <si>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认真贯彻执行党的地方病防治工作的路线、方针、政策。负责组织开展全县碘缺乏病、麻风病、大骨节病、克山病、布鲁氏菌病、包虫病、疟疾等地方病的调查、预防、治疗、宣传工作，全面掌握各种地方病的流行趋势，控制滋生蔓延，降低发病率和患病率，提高好转率和治愈率，最大限度的减轻地方病对人民身体健康造成的危害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</si>
  <si>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</si>
  <si>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</si>
  <si>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</si>
  <si>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</si>
  <si>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</si>
  <si>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</si>
  <si>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</si>
  <si>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</si>
  <si>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</si>
  <si>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</si>
  <si>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</si>
  <si>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</si>
  <si>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</si>
  <si>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</si>
  <si>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</si>
  <si>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</si>
  <si>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</si>
  <si>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</si>
  <si>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</si>
  <si>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</si>
  <si>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</si>
  <si>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</si>
  <si>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</si>
  <si>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</si>
  <si>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</si>
  <si>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</si>
  <si>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</si>
  <si>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</si>
  <si>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</si>
  <si>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</si>
  <si>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</si>
  <si>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</si>
  <si>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</si>
  <si>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</si>
  <si>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</si>
  <si>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工作完成达标率</t>
  </si>
  <si>
    <t>质量指标</t>
  </si>
  <si>
    <t>资金支付及时率</t>
  </si>
  <si>
    <t>时效指标</t>
  </si>
  <si>
    <t>工作完成及时性</t>
  </si>
  <si>
    <t>效益指标</t>
  </si>
  <si>
    <t>经济效益
指标</t>
  </si>
  <si>
    <t>地方病防治能力提升度</t>
  </si>
  <si>
    <t>提高</t>
  </si>
  <si>
    <t>社会效益
指标</t>
  </si>
  <si>
    <t>地方病防治能力逐步提高</t>
  </si>
  <si>
    <t>可持续影响指标</t>
  </si>
  <si>
    <t>人民群众生活和谐稳定</t>
  </si>
  <si>
    <t>稳定</t>
  </si>
  <si>
    <t>满意度指标</t>
  </si>
  <si>
    <t>服务对象
满意度指标</t>
  </si>
  <si>
    <t>服务对象满意度指标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</si>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</sst>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#0.00"/>
    <numFmt numFmtId="179" formatCode="yyyy/mm/dd"/>
  </numFmts>
  <fonts count="5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9" borderId="8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11" applyNumberFormat="0" applyAlignment="0" applyProtection="0">
      <alignment vertical="center"/>
    </xf>
    <xf numFmtId="0" fontId="49" fillId="13" borderId="7" applyNumberFormat="0" applyAlignment="0" applyProtection="0">
      <alignment vertical="center"/>
    </xf>
    <xf numFmtId="0" fontId="50" fillId="14" borderId="1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7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4" fontId="1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right" vertical="center" wrapText="1"/>
    </xf>
    <xf numFmtId="0" fontId="27" fillId="0" borderId="5" xfId="0" applyFont="1" applyBorder="1" applyAlignment="1">
      <alignment horizontal="left" vertical="center" wrapText="1"/>
    </xf>
    <xf numFmtId="4" fontId="27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178" fontId="28" fillId="0" borderId="5" xfId="0" applyNumberFormat="1" applyFont="1" applyBorder="1" applyAlignment="1">
      <alignment horizontal="right" vertical="center" wrapText="1"/>
    </xf>
    <xf numFmtId="178" fontId="16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178" fontId="27" fillId="0" borderId="5" xfId="0" applyNumberFormat="1" applyFont="1" applyBorder="1" applyAlignment="1">
      <alignment vertical="center" wrapText="1"/>
    </xf>
    <xf numFmtId="178" fontId="27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9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28" fillId="0" borderId="5" xfId="0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16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4" sqref="G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4.3" customHeight="1" spans="1:1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6"/>
      <c r="B3" s="36" t="s">
        <v>0</v>
      </c>
      <c r="C3" s="118">
        <v>607002</v>
      </c>
      <c r="D3" s="118"/>
      <c r="E3" s="36"/>
      <c r="F3" s="36"/>
      <c r="G3" s="36"/>
      <c r="H3" s="36"/>
      <c r="I3" s="36"/>
      <c r="J3" s="36"/>
      <c r="K3" s="36"/>
    </row>
    <row r="4" ht="22.75" customHeight="1" spans="1:11">
      <c r="A4" s="36"/>
      <c r="B4" s="36" t="s">
        <v>1</v>
      </c>
      <c r="C4" s="36" t="s">
        <v>2</v>
      </c>
      <c r="D4" s="36"/>
      <c r="E4" s="36"/>
      <c r="F4" s="36"/>
      <c r="G4" s="36"/>
      <c r="H4" s="36"/>
      <c r="I4" s="36"/>
      <c r="J4" s="36"/>
      <c r="K4" s="36"/>
    </row>
    <row r="5" ht="14.3" customHeight="1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ht="78.55" customHeight="1" spans="1:11">
      <c r="A6" s="34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22.75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22.75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2.75" customHeight="1" spans="1:11">
      <c r="A10" s="36"/>
      <c r="B10" s="36" t="s">
        <v>4</v>
      </c>
      <c r="C10" s="36"/>
      <c r="F10" s="120" t="s">
        <v>5</v>
      </c>
      <c r="G10" s="121" t="s">
        <v>6</v>
      </c>
      <c r="H10" s="36"/>
      <c r="I10" s="36"/>
      <c r="J10" s="36"/>
      <c r="K10" s="36"/>
    </row>
    <row r="11" ht="22.75" customHeight="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ht="22.75" customHeight="1" spans="1:11">
      <c r="A12" s="36"/>
      <c r="B12" s="120" t="s">
        <v>7</v>
      </c>
      <c r="C12" s="120"/>
      <c r="D12" s="36"/>
      <c r="E12" s="120" t="s">
        <v>8</v>
      </c>
      <c r="F12" s="34"/>
      <c r="G12" s="36"/>
      <c r="H12" s="120" t="s">
        <v>9</v>
      </c>
      <c r="I12" s="34" t="s">
        <v>10</v>
      </c>
      <c r="J12" s="36"/>
      <c r="K12" s="36"/>
    </row>
    <row r="13" ht="14.3" customHeight="1" spans="1:11">
      <c r="A13" s="34"/>
      <c r="B13" s="34"/>
      <c r="C13" s="34" t="s">
        <v>11</v>
      </c>
      <c r="D13" s="34"/>
      <c r="E13" s="34"/>
      <c r="F13" s="34"/>
      <c r="G13" s="34"/>
      <c r="H13" s="34"/>
      <c r="I13" s="34"/>
      <c r="J13" s="34"/>
      <c r="K13" s="34"/>
    </row>
    <row r="14" ht="14.3" customHeight="1" spans="1:1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ht="14.3" customHeight="1" spans="1:1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6" sqref="H6"/>
    </sheetView>
  </sheetViews>
  <sheetFormatPr defaultColWidth="10" defaultRowHeight="13.5" outlineLevelCol="2"/>
  <cols>
    <col min="1" max="1" width="5.01666666666667" customWidth="1"/>
    <col min="2" max="2" width="59.6333333333333" customWidth="1"/>
    <col min="3" max="3" width="52.5083333333333" customWidth="1"/>
  </cols>
  <sheetData>
    <row r="1" ht="35.4" customHeight="1" spans="1:2">
      <c r="A1" s="34"/>
      <c r="B1" s="34"/>
    </row>
    <row r="2" ht="39.15" customHeight="1" spans="1:3">
      <c r="A2" s="34"/>
      <c r="B2" s="114" t="s">
        <v>12</v>
      </c>
      <c r="C2" s="114"/>
    </row>
    <row r="3" ht="29.35" customHeight="1" spans="1:3">
      <c r="A3" s="115"/>
      <c r="B3" s="116" t="s">
        <v>13</v>
      </c>
      <c r="C3" s="116" t="s">
        <v>14</v>
      </c>
    </row>
    <row r="4" ht="28.45" customHeight="1" spans="1:3">
      <c r="A4" s="107"/>
      <c r="B4" s="117" t="s">
        <v>15</v>
      </c>
      <c r="C4" s="66" t="s">
        <v>16</v>
      </c>
    </row>
    <row r="5" ht="28.45" customHeight="1" spans="1:3">
      <c r="A5" s="107"/>
      <c r="B5" s="117" t="s">
        <v>17</v>
      </c>
      <c r="C5" s="66" t="s">
        <v>18</v>
      </c>
    </row>
    <row r="6" ht="28.45" customHeight="1" spans="1:3">
      <c r="A6" s="107"/>
      <c r="B6" s="117" t="s">
        <v>19</v>
      </c>
      <c r="C6" s="66" t="s">
        <v>20</v>
      </c>
    </row>
    <row r="7" ht="28.45" customHeight="1" spans="1:3">
      <c r="A7" s="107"/>
      <c r="B7" s="117" t="s">
        <v>21</v>
      </c>
      <c r="C7" s="66"/>
    </row>
    <row r="8" ht="28.45" customHeight="1" spans="1:3">
      <c r="A8" s="107"/>
      <c r="B8" s="117" t="s">
        <v>22</v>
      </c>
      <c r="C8" s="66" t="s">
        <v>23</v>
      </c>
    </row>
    <row r="9" ht="28.45" customHeight="1" spans="1:3">
      <c r="A9" s="107"/>
      <c r="B9" s="117" t="s">
        <v>24</v>
      </c>
      <c r="C9" s="66" t="s">
        <v>25</v>
      </c>
    </row>
    <row r="10" ht="28.45" customHeight="1" spans="1:3">
      <c r="A10" s="107"/>
      <c r="B10" s="117" t="s">
        <v>26</v>
      </c>
      <c r="C10" s="66" t="s">
        <v>27</v>
      </c>
    </row>
    <row r="11" ht="28.45" customHeight="1" spans="1:3">
      <c r="A11" s="107"/>
      <c r="B11" s="117" t="s">
        <v>28</v>
      </c>
      <c r="C11" s="66" t="s">
        <v>29</v>
      </c>
    </row>
    <row r="12" ht="28.45" customHeight="1" spans="1:3">
      <c r="A12" s="107"/>
      <c r="B12" s="117" t="s">
        <v>30</v>
      </c>
      <c r="C12" s="66"/>
    </row>
    <row r="13" ht="28.45" customHeight="1" spans="1:3">
      <c r="A13" s="34"/>
      <c r="B13" s="117" t="s">
        <v>31</v>
      </c>
      <c r="C13" s="66"/>
    </row>
    <row r="14" ht="28.45" customHeight="1" spans="1:3">
      <c r="A14" s="34"/>
      <c r="B14" s="117" t="s">
        <v>32</v>
      </c>
      <c r="C14" s="66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24.8583333333333" customWidth="1"/>
    <col min="3" max="3" width="40.4166666666667" customWidth="1"/>
    <col min="4" max="4" width="25.475" customWidth="1"/>
  </cols>
  <sheetData>
    <row r="1" ht="14.3" customHeight="1" spans="1:4">
      <c r="A1" s="34"/>
      <c r="B1" s="34"/>
      <c r="C1" s="34"/>
      <c r="D1" s="34"/>
    </row>
    <row r="2" ht="39.85" customHeight="1" spans="1:4">
      <c r="A2" s="35" t="s">
        <v>33</v>
      </c>
      <c r="B2" s="35"/>
      <c r="C2" s="35"/>
      <c r="D2" s="35"/>
    </row>
    <row r="3" ht="22.75" customHeight="1" spans="1:4">
      <c r="A3" s="107"/>
      <c r="B3" s="107"/>
      <c r="C3" s="107"/>
      <c r="D3" s="108" t="s">
        <v>34</v>
      </c>
    </row>
    <row r="4" ht="22.75" customHeight="1" spans="1:4">
      <c r="A4" s="86" t="s">
        <v>35</v>
      </c>
      <c r="B4" s="86"/>
      <c r="C4" s="86" t="s">
        <v>36</v>
      </c>
      <c r="D4" s="86"/>
    </row>
    <row r="5" ht="22.75" customHeight="1" spans="1:4">
      <c r="A5" s="86" t="s">
        <v>37</v>
      </c>
      <c r="B5" s="86" t="s">
        <v>38</v>
      </c>
      <c r="C5" s="86" t="s">
        <v>37</v>
      </c>
      <c r="D5" s="86" t="s">
        <v>38</v>
      </c>
    </row>
    <row r="6" ht="22.75" customHeight="1" spans="1:4">
      <c r="A6" s="109" t="s">
        <v>39</v>
      </c>
      <c r="B6" s="92">
        <v>1121179.517</v>
      </c>
      <c r="C6" s="109" t="s">
        <v>40</v>
      </c>
      <c r="D6" s="92"/>
    </row>
    <row r="7" ht="22.75" customHeight="1" spans="1:4">
      <c r="A7" s="109" t="s">
        <v>41</v>
      </c>
      <c r="B7" s="92"/>
      <c r="C7" s="109" t="s">
        <v>42</v>
      </c>
      <c r="D7" s="110"/>
    </row>
    <row r="8" ht="22.75" customHeight="1" spans="1:4">
      <c r="A8" s="109" t="s">
        <v>43</v>
      </c>
      <c r="B8" s="92"/>
      <c r="C8" s="109" t="s">
        <v>44</v>
      </c>
      <c r="D8" s="110"/>
    </row>
    <row r="9" ht="22.75" customHeight="1" spans="1:4">
      <c r="A9" s="109" t="s">
        <v>45</v>
      </c>
      <c r="B9" s="92"/>
      <c r="C9" s="109" t="s">
        <v>46</v>
      </c>
      <c r="D9" s="110"/>
    </row>
    <row r="10" ht="22.75" customHeight="1" spans="1:4">
      <c r="A10" s="109" t="s">
        <v>47</v>
      </c>
      <c r="B10" s="92"/>
      <c r="C10" s="109" t="s">
        <v>48</v>
      </c>
      <c r="D10" s="110"/>
    </row>
    <row r="11" ht="22.75" customHeight="1" spans="1:4">
      <c r="A11" s="109" t="s">
        <v>49</v>
      </c>
      <c r="B11" s="92"/>
      <c r="C11" s="109" t="s">
        <v>50</v>
      </c>
      <c r="D11" s="110"/>
    </row>
    <row r="12" ht="22.75" customHeight="1" spans="1:4">
      <c r="A12" s="109" t="s">
        <v>51</v>
      </c>
      <c r="B12" s="92"/>
      <c r="C12" s="109" t="s">
        <v>52</v>
      </c>
      <c r="D12" s="110"/>
    </row>
    <row r="13" ht="22.75" customHeight="1" spans="1:4">
      <c r="A13" s="109" t="s">
        <v>53</v>
      </c>
      <c r="B13" s="92"/>
      <c r="C13" s="109" t="s">
        <v>54</v>
      </c>
      <c r="D13" s="110">
        <v>83979.06</v>
      </c>
    </row>
    <row r="14" ht="22.75" customHeight="1" spans="1:4">
      <c r="A14" s="109" t="s">
        <v>55</v>
      </c>
      <c r="B14" s="92"/>
      <c r="C14" s="109" t="s">
        <v>56</v>
      </c>
      <c r="D14" s="110"/>
    </row>
    <row r="15" ht="22.75" customHeight="1" spans="1:4">
      <c r="A15" s="109"/>
      <c r="B15" s="111"/>
      <c r="C15" s="109" t="s">
        <v>57</v>
      </c>
      <c r="D15" s="110">
        <v>1037200.46</v>
      </c>
    </row>
    <row r="16" ht="22.75" customHeight="1" spans="1:4">
      <c r="A16" s="109"/>
      <c r="B16" s="111"/>
      <c r="C16" s="109" t="s">
        <v>58</v>
      </c>
      <c r="D16" s="110"/>
    </row>
    <row r="17" ht="22.75" customHeight="1" spans="1:4">
      <c r="A17" s="109"/>
      <c r="B17" s="111"/>
      <c r="C17" s="109" t="s">
        <v>59</v>
      </c>
      <c r="D17" s="110"/>
    </row>
    <row r="18" ht="22.75" customHeight="1" spans="1:4">
      <c r="A18" s="109"/>
      <c r="B18" s="111"/>
      <c r="C18" s="109" t="s">
        <v>60</v>
      </c>
      <c r="D18" s="110"/>
    </row>
    <row r="19" ht="22.75" customHeight="1" spans="1:4">
      <c r="A19" s="109"/>
      <c r="B19" s="111"/>
      <c r="C19" s="109" t="s">
        <v>61</v>
      </c>
      <c r="D19" s="110"/>
    </row>
    <row r="20" ht="22.75" customHeight="1" spans="1:4">
      <c r="A20" s="112"/>
      <c r="B20" s="113"/>
      <c r="C20" s="109" t="s">
        <v>62</v>
      </c>
      <c r="D20" s="110"/>
    </row>
    <row r="21" ht="22.75" customHeight="1" spans="1:4">
      <c r="A21" s="112"/>
      <c r="B21" s="113"/>
      <c r="C21" s="109" t="s">
        <v>63</v>
      </c>
      <c r="D21" s="110"/>
    </row>
    <row r="22" ht="22.75" customHeight="1" spans="1:4">
      <c r="A22" s="112"/>
      <c r="B22" s="113"/>
      <c r="C22" s="109" t="s">
        <v>64</v>
      </c>
      <c r="D22" s="110"/>
    </row>
    <row r="23" ht="22.75" customHeight="1" spans="1:4">
      <c r="A23" s="112"/>
      <c r="B23" s="113"/>
      <c r="C23" s="109" t="s">
        <v>65</v>
      </c>
      <c r="D23" s="110"/>
    </row>
    <row r="24" ht="22.75" customHeight="1" spans="1:4">
      <c r="A24" s="112"/>
      <c r="B24" s="113"/>
      <c r="C24" s="109" t="s">
        <v>66</v>
      </c>
      <c r="D24" s="110"/>
    </row>
    <row r="25" ht="22.75" customHeight="1" spans="1:4">
      <c r="A25" s="109"/>
      <c r="B25" s="111"/>
      <c r="C25" s="109" t="s">
        <v>67</v>
      </c>
      <c r="D25" s="110"/>
    </row>
    <row r="26" ht="22.75" customHeight="1" spans="1:4">
      <c r="A26" s="109"/>
      <c r="B26" s="111"/>
      <c r="C26" s="109" t="s">
        <v>68</v>
      </c>
      <c r="D26" s="110"/>
    </row>
    <row r="27" ht="22.75" customHeight="1" spans="1:4">
      <c r="A27" s="109"/>
      <c r="B27" s="111"/>
      <c r="C27" s="109" t="s">
        <v>69</v>
      </c>
      <c r="D27" s="110"/>
    </row>
    <row r="28" ht="22.75" customHeight="1" spans="1:4">
      <c r="A28" s="112"/>
      <c r="B28" s="113"/>
      <c r="C28" s="109" t="s">
        <v>70</v>
      </c>
      <c r="D28" s="110"/>
    </row>
    <row r="29" ht="22.75" customHeight="1" spans="1:4">
      <c r="A29" s="112"/>
      <c r="B29" s="113"/>
      <c r="C29" s="109" t="s">
        <v>71</v>
      </c>
      <c r="D29" s="110"/>
    </row>
    <row r="30" ht="22.75" customHeight="1" spans="1:4">
      <c r="A30" s="112"/>
      <c r="B30" s="113"/>
      <c r="C30" s="109" t="s">
        <v>72</v>
      </c>
      <c r="D30" s="110"/>
    </row>
    <row r="31" ht="22.75" customHeight="1" spans="1:4">
      <c r="A31" s="112"/>
      <c r="B31" s="113"/>
      <c r="C31" s="109" t="s">
        <v>73</v>
      </c>
      <c r="D31" s="110"/>
    </row>
    <row r="32" ht="22.75" customHeight="1" spans="1:4">
      <c r="A32" s="112"/>
      <c r="B32" s="113"/>
      <c r="C32" s="109" t="s">
        <v>74</v>
      </c>
      <c r="D32" s="110"/>
    </row>
    <row r="33" ht="22.75" customHeight="1" spans="1:4">
      <c r="A33" s="109"/>
      <c r="B33" s="109"/>
      <c r="C33" s="109" t="s">
        <v>75</v>
      </c>
      <c r="D33" s="110"/>
    </row>
    <row r="34" ht="22.75" customHeight="1" spans="1:4">
      <c r="A34" s="109"/>
      <c r="B34" s="109"/>
      <c r="C34" s="109" t="s">
        <v>76</v>
      </c>
      <c r="D34" s="110"/>
    </row>
    <row r="35" ht="22.75" customHeight="1" spans="1:4">
      <c r="A35" s="109"/>
      <c r="B35" s="109"/>
      <c r="C35" s="109" t="s">
        <v>77</v>
      </c>
      <c r="D35" s="110"/>
    </row>
    <row r="36" ht="22.75" customHeight="1" spans="1:4">
      <c r="A36" s="109"/>
      <c r="B36" s="109"/>
      <c r="C36" s="109"/>
      <c r="D36" s="109"/>
    </row>
    <row r="37" ht="22.75" customHeight="1" spans="1:4">
      <c r="A37" s="109"/>
      <c r="B37" s="109"/>
      <c r="C37" s="109"/>
      <c r="D37" s="109"/>
    </row>
    <row r="38" ht="22.75" customHeight="1" spans="1:4">
      <c r="A38" s="109"/>
      <c r="B38" s="109"/>
      <c r="C38" s="109"/>
      <c r="D38" s="109"/>
    </row>
    <row r="39" ht="22.75" customHeight="1" spans="1:4">
      <c r="A39" s="112" t="s">
        <v>78</v>
      </c>
      <c r="B39" s="113">
        <f>SUM(B6:B14)</f>
        <v>1121179.517</v>
      </c>
      <c r="C39" s="112" t="s">
        <v>79</v>
      </c>
      <c r="D39" s="113">
        <f>SUM(D6:D38)</f>
        <v>1121179.52</v>
      </c>
    </row>
    <row r="40" ht="22.75" customHeight="1" spans="1:4">
      <c r="A40" s="112" t="s">
        <v>80</v>
      </c>
      <c r="B40" s="113"/>
      <c r="C40" s="112" t="s">
        <v>81</v>
      </c>
      <c r="D40" s="113"/>
    </row>
    <row r="41" ht="22.75" customHeight="1" spans="1:4">
      <c r="A41" s="109"/>
      <c r="B41" s="111"/>
      <c r="C41" s="109"/>
      <c r="D41" s="111"/>
    </row>
    <row r="42" ht="22.75" customHeight="1" spans="1:4">
      <c r="A42" s="112" t="s">
        <v>82</v>
      </c>
      <c r="B42" s="113">
        <f>B39+B40</f>
        <v>1121179.517</v>
      </c>
      <c r="C42" s="112" t="s">
        <v>83</v>
      </c>
      <c r="D42" s="113">
        <f>D39+D40</f>
        <v>1121179.52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I12" sqref="I12"/>
    </sheetView>
  </sheetViews>
  <sheetFormatPr defaultColWidth="7.875" defaultRowHeight="12.75" customHeight="1" outlineLevelCol="2"/>
  <cols>
    <col min="1" max="1" width="39.5" style="42" customWidth="1"/>
    <col min="2" max="2" width="35.625" style="42" customWidth="1"/>
    <col min="3" max="3" width="27.375" style="42" customWidth="1"/>
    <col min="4" max="16384" width="7.875" style="41"/>
  </cols>
  <sheetData>
    <row r="1" ht="24.75" customHeight="1" spans="1:1">
      <c r="A1" s="50"/>
    </row>
    <row r="2" ht="24.75" customHeight="1" spans="1:2">
      <c r="A2" s="44" t="s">
        <v>84</v>
      </c>
      <c r="B2" s="44"/>
    </row>
    <row r="3" ht="24.75" customHeight="1" spans="1:2">
      <c r="A3" s="100"/>
      <c r="B3" s="45" t="s">
        <v>34</v>
      </c>
    </row>
    <row r="4" ht="24" customHeight="1" spans="1:2">
      <c r="A4" s="54" t="s">
        <v>37</v>
      </c>
      <c r="B4" s="54" t="s">
        <v>38</v>
      </c>
    </row>
    <row r="5" s="41" customFormat="1" ht="25" customHeight="1" spans="1:3">
      <c r="A5" s="101" t="s">
        <v>85</v>
      </c>
      <c r="B5" s="102">
        <f>B6+B7</f>
        <v>1121179.517</v>
      </c>
      <c r="C5" s="42"/>
    </row>
    <row r="6" s="41" customFormat="1" ht="25" customHeight="1" spans="1:3">
      <c r="A6" s="101" t="s">
        <v>86</v>
      </c>
      <c r="B6" s="103">
        <v>1121179.517</v>
      </c>
      <c r="C6" s="42"/>
    </row>
    <row r="7" s="41" customFormat="1" ht="25" customHeight="1" spans="1:3">
      <c r="A7" s="101" t="s">
        <v>87</v>
      </c>
      <c r="B7" s="103"/>
      <c r="C7" s="42"/>
    </row>
    <row r="8" s="41" customFormat="1" ht="25" customHeight="1" spans="1:3">
      <c r="A8" s="101" t="s">
        <v>88</v>
      </c>
      <c r="B8" s="103">
        <f>B9+B10</f>
        <v>0</v>
      </c>
      <c r="C8" s="42"/>
    </row>
    <row r="9" s="41" customFormat="1" ht="25" customHeight="1" spans="1:3">
      <c r="A9" s="101" t="s">
        <v>89</v>
      </c>
      <c r="B9" s="103"/>
      <c r="C9" s="42"/>
    </row>
    <row r="10" s="41" customFormat="1" ht="25" customHeight="1" spans="1:3">
      <c r="A10" s="101" t="s">
        <v>90</v>
      </c>
      <c r="B10" s="103"/>
      <c r="C10" s="42"/>
    </row>
    <row r="11" s="41" customFormat="1" ht="25" customHeight="1" spans="1:3">
      <c r="A11" s="101" t="s">
        <v>91</v>
      </c>
      <c r="B11" s="103">
        <f>SUM(B12:B14)</f>
        <v>0</v>
      </c>
      <c r="C11" s="42"/>
    </row>
    <row r="12" s="41" customFormat="1" ht="25" customHeight="1" spans="1:3">
      <c r="A12" s="101" t="s">
        <v>92</v>
      </c>
      <c r="B12" s="103"/>
      <c r="C12" s="42"/>
    </row>
    <row r="13" s="41" customFormat="1" ht="25" customHeight="1" spans="1:3">
      <c r="A13" s="101" t="s">
        <v>93</v>
      </c>
      <c r="B13" s="103"/>
      <c r="C13" s="42"/>
    </row>
    <row r="14" s="41" customFormat="1" ht="25" customHeight="1" spans="1:3">
      <c r="A14" s="101" t="s">
        <v>94</v>
      </c>
      <c r="B14" s="103"/>
      <c r="C14" s="42"/>
    </row>
    <row r="15" s="41" customFormat="1" ht="25" customHeight="1" spans="1:3">
      <c r="A15" s="101" t="s">
        <v>95</v>
      </c>
      <c r="B15" s="103"/>
      <c r="C15" s="42"/>
    </row>
    <row r="16" s="41" customFormat="1" ht="25" customHeight="1" spans="1:3">
      <c r="A16" s="101" t="s">
        <v>96</v>
      </c>
      <c r="B16" s="103"/>
      <c r="C16" s="42"/>
    </row>
    <row r="17" s="41" customFormat="1" ht="25" customHeight="1" spans="1:3">
      <c r="A17" s="101" t="s">
        <v>97</v>
      </c>
      <c r="B17" s="103"/>
      <c r="C17" s="42"/>
    </row>
    <row r="18" s="41" customFormat="1" ht="25" customHeight="1" spans="1:3">
      <c r="A18" s="101" t="s">
        <v>98</v>
      </c>
      <c r="B18" s="103"/>
      <c r="C18" s="42"/>
    </row>
    <row r="19" s="41" customFormat="1" ht="25" customHeight="1" spans="1:3">
      <c r="A19" s="101" t="s">
        <v>99</v>
      </c>
      <c r="B19" s="102">
        <f>B20+B23+B26+B27</f>
        <v>0</v>
      </c>
      <c r="C19" s="42"/>
    </row>
    <row r="20" s="41" customFormat="1" ht="25" customHeight="1" spans="1:3">
      <c r="A20" s="101" t="s">
        <v>100</v>
      </c>
      <c r="B20" s="102">
        <f>B21+B22</f>
        <v>0</v>
      </c>
      <c r="C20" s="42"/>
    </row>
    <row r="21" s="41" customFormat="1" ht="25" customHeight="1" spans="1:3">
      <c r="A21" s="101" t="s">
        <v>101</v>
      </c>
      <c r="B21" s="102"/>
      <c r="C21" s="42"/>
    </row>
    <row r="22" s="41" customFormat="1" ht="25" customHeight="1" spans="1:3">
      <c r="A22" s="101" t="s">
        <v>102</v>
      </c>
      <c r="B22" s="102"/>
      <c r="C22" s="42"/>
    </row>
    <row r="23" s="41" customFormat="1" ht="25" customHeight="1" spans="1:3">
      <c r="A23" s="101" t="s">
        <v>103</v>
      </c>
      <c r="B23" s="102">
        <f>B24+B25</f>
        <v>0</v>
      </c>
      <c r="C23" s="42"/>
    </row>
    <row r="24" s="41" customFormat="1" ht="25" customHeight="1" spans="1:3">
      <c r="A24" s="101" t="s">
        <v>104</v>
      </c>
      <c r="B24" s="102"/>
      <c r="C24" s="42"/>
    </row>
    <row r="25" s="41" customFormat="1" ht="25" customHeight="1" spans="1:3">
      <c r="A25" s="101" t="s">
        <v>105</v>
      </c>
      <c r="B25" s="102"/>
      <c r="C25" s="42"/>
    </row>
    <row r="26" s="41" customFormat="1" ht="25" customHeight="1" spans="1:3">
      <c r="A26" s="101" t="s">
        <v>106</v>
      </c>
      <c r="B26" s="102"/>
      <c r="C26" s="42"/>
    </row>
    <row r="27" s="41" customFormat="1" ht="25" customHeight="1" spans="1:3">
      <c r="A27" s="101" t="s">
        <v>107</v>
      </c>
      <c r="B27" s="102"/>
      <c r="C27" s="42"/>
    </row>
    <row r="28" ht="25" customHeight="1" spans="1:2">
      <c r="A28" s="104"/>
      <c r="B28" s="102"/>
    </row>
    <row r="29" s="41" customFormat="1" ht="25" customHeight="1" spans="1:3">
      <c r="A29" s="105" t="s">
        <v>108</v>
      </c>
      <c r="B29" s="106">
        <f>B5+B8+B11+B15+B16+B17+B18+B19</f>
        <v>1121179.517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"/>
    </sheetView>
  </sheetViews>
  <sheetFormatPr defaultColWidth="10" defaultRowHeight="13.5" outlineLevelCol="4"/>
  <cols>
    <col min="1" max="1" width="43.875" customWidth="1"/>
    <col min="2" max="2" width="23" customWidth="1"/>
    <col min="3" max="3" width="21.375" customWidth="1"/>
    <col min="4" max="4" width="17.625" customWidth="1"/>
    <col min="5" max="5" width="17.375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109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6" t="s">
        <v>34</v>
      </c>
    </row>
    <row r="4" ht="22.75" customHeight="1" spans="1:5">
      <c r="A4" s="97" t="s">
        <v>110</v>
      </c>
      <c r="B4" s="97" t="s">
        <v>111</v>
      </c>
      <c r="C4" s="97" t="s">
        <v>112</v>
      </c>
      <c r="D4" s="97" t="s">
        <v>113</v>
      </c>
      <c r="E4" s="97" t="s">
        <v>114</v>
      </c>
    </row>
    <row r="5" ht="22.75" customHeight="1" spans="1:5">
      <c r="A5" s="71" t="s">
        <v>115</v>
      </c>
      <c r="B5" s="71">
        <f>C5+D5+E5</f>
        <v>1121179.52</v>
      </c>
      <c r="C5" s="71">
        <f>C6+C11</f>
        <v>1121179.52</v>
      </c>
      <c r="D5" s="71"/>
      <c r="E5" s="71"/>
    </row>
    <row r="6" ht="24" customHeight="1" spans="1:5">
      <c r="A6" s="98" t="s">
        <v>116</v>
      </c>
      <c r="B6" s="71">
        <f t="shared" ref="B6:B15" si="0">C6+D6+E6</f>
        <v>83979.06</v>
      </c>
      <c r="C6" s="71">
        <f>C7+C9</f>
        <v>83979.06</v>
      </c>
      <c r="D6" s="71"/>
      <c r="E6" s="71"/>
    </row>
    <row r="7" ht="24" customHeight="1" spans="1:5">
      <c r="A7" s="98" t="s">
        <v>117</v>
      </c>
      <c r="B7" s="71">
        <f t="shared" si="0"/>
        <v>78844.55</v>
      </c>
      <c r="C7" s="99">
        <f>C8</f>
        <v>78844.55</v>
      </c>
      <c r="D7" s="71"/>
      <c r="E7" s="71"/>
    </row>
    <row r="8" ht="24" customHeight="1" spans="1:5">
      <c r="A8" s="98" t="s">
        <v>118</v>
      </c>
      <c r="B8" s="71">
        <f t="shared" si="0"/>
        <v>78844.55</v>
      </c>
      <c r="C8" s="99">
        <v>78844.55</v>
      </c>
      <c r="D8" s="99"/>
      <c r="E8" s="99"/>
    </row>
    <row r="9" ht="24" customHeight="1" spans="1:5">
      <c r="A9" s="98" t="s">
        <v>119</v>
      </c>
      <c r="B9" s="71">
        <f t="shared" si="0"/>
        <v>5134.51</v>
      </c>
      <c r="C9" s="76">
        <f>C10</f>
        <v>5134.51</v>
      </c>
      <c r="D9" s="76"/>
      <c r="E9" s="76"/>
    </row>
    <row r="10" ht="24" customHeight="1" spans="1:5">
      <c r="A10" s="98" t="s">
        <v>120</v>
      </c>
      <c r="B10" s="71">
        <f t="shared" si="0"/>
        <v>5134.51</v>
      </c>
      <c r="C10" s="76">
        <v>5134.51</v>
      </c>
      <c r="D10" s="76"/>
      <c r="E10" s="76"/>
    </row>
    <row r="11" ht="24" customHeight="1" spans="1:5">
      <c r="A11" s="98" t="s">
        <v>121</v>
      </c>
      <c r="B11" s="71">
        <f t="shared" si="0"/>
        <v>1037200.46</v>
      </c>
      <c r="C11" s="71">
        <f>C12+C14</f>
        <v>1037200.46</v>
      </c>
      <c r="D11" s="76"/>
      <c r="E11" s="76"/>
    </row>
    <row r="12" ht="24" customHeight="1" spans="1:5">
      <c r="A12" s="98" t="s">
        <v>122</v>
      </c>
      <c r="B12" s="71">
        <f t="shared" si="0"/>
        <v>979709.35</v>
      </c>
      <c r="C12" s="76">
        <f>C13</f>
        <v>979709.35</v>
      </c>
      <c r="D12" s="76"/>
      <c r="E12" s="76"/>
    </row>
    <row r="13" ht="24" customHeight="1" spans="1:5">
      <c r="A13" s="98" t="s">
        <v>123</v>
      </c>
      <c r="B13" s="71">
        <f t="shared" si="0"/>
        <v>979709.35</v>
      </c>
      <c r="C13" s="76">
        <v>979709.35</v>
      </c>
      <c r="D13" s="76"/>
      <c r="E13" s="76"/>
    </row>
    <row r="14" ht="24" customHeight="1" spans="1:5">
      <c r="A14" s="98" t="s">
        <v>124</v>
      </c>
      <c r="B14" s="71">
        <f t="shared" si="0"/>
        <v>57491.11</v>
      </c>
      <c r="C14" s="76">
        <f>C15</f>
        <v>57491.11</v>
      </c>
      <c r="D14" s="76"/>
      <c r="E14" s="76"/>
    </row>
    <row r="15" ht="24" customHeight="1" spans="1:5">
      <c r="A15" s="98" t="s">
        <v>125</v>
      </c>
      <c r="B15" s="71">
        <f t="shared" si="0"/>
        <v>57491.11</v>
      </c>
      <c r="C15" s="76">
        <v>57491.11</v>
      </c>
      <c r="D15" s="76"/>
      <c r="E15" s="7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4" workbookViewId="0">
      <selection activeCell="E6" sqref="E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2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4"/>
      <c r="B1" s="34"/>
      <c r="C1" s="34"/>
      <c r="D1" s="34"/>
      <c r="E1" s="34"/>
      <c r="F1" s="34"/>
      <c r="G1" s="34"/>
    </row>
    <row r="2" ht="39.85" customHeight="1" spans="1:7">
      <c r="A2" s="35" t="s">
        <v>126</v>
      </c>
      <c r="B2" s="35"/>
      <c r="C2" s="35"/>
      <c r="D2" s="35"/>
      <c r="E2" s="34"/>
      <c r="F2" s="34"/>
      <c r="G2" s="34"/>
    </row>
    <row r="3" ht="22.75" customHeight="1" spans="1:7">
      <c r="A3" s="36"/>
      <c r="B3" s="36"/>
      <c r="C3" s="69" t="s">
        <v>34</v>
      </c>
      <c r="D3" s="69"/>
      <c r="E3" s="36"/>
      <c r="F3" s="36"/>
      <c r="G3" s="36"/>
    </row>
    <row r="4" ht="22.75" customHeight="1" spans="1:7">
      <c r="A4" s="86" t="s">
        <v>35</v>
      </c>
      <c r="B4" s="86"/>
      <c r="C4" s="86" t="s">
        <v>36</v>
      </c>
      <c r="D4" s="86"/>
      <c r="E4" s="36"/>
      <c r="F4" s="36"/>
      <c r="G4" s="36"/>
    </row>
    <row r="5" ht="22.75" customHeight="1" spans="1:7">
      <c r="A5" s="86" t="s">
        <v>37</v>
      </c>
      <c r="B5" s="86" t="s">
        <v>38</v>
      </c>
      <c r="C5" s="86" t="s">
        <v>37</v>
      </c>
      <c r="D5" s="86" t="s">
        <v>115</v>
      </c>
      <c r="E5" s="36"/>
      <c r="F5" s="36"/>
      <c r="G5" s="36"/>
    </row>
    <row r="6" ht="22.75" customHeight="1" spans="1:7">
      <c r="A6" s="39" t="s">
        <v>127</v>
      </c>
      <c r="B6" s="92">
        <v>1121179.517</v>
      </c>
      <c r="C6" s="39" t="s">
        <v>128</v>
      </c>
      <c r="D6" s="93">
        <f>D14+D16</f>
        <v>1121179.52</v>
      </c>
      <c r="E6" s="36"/>
      <c r="F6" s="36"/>
      <c r="G6" s="36"/>
    </row>
    <row r="7" ht="22.75" customHeight="1" spans="1:7">
      <c r="A7" s="39" t="s">
        <v>129</v>
      </c>
      <c r="B7" s="92">
        <v>1121179.517</v>
      </c>
      <c r="C7" s="39" t="s">
        <v>130</v>
      </c>
      <c r="D7" s="92"/>
      <c r="E7" s="36"/>
      <c r="F7" s="36"/>
      <c r="G7" s="36"/>
    </row>
    <row r="8" ht="22.75" customHeight="1" spans="1:7">
      <c r="A8" s="39" t="s">
        <v>131</v>
      </c>
      <c r="B8" s="92"/>
      <c r="C8" s="39" t="s">
        <v>132</v>
      </c>
      <c r="D8" s="92"/>
      <c r="E8" s="36"/>
      <c r="F8" s="36"/>
      <c r="G8" s="36"/>
    </row>
    <row r="9" ht="22.75" customHeight="1" spans="1:7">
      <c r="A9" s="39" t="s">
        <v>133</v>
      </c>
      <c r="B9" s="92"/>
      <c r="C9" s="39" t="s">
        <v>134</v>
      </c>
      <c r="D9" s="92"/>
      <c r="E9" s="36"/>
      <c r="F9" s="36"/>
      <c r="G9" s="36"/>
    </row>
    <row r="10" ht="22.75" customHeight="1" spans="1:7">
      <c r="A10" s="39"/>
      <c r="B10" s="94"/>
      <c r="C10" s="39" t="s">
        <v>135</v>
      </c>
      <c r="D10" s="92"/>
      <c r="E10" s="36"/>
      <c r="F10" s="36"/>
      <c r="G10" s="36"/>
    </row>
    <row r="11" ht="22.75" customHeight="1" spans="1:7">
      <c r="A11" s="39"/>
      <c r="B11" s="94"/>
      <c r="C11" s="39" t="s">
        <v>136</v>
      </c>
      <c r="D11" s="92"/>
      <c r="E11" s="36"/>
      <c r="F11" s="36"/>
      <c r="G11" s="36"/>
    </row>
    <row r="12" ht="22.75" customHeight="1" spans="1:7">
      <c r="A12" s="39"/>
      <c r="B12" s="94"/>
      <c r="C12" s="39" t="s">
        <v>137</v>
      </c>
      <c r="D12" s="92"/>
      <c r="E12" s="36"/>
      <c r="F12" s="36"/>
      <c r="G12" s="36"/>
    </row>
    <row r="13" ht="22.75" customHeight="1" spans="1:7">
      <c r="A13" s="66"/>
      <c r="B13" s="89"/>
      <c r="C13" s="39" t="s">
        <v>138</v>
      </c>
      <c r="D13" s="92"/>
      <c r="E13" s="36"/>
      <c r="F13" s="36"/>
      <c r="G13" s="36"/>
    </row>
    <row r="14" ht="22.75" customHeight="1" spans="1:7">
      <c r="A14" s="39"/>
      <c r="B14" s="94"/>
      <c r="C14" s="39" t="s">
        <v>139</v>
      </c>
      <c r="D14" s="92">
        <v>83979.06</v>
      </c>
      <c r="E14" s="36"/>
      <c r="F14" s="36"/>
      <c r="G14" s="68"/>
    </row>
    <row r="15" ht="22.75" customHeight="1" spans="1:7">
      <c r="A15" s="39"/>
      <c r="B15" s="94"/>
      <c r="C15" s="39" t="s">
        <v>140</v>
      </c>
      <c r="D15" s="92"/>
      <c r="E15" s="36"/>
      <c r="F15" s="36"/>
      <c r="G15" s="36"/>
    </row>
    <row r="16" ht="22.75" customHeight="1" spans="1:7">
      <c r="A16" s="39"/>
      <c r="B16" s="94"/>
      <c r="C16" s="39" t="s">
        <v>141</v>
      </c>
      <c r="D16" s="92">
        <v>1037200.46</v>
      </c>
      <c r="E16" s="36"/>
      <c r="F16" s="36"/>
      <c r="G16" s="36"/>
    </row>
    <row r="17" ht="22.75" customHeight="1" spans="1:7">
      <c r="A17" s="39"/>
      <c r="B17" s="94"/>
      <c r="C17" s="39" t="s">
        <v>142</v>
      </c>
      <c r="D17" s="92"/>
      <c r="E17" s="36"/>
      <c r="F17" s="36"/>
      <c r="G17" s="36"/>
    </row>
    <row r="18" ht="22.75" customHeight="1" spans="1:7">
      <c r="A18" s="39"/>
      <c r="B18" s="94"/>
      <c r="C18" s="39" t="s">
        <v>143</v>
      </c>
      <c r="D18" s="92"/>
      <c r="E18" s="36"/>
      <c r="F18" s="36"/>
      <c r="G18" s="36"/>
    </row>
    <row r="19" ht="22.75" customHeight="1" spans="1:7">
      <c r="A19" s="39"/>
      <c r="B19" s="39"/>
      <c r="C19" s="39" t="s">
        <v>144</v>
      </c>
      <c r="D19" s="92"/>
      <c r="E19" s="36"/>
      <c r="F19" s="36"/>
      <c r="G19" s="36"/>
    </row>
    <row r="20" ht="22.75" customHeight="1" spans="1:7">
      <c r="A20" s="39"/>
      <c r="B20" s="39"/>
      <c r="C20" s="39" t="s">
        <v>145</v>
      </c>
      <c r="D20" s="92"/>
      <c r="E20" s="36"/>
      <c r="F20" s="36"/>
      <c r="G20" s="36"/>
    </row>
    <row r="21" ht="22.75" customHeight="1" spans="1:7">
      <c r="A21" s="39"/>
      <c r="B21" s="39"/>
      <c r="C21" s="39" t="s">
        <v>146</v>
      </c>
      <c r="D21" s="92"/>
      <c r="E21" s="36"/>
      <c r="F21" s="36"/>
      <c r="G21" s="36"/>
    </row>
    <row r="22" ht="22.75" customHeight="1" spans="1:7">
      <c r="A22" s="39"/>
      <c r="B22" s="39"/>
      <c r="C22" s="39" t="s">
        <v>147</v>
      </c>
      <c r="D22" s="92"/>
      <c r="E22" s="36"/>
      <c r="F22" s="36"/>
      <c r="G22" s="36"/>
    </row>
    <row r="23" ht="22.75" customHeight="1" spans="1:7">
      <c r="A23" s="39"/>
      <c r="B23" s="39"/>
      <c r="C23" s="39" t="s">
        <v>148</v>
      </c>
      <c r="D23" s="92"/>
      <c r="E23" s="36"/>
      <c r="F23" s="36"/>
      <c r="G23" s="36"/>
    </row>
    <row r="24" ht="22.75" customHeight="1" spans="1:7">
      <c r="A24" s="39"/>
      <c r="B24" s="39"/>
      <c r="C24" s="39" t="s">
        <v>149</v>
      </c>
      <c r="D24" s="92"/>
      <c r="E24" s="36"/>
      <c r="F24" s="36"/>
      <c r="G24" s="36"/>
    </row>
    <row r="25" ht="22.75" customHeight="1" spans="1:7">
      <c r="A25" s="39"/>
      <c r="B25" s="39"/>
      <c r="C25" s="39" t="s">
        <v>150</v>
      </c>
      <c r="D25" s="92"/>
      <c r="E25" s="36"/>
      <c r="F25" s="36"/>
      <c r="G25" s="36"/>
    </row>
    <row r="26" ht="22.75" customHeight="1" spans="1:7">
      <c r="A26" s="39"/>
      <c r="B26" s="39"/>
      <c r="C26" s="39" t="s">
        <v>151</v>
      </c>
      <c r="D26" s="92"/>
      <c r="E26" s="36"/>
      <c r="F26" s="36"/>
      <c r="G26" s="36"/>
    </row>
    <row r="27" ht="22.75" customHeight="1" spans="1:7">
      <c r="A27" s="39"/>
      <c r="B27" s="39"/>
      <c r="C27" s="39" t="s">
        <v>152</v>
      </c>
      <c r="D27" s="92"/>
      <c r="E27" s="36"/>
      <c r="F27" s="36"/>
      <c r="G27" s="36"/>
    </row>
    <row r="28" ht="22.75" customHeight="1" spans="1:7">
      <c r="A28" s="39"/>
      <c r="B28" s="39"/>
      <c r="C28" s="39" t="s">
        <v>153</v>
      </c>
      <c r="D28" s="92"/>
      <c r="E28" s="36"/>
      <c r="F28" s="36"/>
      <c r="G28" s="36"/>
    </row>
    <row r="29" ht="22.75" customHeight="1" spans="1:7">
      <c r="A29" s="39"/>
      <c r="B29" s="39"/>
      <c r="C29" s="39" t="s">
        <v>154</v>
      </c>
      <c r="D29" s="92"/>
      <c r="E29" s="36"/>
      <c r="F29" s="36"/>
      <c r="G29" s="36"/>
    </row>
    <row r="30" ht="22.75" customHeight="1" spans="1:7">
      <c r="A30" s="39"/>
      <c r="B30" s="39"/>
      <c r="C30" s="39" t="s">
        <v>155</v>
      </c>
      <c r="D30" s="92"/>
      <c r="E30" s="36"/>
      <c r="F30" s="36"/>
      <c r="G30" s="36"/>
    </row>
    <row r="31" ht="22.75" customHeight="1" spans="1:7">
      <c r="A31" s="39"/>
      <c r="B31" s="39"/>
      <c r="C31" s="39" t="s">
        <v>156</v>
      </c>
      <c r="D31" s="92"/>
      <c r="E31" s="36"/>
      <c r="F31" s="36"/>
      <c r="G31" s="36"/>
    </row>
    <row r="32" ht="22.75" customHeight="1" spans="1:7">
      <c r="A32" s="39"/>
      <c r="B32" s="39"/>
      <c r="C32" s="39" t="s">
        <v>157</v>
      </c>
      <c r="D32" s="92"/>
      <c r="E32" s="36"/>
      <c r="F32" s="36"/>
      <c r="G32" s="36"/>
    </row>
    <row r="33" ht="22.75" customHeight="1" spans="1:7">
      <c r="A33" s="39"/>
      <c r="B33" s="39"/>
      <c r="C33" s="39" t="s">
        <v>158</v>
      </c>
      <c r="D33" s="92"/>
      <c r="E33" s="36"/>
      <c r="F33" s="36"/>
      <c r="G33" s="36"/>
    </row>
    <row r="34" ht="22.75" customHeight="1" spans="1:7">
      <c r="A34" s="86" t="s">
        <v>159</v>
      </c>
      <c r="B34" s="95">
        <f>B6</f>
        <v>1121179.517</v>
      </c>
      <c r="C34" s="86" t="s">
        <v>160</v>
      </c>
      <c r="D34" s="96">
        <f>D6</f>
        <v>1121179.52</v>
      </c>
      <c r="E34" s="68"/>
      <c r="F34" s="36"/>
      <c r="G34" s="3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4" sqref="D24"/>
    </sheetView>
  </sheetViews>
  <sheetFormatPr defaultColWidth="10" defaultRowHeight="13.5" outlineLevelRow="7"/>
  <cols>
    <col min="1" max="1" width="27.2083333333333" customWidth="1"/>
    <col min="2" max="2" width="12.9833333333333" customWidth="1"/>
    <col min="3" max="3" width="12.7166666666667" customWidth="1"/>
    <col min="4" max="4" width="12.8666666666667" customWidth="1"/>
    <col min="5" max="5" width="10.525" customWidth="1"/>
    <col min="6" max="6" width="8.96666666666667" customWidth="1"/>
    <col min="7" max="7" width="10.125" customWidth="1"/>
    <col min="8" max="8" width="8.70833333333333" customWidth="1"/>
    <col min="9" max="9" width="7.54166666666667" customWidth="1"/>
    <col min="10" max="10" width="9.50833333333333" customWidth="1"/>
    <col min="11" max="11" width="11.325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161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6"/>
      <c r="B3" s="36"/>
      <c r="C3" s="36"/>
      <c r="D3" s="36"/>
      <c r="E3" s="36"/>
      <c r="F3" s="36"/>
      <c r="G3" s="36"/>
      <c r="H3" s="36"/>
      <c r="I3" s="36"/>
      <c r="J3" s="69" t="s">
        <v>34</v>
      </c>
      <c r="K3" s="69"/>
    </row>
    <row r="4" ht="22.75" customHeight="1" spans="1:11">
      <c r="A4" s="86" t="s">
        <v>162</v>
      </c>
      <c r="B4" s="86" t="s">
        <v>115</v>
      </c>
      <c r="C4" s="86" t="s">
        <v>163</v>
      </c>
      <c r="D4" s="86"/>
      <c r="E4" s="86"/>
      <c r="F4" s="86" t="s">
        <v>164</v>
      </c>
      <c r="G4" s="86"/>
      <c r="H4" s="86"/>
      <c r="I4" s="86" t="s">
        <v>165</v>
      </c>
      <c r="J4" s="86"/>
      <c r="K4" s="86"/>
    </row>
    <row r="5" ht="22.75" customHeight="1" spans="1:11">
      <c r="A5" s="86"/>
      <c r="B5" s="86"/>
      <c r="C5" s="38" t="s">
        <v>115</v>
      </c>
      <c r="D5" s="38" t="s">
        <v>112</v>
      </c>
      <c r="E5" s="38" t="s">
        <v>113</v>
      </c>
      <c r="F5" s="38" t="s">
        <v>115</v>
      </c>
      <c r="G5" s="38" t="s">
        <v>112</v>
      </c>
      <c r="H5" s="38" t="s">
        <v>113</v>
      </c>
      <c r="I5" s="38" t="s">
        <v>115</v>
      </c>
      <c r="J5" s="38" t="s">
        <v>112</v>
      </c>
      <c r="K5" s="38" t="s">
        <v>113</v>
      </c>
    </row>
    <row r="6" ht="22.75" customHeight="1" spans="1:11">
      <c r="A6" s="66" t="s">
        <v>115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ht="22.75" customHeight="1" spans="1:11">
      <c r="A7" s="88" t="s">
        <v>2</v>
      </c>
      <c r="B7" s="87">
        <f>C7+F7+I7</f>
        <v>1121179.52</v>
      </c>
      <c r="C7" s="87">
        <f>D7+E7</f>
        <v>1121179.52</v>
      </c>
      <c r="D7" s="89">
        <v>1121179.52</v>
      </c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7" sqref="I7"/>
    </sheetView>
  </sheetViews>
  <sheetFormatPr defaultColWidth="10" defaultRowHeight="13.5" outlineLevelCol="4"/>
  <cols>
    <col min="1" max="1" width="19.2166666666667" customWidth="1"/>
    <col min="2" max="2" width="29.9416666666667" customWidth="1"/>
    <col min="3" max="3" width="29.2833333333333" customWidth="1"/>
    <col min="4" max="4" width="28.5" customWidth="1"/>
    <col min="5" max="5" width="25.6416666666667" customWidth="1"/>
  </cols>
  <sheetData>
    <row r="1" ht="14.3" customHeight="1" spans="1:1">
      <c r="A1" s="77"/>
    </row>
    <row r="2" ht="36.9" customHeight="1" spans="1:5">
      <c r="A2" s="35" t="s">
        <v>166</v>
      </c>
      <c r="B2" s="35"/>
      <c r="C2" s="35"/>
      <c r="D2" s="35"/>
      <c r="E2" s="35"/>
    </row>
    <row r="3" ht="21.85" customHeight="1" spans="1:5">
      <c r="A3" s="36"/>
      <c r="B3" s="36"/>
      <c r="C3" s="69" t="s">
        <v>34</v>
      </c>
      <c r="D3" s="69"/>
      <c r="E3" s="69"/>
    </row>
    <row r="4" ht="22.75" customHeight="1" spans="1:5">
      <c r="A4" s="70" t="s">
        <v>110</v>
      </c>
      <c r="B4" s="70"/>
      <c r="C4" s="70" t="s">
        <v>163</v>
      </c>
      <c r="D4" s="70"/>
      <c r="E4" s="70"/>
    </row>
    <row r="5" ht="22.75" customHeight="1" spans="1:5">
      <c r="A5" s="78" t="s">
        <v>167</v>
      </c>
      <c r="B5" s="78" t="s">
        <v>168</v>
      </c>
      <c r="C5" s="79" t="s">
        <v>115</v>
      </c>
      <c r="D5" s="78" t="s">
        <v>112</v>
      </c>
      <c r="E5" s="78" t="s">
        <v>113</v>
      </c>
    </row>
    <row r="6" ht="22.75" customHeight="1" spans="1:5">
      <c r="A6" s="80"/>
      <c r="B6" s="81" t="s">
        <v>115</v>
      </c>
      <c r="C6" s="82">
        <f>D6+E6</f>
        <v>1121179.52</v>
      </c>
      <c r="D6" s="83">
        <v>1121179.52</v>
      </c>
      <c r="E6" s="83"/>
    </row>
    <row r="7" ht="29" customHeight="1" spans="1:5">
      <c r="A7" s="59" t="s">
        <v>169</v>
      </c>
      <c r="B7" s="59" t="s">
        <v>170</v>
      </c>
      <c r="C7" s="82">
        <f t="shared" ref="C7:C16" si="0">D7+E7</f>
        <v>83979.06</v>
      </c>
      <c r="D7" s="84">
        <v>83979.06</v>
      </c>
      <c r="E7" s="84"/>
    </row>
    <row r="8" ht="29" customHeight="1" spans="1:5">
      <c r="A8" s="59" t="s">
        <v>171</v>
      </c>
      <c r="B8" s="59" t="s">
        <v>172</v>
      </c>
      <c r="C8" s="85">
        <f t="shared" si="0"/>
        <v>78844.55</v>
      </c>
      <c r="D8" s="85">
        <v>78844.55</v>
      </c>
      <c r="E8" s="84"/>
    </row>
    <row r="9" ht="29" customHeight="1" spans="1:5">
      <c r="A9" s="59" t="s">
        <v>173</v>
      </c>
      <c r="B9" s="59" t="s">
        <v>174</v>
      </c>
      <c r="C9" s="85">
        <f t="shared" si="0"/>
        <v>78844.55</v>
      </c>
      <c r="D9" s="85">
        <v>78844.55</v>
      </c>
      <c r="E9" s="85"/>
    </row>
    <row r="10" ht="29" customHeight="1" spans="1:5">
      <c r="A10" s="59" t="s">
        <v>175</v>
      </c>
      <c r="B10" s="59" t="s">
        <v>176</v>
      </c>
      <c r="C10" s="85">
        <f t="shared" si="0"/>
        <v>5134.51</v>
      </c>
      <c r="D10" s="60">
        <v>5134.51</v>
      </c>
      <c r="E10" s="60"/>
    </row>
    <row r="11" ht="29" customHeight="1" spans="1:5">
      <c r="A11" s="59" t="s">
        <v>177</v>
      </c>
      <c r="B11" s="59" t="s">
        <v>176</v>
      </c>
      <c r="C11" s="85">
        <f t="shared" si="0"/>
        <v>5134.51</v>
      </c>
      <c r="D11" s="60">
        <v>5134.51</v>
      </c>
      <c r="E11" s="60"/>
    </row>
    <row r="12" ht="29" customHeight="1" spans="1:5">
      <c r="A12" s="59" t="s">
        <v>178</v>
      </c>
      <c r="B12" s="59" t="s">
        <v>179</v>
      </c>
      <c r="C12" s="82">
        <f t="shared" si="0"/>
        <v>1037200.46</v>
      </c>
      <c r="D12" s="84">
        <v>1037200.46</v>
      </c>
      <c r="E12" s="60"/>
    </row>
    <row r="13" ht="29" customHeight="1" spans="1:5">
      <c r="A13" s="59">
        <v>21004</v>
      </c>
      <c r="B13" s="59" t="s">
        <v>180</v>
      </c>
      <c r="C13" s="85">
        <f t="shared" si="0"/>
        <v>979709.35</v>
      </c>
      <c r="D13" s="60">
        <v>979709.35</v>
      </c>
      <c r="E13" s="60"/>
    </row>
    <row r="14" ht="29" customHeight="1" spans="1:5">
      <c r="A14" s="59">
        <v>2100401</v>
      </c>
      <c r="B14" s="59" t="s">
        <v>181</v>
      </c>
      <c r="C14" s="85">
        <f t="shared" si="0"/>
        <v>979709.35</v>
      </c>
      <c r="D14" s="60">
        <v>979709.35</v>
      </c>
      <c r="E14" s="60"/>
    </row>
    <row r="15" ht="29" customHeight="1" spans="1:5">
      <c r="A15" s="59" t="s">
        <v>182</v>
      </c>
      <c r="B15" s="59" t="s">
        <v>183</v>
      </c>
      <c r="C15" s="85">
        <f t="shared" si="0"/>
        <v>57491.11</v>
      </c>
      <c r="D15" s="60">
        <v>57491.11</v>
      </c>
      <c r="E15" s="60"/>
    </row>
    <row r="16" ht="29" customHeight="1" spans="1:5">
      <c r="A16" s="59" t="s">
        <v>184</v>
      </c>
      <c r="B16" s="59" t="s">
        <v>185</v>
      </c>
      <c r="C16" s="85">
        <f t="shared" si="0"/>
        <v>57491.11</v>
      </c>
      <c r="D16" s="60">
        <v>57491.11</v>
      </c>
      <c r="E16" s="60"/>
    </row>
    <row r="19" spans="3:3">
      <c r="C19" s="8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6" sqref="E6"/>
    </sheetView>
  </sheetViews>
  <sheetFormatPr defaultColWidth="10" defaultRowHeight="13.5" outlineLevelCol="4"/>
  <cols>
    <col min="1" max="1" width="10.9416666666667" customWidth="1"/>
    <col min="2" max="2" width="27.6083333333333" customWidth="1"/>
    <col min="3" max="3" width="14.9083333333333" customWidth="1"/>
    <col min="4" max="4" width="15.9916666666667" customWidth="1"/>
    <col min="5" max="5" width="18.3166666666667" customWidth="1"/>
    <col min="7" max="8" width="10.375"/>
    <col min="10" max="10" width="11.5"/>
    <col min="11" max="11" width="16.625" customWidth="1"/>
  </cols>
  <sheetData>
    <row r="1" ht="18.05" customHeight="1" spans="1:5">
      <c r="A1" s="34"/>
      <c r="B1" s="34"/>
      <c r="C1" s="34"/>
      <c r="D1" s="34"/>
      <c r="E1" s="34"/>
    </row>
    <row r="2" ht="39.85" customHeight="1" spans="1:5">
      <c r="A2" s="35" t="s">
        <v>186</v>
      </c>
      <c r="B2" s="35"/>
      <c r="C2" s="35"/>
      <c r="D2" s="35"/>
      <c r="E2" s="35"/>
    </row>
    <row r="3" ht="22.75" customHeight="1" spans="1:5">
      <c r="A3" s="68"/>
      <c r="B3" s="68"/>
      <c r="C3" s="36"/>
      <c r="D3" s="36"/>
      <c r="E3" s="69" t="s">
        <v>34</v>
      </c>
    </row>
    <row r="4" ht="22.75" customHeight="1" spans="1:5">
      <c r="A4" s="70" t="s">
        <v>187</v>
      </c>
      <c r="B4" s="70"/>
      <c r="C4" s="70" t="s">
        <v>188</v>
      </c>
      <c r="D4" s="70"/>
      <c r="E4" s="70"/>
    </row>
    <row r="5" ht="22.75" customHeight="1" spans="1:5">
      <c r="A5" s="70" t="s">
        <v>167</v>
      </c>
      <c r="B5" s="70" t="s">
        <v>168</v>
      </c>
      <c r="C5" s="70" t="s">
        <v>115</v>
      </c>
      <c r="D5" s="70" t="s">
        <v>189</v>
      </c>
      <c r="E5" s="70" t="s">
        <v>190</v>
      </c>
    </row>
    <row r="6" ht="22.75" customHeight="1" spans="1:5">
      <c r="A6" s="70"/>
      <c r="B6" s="71" t="s">
        <v>115</v>
      </c>
      <c r="C6" s="72">
        <f t="shared" ref="C6:C12" si="0">D6+E6</f>
        <v>1121179.52</v>
      </c>
      <c r="D6" s="72">
        <f>D7+D29</f>
        <v>1028662.8</v>
      </c>
      <c r="E6" s="72">
        <f>E13</f>
        <v>92516.72</v>
      </c>
    </row>
    <row r="7" ht="27" customHeight="1" spans="1:5">
      <c r="A7" s="59" t="s">
        <v>191</v>
      </c>
      <c r="B7" s="59" t="s">
        <v>192</v>
      </c>
      <c r="C7" s="72">
        <f t="shared" si="0"/>
        <v>944683.74</v>
      </c>
      <c r="D7" s="73">
        <f>D8+D9+D10+D11+D12</f>
        <v>944683.74</v>
      </c>
      <c r="E7" s="73"/>
    </row>
    <row r="8" ht="27" customHeight="1" spans="1:5">
      <c r="A8" s="74">
        <v>30101</v>
      </c>
      <c r="B8" s="62" t="s">
        <v>193</v>
      </c>
      <c r="C8" s="72">
        <f t="shared" si="0"/>
        <v>377595.89</v>
      </c>
      <c r="D8" s="75">
        <v>377595.89</v>
      </c>
      <c r="E8" s="75"/>
    </row>
    <row r="9" ht="27" customHeight="1" spans="1:5">
      <c r="A9" s="74">
        <v>30102</v>
      </c>
      <c r="B9" s="62" t="s">
        <v>194</v>
      </c>
      <c r="C9" s="72">
        <f t="shared" si="0"/>
        <v>313199.33</v>
      </c>
      <c r="D9" s="60">
        <v>313199.33</v>
      </c>
      <c r="E9" s="60"/>
    </row>
    <row r="10" ht="27" customHeight="1" spans="1:5">
      <c r="A10" s="74">
        <v>30103</v>
      </c>
      <c r="B10" s="62" t="s">
        <v>195</v>
      </c>
      <c r="C10" s="72">
        <f t="shared" si="0"/>
        <v>94757.75</v>
      </c>
      <c r="D10" s="60">
        <v>94757.75</v>
      </c>
      <c r="E10" s="60"/>
    </row>
    <row r="11" ht="27" customHeight="1" spans="1:5">
      <c r="A11" s="74">
        <v>30104</v>
      </c>
      <c r="B11" s="62" t="s">
        <v>196</v>
      </c>
      <c r="C11" s="72">
        <f t="shared" si="0"/>
        <v>101639.66</v>
      </c>
      <c r="D11" s="60">
        <v>101639.66</v>
      </c>
      <c r="E11" s="60"/>
    </row>
    <row r="12" ht="27" customHeight="1" spans="1:5">
      <c r="A12" s="74">
        <v>30105</v>
      </c>
      <c r="B12" s="62" t="s">
        <v>197</v>
      </c>
      <c r="C12" s="72">
        <f t="shared" si="0"/>
        <v>57491.11</v>
      </c>
      <c r="D12" s="60">
        <v>57491.11</v>
      </c>
      <c r="E12" s="60"/>
    </row>
    <row r="13" ht="27" customHeight="1" spans="1:5">
      <c r="A13" s="74">
        <v>302</v>
      </c>
      <c r="B13" s="62" t="s">
        <v>198</v>
      </c>
      <c r="C13" s="72">
        <f t="shared" ref="C13:C35" si="1">D13+E13</f>
        <v>92516.72</v>
      </c>
      <c r="D13" s="60"/>
      <c r="E13" s="60">
        <f>E14+E15+E16+E17+E18+E19+E20+E21+E22+E23+E24+E25+E26+E27+E28</f>
        <v>92516.72</v>
      </c>
    </row>
    <row r="14" ht="27" customHeight="1" spans="1:5">
      <c r="A14" s="76">
        <v>30201</v>
      </c>
      <c r="B14" s="60" t="s">
        <v>199</v>
      </c>
      <c r="C14" s="72">
        <f t="shared" si="1"/>
        <v>20000</v>
      </c>
      <c r="D14" s="60"/>
      <c r="E14" s="60">
        <v>20000</v>
      </c>
    </row>
    <row r="15" ht="27" customHeight="1" spans="1:5">
      <c r="A15" s="76">
        <v>30202</v>
      </c>
      <c r="B15" s="60" t="s">
        <v>200</v>
      </c>
      <c r="C15" s="72">
        <f t="shared" si="1"/>
        <v>5000</v>
      </c>
      <c r="D15" s="60"/>
      <c r="E15" s="60">
        <v>5000</v>
      </c>
    </row>
    <row r="16" ht="27" customHeight="1" spans="1:5">
      <c r="A16" s="76">
        <v>30206</v>
      </c>
      <c r="B16" s="60" t="s">
        <v>201</v>
      </c>
      <c r="C16" s="72">
        <f t="shared" si="1"/>
        <v>2000</v>
      </c>
      <c r="D16" s="60"/>
      <c r="E16" s="60">
        <v>2000</v>
      </c>
    </row>
    <row r="17" ht="27" customHeight="1" spans="1:5">
      <c r="A17" s="76">
        <v>30207</v>
      </c>
      <c r="B17" s="60" t="s">
        <v>202</v>
      </c>
      <c r="C17" s="72">
        <f t="shared" si="1"/>
        <v>10000</v>
      </c>
      <c r="D17" s="60"/>
      <c r="E17" s="60">
        <v>10000</v>
      </c>
    </row>
    <row r="18" ht="27" customHeight="1" spans="1:5">
      <c r="A18" s="76">
        <v>30208</v>
      </c>
      <c r="B18" s="60" t="s">
        <v>203</v>
      </c>
      <c r="C18" s="72">
        <f t="shared" si="1"/>
        <v>0</v>
      </c>
      <c r="D18" s="60"/>
      <c r="E18" s="60"/>
    </row>
    <row r="19" ht="27" customHeight="1" spans="1:5">
      <c r="A19" s="76">
        <v>30209</v>
      </c>
      <c r="B19" s="60" t="s">
        <v>204</v>
      </c>
      <c r="C19" s="72">
        <f t="shared" si="1"/>
        <v>0</v>
      </c>
      <c r="D19" s="60"/>
      <c r="E19" s="60"/>
    </row>
    <row r="20" ht="27" customHeight="1" spans="1:5">
      <c r="A20" s="76">
        <v>30211</v>
      </c>
      <c r="B20" s="60" t="s">
        <v>205</v>
      </c>
      <c r="C20" s="72">
        <f t="shared" si="1"/>
        <v>3000</v>
      </c>
      <c r="D20" s="60"/>
      <c r="E20" s="60">
        <v>3000</v>
      </c>
    </row>
    <row r="21" ht="27" customHeight="1" spans="1:5">
      <c r="A21" s="76">
        <v>30212</v>
      </c>
      <c r="B21" s="60" t="s">
        <v>206</v>
      </c>
      <c r="C21" s="72">
        <f t="shared" si="1"/>
        <v>0</v>
      </c>
      <c r="D21" s="60"/>
      <c r="E21" s="60"/>
    </row>
    <row r="22" ht="27" customHeight="1" spans="1:5">
      <c r="A22" s="76">
        <v>30213</v>
      </c>
      <c r="B22" s="60" t="s">
        <v>207</v>
      </c>
      <c r="C22" s="72">
        <f t="shared" si="1"/>
        <v>0</v>
      </c>
      <c r="D22" s="60"/>
      <c r="E22" s="60"/>
    </row>
    <row r="23" ht="27" customHeight="1" spans="1:5">
      <c r="A23" s="76">
        <v>30214</v>
      </c>
      <c r="B23" s="60" t="s">
        <v>208</v>
      </c>
      <c r="C23" s="72">
        <f t="shared" si="1"/>
        <v>0</v>
      </c>
      <c r="D23" s="60"/>
      <c r="E23" s="60"/>
    </row>
    <row r="24" ht="27" customHeight="1" spans="1:5">
      <c r="A24" s="76">
        <v>30228</v>
      </c>
      <c r="B24" s="60" t="s">
        <v>209</v>
      </c>
      <c r="C24" s="72">
        <f t="shared" si="1"/>
        <v>12704.96</v>
      </c>
      <c r="D24" s="60"/>
      <c r="E24" s="60">
        <v>12704.96</v>
      </c>
    </row>
    <row r="25" ht="27" customHeight="1" spans="1:5">
      <c r="A25" s="76">
        <v>30229</v>
      </c>
      <c r="B25" s="60" t="s">
        <v>210</v>
      </c>
      <c r="C25" s="72">
        <f t="shared" si="1"/>
        <v>12811.76</v>
      </c>
      <c r="D25" s="60"/>
      <c r="E25" s="60">
        <v>12811.76</v>
      </c>
    </row>
    <row r="26" ht="27" customHeight="1" spans="1:5">
      <c r="A26" s="76">
        <v>30231</v>
      </c>
      <c r="B26" s="60" t="s">
        <v>211</v>
      </c>
      <c r="C26" s="72">
        <f t="shared" si="1"/>
        <v>0</v>
      </c>
      <c r="D26" s="60"/>
      <c r="E26" s="60"/>
    </row>
    <row r="27" ht="27" customHeight="1" spans="1:5">
      <c r="A27" s="76">
        <v>30239</v>
      </c>
      <c r="B27" s="60" t="s">
        <v>212</v>
      </c>
      <c r="C27" s="72">
        <f t="shared" si="1"/>
        <v>27000</v>
      </c>
      <c r="D27" s="60"/>
      <c r="E27" s="60">
        <v>27000</v>
      </c>
    </row>
    <row r="28" ht="27" customHeight="1" spans="1:5">
      <c r="A28" s="76">
        <v>30299</v>
      </c>
      <c r="B28" s="60" t="s">
        <v>213</v>
      </c>
      <c r="C28" s="72">
        <f t="shared" si="1"/>
        <v>0</v>
      </c>
      <c r="D28" s="60"/>
      <c r="E28" s="60"/>
    </row>
    <row r="29" ht="27" customHeight="1" spans="1:5">
      <c r="A29" s="76">
        <v>303</v>
      </c>
      <c r="B29" s="60" t="s">
        <v>214</v>
      </c>
      <c r="C29" s="72">
        <f t="shared" si="1"/>
        <v>83979.06</v>
      </c>
      <c r="D29" s="60">
        <f>D30</f>
        <v>83979.06</v>
      </c>
      <c r="E29" s="60"/>
    </row>
    <row r="30" ht="27" customHeight="1" spans="1:5">
      <c r="A30" s="76">
        <v>30302</v>
      </c>
      <c r="B30" s="60" t="s">
        <v>215</v>
      </c>
      <c r="C30" s="72">
        <f t="shared" si="1"/>
        <v>83979.06</v>
      </c>
      <c r="D30" s="60">
        <v>83979.06</v>
      </c>
      <c r="E30" s="6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.156944444444444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5" sqref="J15"/>
    </sheetView>
  </sheetViews>
  <sheetFormatPr defaultColWidth="10" defaultRowHeight="13.5" outlineLevelCol="7"/>
  <cols>
    <col min="1" max="1" width="45.125" customWidth="1"/>
    <col min="2" max="2" width="9.76666666666667" customWidth="1"/>
    <col min="3" max="3" width="12.9166666666667" customWidth="1"/>
    <col min="4" max="7" width="9.76666666666667" customWidth="1"/>
    <col min="8" max="8" width="18.75" customWidth="1"/>
  </cols>
  <sheetData>
    <row r="1" ht="14.3" customHeight="1" spans="1:8">
      <c r="A1" s="34"/>
      <c r="B1" s="34"/>
      <c r="C1" s="34"/>
      <c r="D1" s="34"/>
      <c r="E1" s="34"/>
      <c r="F1" s="34"/>
      <c r="G1" s="34"/>
      <c r="H1" s="34"/>
    </row>
    <row r="2" ht="39.85" customHeight="1" spans="1:8">
      <c r="A2" s="64" t="s">
        <v>216</v>
      </c>
      <c r="B2" s="64"/>
      <c r="C2" s="64"/>
      <c r="D2" s="64"/>
      <c r="E2" s="64"/>
      <c r="F2" s="64"/>
      <c r="G2" s="64"/>
      <c r="H2" s="64"/>
    </row>
    <row r="3" ht="22.75" customHeight="1" spans="1:8">
      <c r="A3" s="34"/>
      <c r="B3" s="34"/>
      <c r="C3" s="34"/>
      <c r="D3" s="34"/>
      <c r="E3" s="34"/>
      <c r="F3" s="34"/>
      <c r="G3" s="34"/>
      <c r="H3" s="65" t="s">
        <v>34</v>
      </c>
    </row>
    <row r="4" ht="22.75" customHeight="1" spans="1:8">
      <c r="A4" s="38" t="s">
        <v>162</v>
      </c>
      <c r="B4" s="38" t="s">
        <v>217</v>
      </c>
      <c r="C4" s="38"/>
      <c r="D4" s="38"/>
      <c r="E4" s="38"/>
      <c r="F4" s="38"/>
      <c r="G4" s="38" t="s">
        <v>218</v>
      </c>
      <c r="H4" s="38" t="s">
        <v>219</v>
      </c>
    </row>
    <row r="5" ht="22.75" customHeight="1" spans="1:8">
      <c r="A5" s="38"/>
      <c r="B5" s="38" t="s">
        <v>115</v>
      </c>
      <c r="C5" s="38" t="s">
        <v>220</v>
      </c>
      <c r="D5" s="38" t="s">
        <v>221</v>
      </c>
      <c r="E5" s="38" t="s">
        <v>222</v>
      </c>
      <c r="F5" s="38"/>
      <c r="G5" s="38"/>
      <c r="H5" s="38"/>
    </row>
    <row r="6" ht="22.75" customHeight="1" spans="1:8">
      <c r="A6" s="38"/>
      <c r="B6" s="38"/>
      <c r="C6" s="38"/>
      <c r="D6" s="38"/>
      <c r="E6" s="38" t="s">
        <v>223</v>
      </c>
      <c r="F6" s="38" t="s">
        <v>224</v>
      </c>
      <c r="G6" s="38"/>
      <c r="H6" s="38"/>
    </row>
    <row r="7" ht="22.75" customHeight="1" spans="1:8">
      <c r="A7" s="66" t="s">
        <v>115</v>
      </c>
      <c r="B7" s="67"/>
      <c r="C7" s="67"/>
      <c r="D7" s="67"/>
      <c r="E7" s="67"/>
      <c r="F7" s="67"/>
      <c r="G7" s="67"/>
      <c r="H7" s="67"/>
    </row>
    <row r="8" ht="22.75" customHeight="1" spans="1:8">
      <c r="A8" s="66"/>
      <c r="B8" s="67"/>
      <c r="C8" s="67"/>
      <c r="D8" s="67"/>
      <c r="E8" s="67"/>
      <c r="F8" s="67"/>
      <c r="G8" s="67"/>
      <c r="H8" s="67"/>
    </row>
    <row r="9" ht="22.75" customHeight="1" spans="1:8">
      <c r="A9" s="39"/>
      <c r="B9" s="40"/>
      <c r="C9" s="40"/>
      <c r="D9" s="40"/>
      <c r="E9" s="40"/>
      <c r="F9" s="40"/>
      <c r="G9" s="40"/>
      <c r="H9" s="4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9" sqref="J9"/>
    </sheetView>
  </sheetViews>
  <sheetFormatPr defaultColWidth="10" defaultRowHeight="15"/>
  <cols>
    <col min="1" max="1" width="9.76666666666667" customWidth="1"/>
    <col min="2" max="2" width="12" style="42" customWidth="1"/>
    <col min="3" max="3" width="29.625" style="42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4"/>
      <c r="B1" s="50"/>
      <c r="C1" s="51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225</v>
      </c>
      <c r="B2" s="44"/>
      <c r="C2" s="44"/>
      <c r="D2" s="35"/>
      <c r="E2" s="35"/>
      <c r="F2" s="35"/>
      <c r="G2" s="34"/>
      <c r="H2" s="34"/>
      <c r="I2" s="34"/>
      <c r="J2" s="34"/>
      <c r="K2" s="34"/>
    </row>
    <row r="3" ht="22.75" customHeight="1" spans="1:11">
      <c r="A3" s="36"/>
      <c r="D3" s="36"/>
      <c r="E3" s="36"/>
      <c r="F3" s="36" t="s">
        <v>34</v>
      </c>
      <c r="G3" s="34"/>
      <c r="H3" s="34"/>
      <c r="I3" s="34"/>
      <c r="J3" s="34"/>
      <c r="K3" s="34"/>
    </row>
    <row r="4" ht="22.75" customHeight="1" spans="1:11">
      <c r="A4" s="52" t="s">
        <v>226</v>
      </c>
      <c r="B4" s="53" t="s">
        <v>227</v>
      </c>
      <c r="C4" s="54" t="s">
        <v>228</v>
      </c>
      <c r="D4" s="52" t="s">
        <v>115</v>
      </c>
      <c r="E4" s="52" t="s">
        <v>112</v>
      </c>
      <c r="F4" s="52" t="s">
        <v>113</v>
      </c>
      <c r="G4" s="34"/>
      <c r="H4" s="34"/>
      <c r="I4" s="34"/>
      <c r="J4" s="34"/>
      <c r="K4" s="34"/>
    </row>
    <row r="5" ht="28" customHeight="1" spans="1:11">
      <c r="A5" s="52"/>
      <c r="B5" s="55"/>
      <c r="C5" s="56" t="s">
        <v>115</v>
      </c>
      <c r="D5" s="57">
        <f>E5+F5</f>
        <v>92516.72</v>
      </c>
      <c r="E5" s="57">
        <f>E6</f>
        <v>92516.72</v>
      </c>
      <c r="F5" s="57"/>
      <c r="G5" s="36"/>
      <c r="H5" s="36"/>
      <c r="I5" s="36"/>
      <c r="J5" s="36"/>
      <c r="K5" s="36"/>
    </row>
    <row r="6" ht="28" customHeight="1" spans="1:6">
      <c r="A6" s="58">
        <v>1</v>
      </c>
      <c r="B6" s="55" t="s">
        <v>229</v>
      </c>
      <c r="C6" s="59" t="s">
        <v>230</v>
      </c>
      <c r="D6" s="57">
        <f t="shared" ref="D6:D18" si="0">E6+F6</f>
        <v>92516.72</v>
      </c>
      <c r="E6" s="60">
        <f>E7+E8+E9+E10+E11+E12+E13+E14+E15+E16+E17+E18</f>
        <v>92516.72</v>
      </c>
      <c r="F6" s="60"/>
    </row>
    <row r="7" ht="28" customHeight="1" spans="1:6">
      <c r="A7" s="58">
        <v>2</v>
      </c>
      <c r="B7" s="61" t="s">
        <v>231</v>
      </c>
      <c r="C7" s="62" t="s">
        <v>199</v>
      </c>
      <c r="D7" s="57">
        <f t="shared" si="0"/>
        <v>20000</v>
      </c>
      <c r="E7" s="60">
        <v>20000</v>
      </c>
      <c r="F7" s="60"/>
    </row>
    <row r="8" ht="28" customHeight="1" spans="1:6">
      <c r="A8" s="58">
        <v>3</v>
      </c>
      <c r="B8" s="61" t="s">
        <v>232</v>
      </c>
      <c r="C8" s="62" t="s">
        <v>200</v>
      </c>
      <c r="D8" s="57">
        <f t="shared" si="0"/>
        <v>5000</v>
      </c>
      <c r="E8" s="60">
        <v>5000</v>
      </c>
      <c r="F8" s="60"/>
    </row>
    <row r="9" ht="28" customHeight="1" spans="1:6">
      <c r="A9" s="58">
        <v>4</v>
      </c>
      <c r="B9" s="61" t="s">
        <v>233</v>
      </c>
      <c r="C9" s="62" t="s">
        <v>201</v>
      </c>
      <c r="D9" s="57">
        <f t="shared" si="0"/>
        <v>2000</v>
      </c>
      <c r="E9" s="60">
        <v>2000</v>
      </c>
      <c r="F9" s="60"/>
    </row>
    <row r="10" ht="28" customHeight="1" spans="1:6">
      <c r="A10" s="58">
        <v>5</v>
      </c>
      <c r="B10" s="61" t="s">
        <v>234</v>
      </c>
      <c r="C10" s="62" t="s">
        <v>202</v>
      </c>
      <c r="D10" s="57">
        <f t="shared" si="0"/>
        <v>10000</v>
      </c>
      <c r="E10" s="60">
        <v>10000</v>
      </c>
      <c r="F10" s="60"/>
    </row>
    <row r="11" ht="28" customHeight="1" spans="1:6">
      <c r="A11" s="58">
        <v>6</v>
      </c>
      <c r="B11" s="61" t="s">
        <v>235</v>
      </c>
      <c r="C11" s="62" t="s">
        <v>205</v>
      </c>
      <c r="D11" s="57">
        <f t="shared" si="0"/>
        <v>3000</v>
      </c>
      <c r="E11" s="60">
        <v>3000</v>
      </c>
      <c r="F11" s="60"/>
    </row>
    <row r="12" ht="28" customHeight="1" spans="1:6">
      <c r="A12" s="58">
        <v>7</v>
      </c>
      <c r="B12" s="61" t="s">
        <v>236</v>
      </c>
      <c r="C12" s="62" t="s">
        <v>237</v>
      </c>
      <c r="D12" s="57">
        <f t="shared" si="0"/>
        <v>0</v>
      </c>
      <c r="E12" s="63"/>
      <c r="F12" s="60"/>
    </row>
    <row r="13" ht="28" customHeight="1" spans="1:6">
      <c r="A13" s="58">
        <v>8</v>
      </c>
      <c r="B13" s="61" t="s">
        <v>238</v>
      </c>
      <c r="C13" s="62" t="s">
        <v>209</v>
      </c>
      <c r="D13" s="57">
        <f t="shared" si="0"/>
        <v>12704.96</v>
      </c>
      <c r="E13" s="60">
        <v>12704.96</v>
      </c>
      <c r="F13" s="60"/>
    </row>
    <row r="14" ht="28" customHeight="1" spans="1:6">
      <c r="A14" s="58">
        <v>9</v>
      </c>
      <c r="B14" s="61" t="s">
        <v>239</v>
      </c>
      <c r="C14" s="62" t="s">
        <v>210</v>
      </c>
      <c r="D14" s="57">
        <f t="shared" si="0"/>
        <v>12811.76</v>
      </c>
      <c r="E14" s="60">
        <v>12811.76</v>
      </c>
      <c r="F14" s="60"/>
    </row>
    <row r="15" ht="28" customHeight="1" spans="1:6">
      <c r="A15" s="58">
        <v>10</v>
      </c>
      <c r="B15" s="61" t="s">
        <v>240</v>
      </c>
      <c r="C15" s="62" t="s">
        <v>211</v>
      </c>
      <c r="D15" s="57">
        <f t="shared" si="0"/>
        <v>0</v>
      </c>
      <c r="E15" s="60"/>
      <c r="F15" s="60"/>
    </row>
    <row r="16" ht="28" customHeight="1" spans="1:6">
      <c r="A16" s="58">
        <v>11</v>
      </c>
      <c r="B16" s="61" t="s">
        <v>241</v>
      </c>
      <c r="C16" s="62" t="s">
        <v>212</v>
      </c>
      <c r="D16" s="57">
        <f t="shared" si="0"/>
        <v>27000</v>
      </c>
      <c r="E16" s="60">
        <v>27000</v>
      </c>
      <c r="F16" s="60"/>
    </row>
    <row r="17" ht="28" customHeight="1" spans="1:6">
      <c r="A17" s="58">
        <v>12</v>
      </c>
      <c r="B17" s="61" t="s">
        <v>242</v>
      </c>
      <c r="C17" s="62" t="s">
        <v>243</v>
      </c>
      <c r="D17" s="57">
        <f t="shared" si="0"/>
        <v>0</v>
      </c>
      <c r="E17" s="60"/>
      <c r="F17" s="60"/>
    </row>
    <row r="18" ht="28" customHeight="1" spans="1:6">
      <c r="A18" s="58">
        <v>13</v>
      </c>
      <c r="B18" s="61" t="s">
        <v>244</v>
      </c>
      <c r="C18" s="62" t="s">
        <v>213</v>
      </c>
      <c r="D18" s="57">
        <f t="shared" si="0"/>
        <v>0</v>
      </c>
      <c r="E18" s="60"/>
      <c r="F18" s="60"/>
    </row>
    <row r="19" ht="28" customHeight="1" spans="1:6">
      <c r="A19" s="60"/>
      <c r="B19" s="61"/>
      <c r="C19" s="62"/>
      <c r="D19" s="60"/>
      <c r="E19" s="60"/>
      <c r="F19" s="60"/>
    </row>
    <row r="25" ht="13.5" spans="2:3">
      <c r="B25" s="41"/>
      <c r="C25" s="41"/>
    </row>
    <row r="26" ht="13.5" spans="2:3">
      <c r="B26" s="41"/>
      <c r="C26" s="41"/>
    </row>
    <row r="27" ht="13.5" spans="2:3">
      <c r="B27" s="41"/>
      <c r="C27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8" sqref="F8:J18"/>
    </sheetView>
  </sheetViews>
  <sheetFormatPr defaultColWidth="7.875" defaultRowHeight="12.75" customHeight="1"/>
  <cols>
    <col min="1" max="1" width="17" style="42" customWidth="1"/>
    <col min="2" max="2" width="41.375" style="42" customWidth="1"/>
    <col min="3" max="3" width="29.375" style="42" customWidth="1"/>
    <col min="4" max="4" width="2.5" style="42" customWidth="1"/>
    <col min="5" max="16" width="8" style="42"/>
    <col min="17" max="16384" width="7.875" style="41"/>
  </cols>
  <sheetData>
    <row r="1" ht="15" customHeight="1" spans="1:16">
      <c r="A1" s="43"/>
      <c r="B1" s="4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ht="32.25" customHeight="1" spans="1:16">
      <c r="A2" s="44" t="s">
        <v>245</v>
      </c>
      <c r="B2" s="44"/>
      <c r="C2" s="44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ht="15" customHeight="1" spans="1:16">
      <c r="A3" s="41"/>
      <c r="B3" s="41"/>
      <c r="C3" s="45" t="s">
        <v>34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ht="25.5" customHeight="1" spans="1:16">
      <c r="A4" s="46" t="s">
        <v>246</v>
      </c>
      <c r="B4" s="46"/>
      <c r="C4" s="47" t="s">
        <v>38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ht="25.5" customHeight="1" spans="1:16">
      <c r="A5" s="46" t="s">
        <v>247</v>
      </c>
      <c r="B5" s="46" t="s">
        <v>248</v>
      </c>
      <c r="C5" s="4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="41" customFormat="1" ht="25.5" customHeight="1" spans="1:3">
      <c r="A6" s="46" t="s">
        <v>115</v>
      </c>
      <c r="B6" s="46"/>
      <c r="C6" s="47"/>
    </row>
    <row r="7" s="41" customFormat="1" ht="26.25" customHeight="1" spans="1:4">
      <c r="A7" s="48"/>
      <c r="B7" s="48"/>
      <c r="C7" s="49">
        <v>0</v>
      </c>
      <c r="D7" s="42"/>
    </row>
    <row r="8" ht="26.25" customHeight="1" spans="1:16">
      <c r="A8" s="48"/>
      <c r="B8" s="48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ht="26.25" customHeight="1" spans="1:16">
      <c r="A9" s="48"/>
      <c r="B9" s="48"/>
      <c r="C9" s="49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6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2" sqref="E3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249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7" t="s">
        <v>34</v>
      </c>
    </row>
    <row r="4" ht="22.75" customHeight="1" spans="1:5">
      <c r="A4" s="38" t="s">
        <v>162</v>
      </c>
      <c r="B4" s="38" t="s">
        <v>115</v>
      </c>
      <c r="C4" s="38" t="s">
        <v>250</v>
      </c>
      <c r="D4" s="38" t="s">
        <v>251</v>
      </c>
      <c r="E4" s="38" t="s">
        <v>252</v>
      </c>
    </row>
    <row r="5" ht="22.75" customHeight="1" spans="1:5">
      <c r="A5" s="39"/>
      <c r="B5" s="40"/>
      <c r="C5" s="40"/>
      <c r="D5" s="40"/>
      <c r="E5" s="40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32" sqref="E32"/>
    </sheetView>
  </sheetViews>
  <sheetFormatPr defaultColWidth="9" defaultRowHeight="13.5" outlineLevelCol="1"/>
  <cols>
    <col min="1" max="1" width="34.125" style="24" customWidth="1"/>
    <col min="2" max="2" width="46" style="24" customWidth="1"/>
    <col min="3" max="16384" width="9" style="24"/>
  </cols>
  <sheetData>
    <row r="1" ht="20.25" spans="1:2">
      <c r="A1" s="25" t="s">
        <v>253</v>
      </c>
      <c r="B1" s="25"/>
    </row>
    <row r="2" spans="1:1">
      <c r="A2" s="26" t="s">
        <v>254</v>
      </c>
    </row>
    <row r="3" ht="15" customHeight="1" spans="1:2">
      <c r="A3" s="27" t="s">
        <v>37</v>
      </c>
      <c r="B3" s="28" t="s">
        <v>38</v>
      </c>
    </row>
    <row r="4" spans="1:2">
      <c r="A4" s="27"/>
      <c r="B4" s="28"/>
    </row>
    <row r="5" spans="1:2">
      <c r="A5" s="29" t="s">
        <v>255</v>
      </c>
      <c r="B5" s="28">
        <v>1</v>
      </c>
    </row>
    <row r="6" spans="1:2">
      <c r="A6" s="30" t="s">
        <v>256</v>
      </c>
      <c r="B6" s="31"/>
    </row>
    <row r="7" spans="1:2">
      <c r="A7" s="32" t="s">
        <v>257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258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9"/>
  <sheetViews>
    <sheetView tabSelected="1" view="pageBreakPreview" zoomScaleNormal="100" workbookViewId="0">
      <selection activeCell="R24" sqref="R24"/>
    </sheetView>
  </sheetViews>
  <sheetFormatPr defaultColWidth="9" defaultRowHeight="13.5"/>
  <cols>
    <col min="4" max="16" width="5.75" customWidth="1"/>
  </cols>
  <sheetData>
    <row r="1" ht="18.75" spans="1:16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260</v>
      </c>
    </row>
    <row r="3" ht="33" customHeight="1" spans="1:16">
      <c r="A3" s="3" t="s">
        <v>261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262</v>
      </c>
      <c r="B4" s="11" t="s">
        <v>10</v>
      </c>
      <c r="C4" s="5"/>
      <c r="D4" s="5"/>
      <c r="E4" s="5"/>
      <c r="F4" s="3" t="s">
        <v>263</v>
      </c>
      <c r="G4" s="3"/>
      <c r="H4" s="3"/>
      <c r="I4" s="3"/>
      <c r="J4" s="5">
        <v>15193645168</v>
      </c>
      <c r="K4" s="5"/>
      <c r="L4" s="5"/>
      <c r="M4" s="5"/>
      <c r="N4" s="5"/>
      <c r="O4" s="5"/>
      <c r="P4" s="5"/>
    </row>
    <row r="5" ht="36" customHeight="1" spans="1:16">
      <c r="A5" s="3" t="s">
        <v>264</v>
      </c>
      <c r="B5" s="3" t="s">
        <v>265</v>
      </c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266</v>
      </c>
      <c r="C6" s="3"/>
      <c r="D6" s="12" t="s">
        <v>267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268</v>
      </c>
      <c r="C7" s="3"/>
      <c r="D7" s="14" t="s">
        <v>269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270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271</v>
      </c>
      <c r="B9" s="3" t="s">
        <v>272</v>
      </c>
      <c r="C9" s="3"/>
      <c r="D9" s="14" t="s">
        <v>273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274</v>
      </c>
      <c r="C10" s="1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5" t="s">
        <v>275</v>
      </c>
      <c r="C11" s="15"/>
      <c r="D11" s="3" t="s">
        <v>276</v>
      </c>
      <c r="E11" s="3"/>
      <c r="F11" s="3"/>
      <c r="G11" s="3"/>
      <c r="H11" s="3" t="s">
        <v>277</v>
      </c>
      <c r="I11" s="3"/>
      <c r="J11" s="3"/>
      <c r="K11" s="3"/>
      <c r="L11" s="3" t="s">
        <v>278</v>
      </c>
      <c r="M11" s="3"/>
      <c r="N11" s="3"/>
      <c r="O11" s="3"/>
      <c r="P11" s="3" t="s">
        <v>279</v>
      </c>
    </row>
    <row r="12" ht="36" customHeight="1" spans="1:16">
      <c r="A12" s="3"/>
      <c r="B12" s="16">
        <v>4</v>
      </c>
      <c r="C12" s="16"/>
      <c r="D12" s="4">
        <v>8</v>
      </c>
      <c r="E12" s="4"/>
      <c r="F12" s="4"/>
      <c r="G12" s="4"/>
      <c r="H12" s="4"/>
      <c r="I12" s="4"/>
      <c r="J12" s="4"/>
      <c r="K12" s="4"/>
      <c r="L12" s="4">
        <v>4</v>
      </c>
      <c r="M12" s="4"/>
      <c r="N12" s="4"/>
      <c r="O12" s="4"/>
      <c r="P12" s="4">
        <v>5</v>
      </c>
    </row>
    <row r="13" ht="36" customHeight="1" spans="1:16">
      <c r="A13" s="3" t="s">
        <v>280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281</v>
      </c>
      <c r="B14" s="3" t="s">
        <v>282</v>
      </c>
      <c r="C14" s="3" t="s">
        <v>283</v>
      </c>
      <c r="D14" s="3"/>
      <c r="E14" s="3"/>
      <c r="F14" s="3"/>
      <c r="G14" s="3" t="s">
        <v>284</v>
      </c>
      <c r="H14" s="3"/>
      <c r="I14" s="3"/>
      <c r="J14" s="3"/>
      <c r="K14" s="3" t="s">
        <v>285</v>
      </c>
      <c r="L14" s="3"/>
      <c r="M14" s="3"/>
      <c r="N14" s="3"/>
      <c r="O14" s="3" t="s">
        <v>286</v>
      </c>
      <c r="P14" s="3"/>
    </row>
    <row r="15" ht="36" customHeight="1" spans="1:16">
      <c r="A15" s="3"/>
      <c r="B15" s="5">
        <v>817872</v>
      </c>
      <c r="C15" s="17">
        <v>1229293.61</v>
      </c>
      <c r="D15" s="5"/>
      <c r="E15" s="5"/>
      <c r="F15" s="5"/>
      <c r="G15" s="17">
        <v>1229293.61</v>
      </c>
      <c r="H15" s="5"/>
      <c r="I15" s="5"/>
      <c r="J15" s="5"/>
      <c r="K15" s="5">
        <v>100</v>
      </c>
      <c r="L15" s="5"/>
      <c r="M15" s="5"/>
      <c r="N15" s="5"/>
      <c r="O15" s="5">
        <v>0</v>
      </c>
      <c r="P15" s="5"/>
    </row>
    <row r="16" ht="36" customHeight="1" spans="1:16">
      <c r="A16" s="3" t="s">
        <v>287</v>
      </c>
      <c r="B16" s="3" t="s">
        <v>288</v>
      </c>
      <c r="C16" s="3"/>
      <c r="D16" s="3"/>
      <c r="E16" s="3"/>
      <c r="F16" s="3"/>
      <c r="G16" s="3"/>
      <c r="H16" s="3"/>
      <c r="I16" s="3" t="s">
        <v>289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290</v>
      </c>
      <c r="C17" s="3"/>
      <c r="D17" s="3"/>
      <c r="E17" s="5">
        <v>1121179.517</v>
      </c>
      <c r="F17" s="5"/>
      <c r="G17" s="5"/>
      <c r="H17" s="5"/>
      <c r="I17" s="3" t="s">
        <v>189</v>
      </c>
      <c r="J17" s="3"/>
      <c r="K17" s="3"/>
      <c r="L17" s="3"/>
      <c r="M17" s="3"/>
      <c r="N17" s="5">
        <v>1028662.8</v>
      </c>
      <c r="O17" s="5"/>
      <c r="P17" s="5"/>
    </row>
    <row r="18" ht="36" customHeight="1" spans="1:16">
      <c r="A18" s="3"/>
      <c r="B18" s="3" t="s">
        <v>291</v>
      </c>
      <c r="C18" s="3"/>
      <c r="D18" s="3"/>
      <c r="E18" s="5"/>
      <c r="F18" s="5"/>
      <c r="G18" s="5"/>
      <c r="H18" s="5"/>
      <c r="I18" s="3" t="s">
        <v>190</v>
      </c>
      <c r="J18" s="3"/>
      <c r="K18" s="3"/>
      <c r="L18" s="3"/>
      <c r="M18" s="3"/>
      <c r="N18" s="5">
        <v>92516.72</v>
      </c>
      <c r="O18" s="5"/>
      <c r="P18" s="5"/>
    </row>
    <row r="19" ht="36" customHeight="1" spans="1:16">
      <c r="A19" s="3"/>
      <c r="B19" s="3" t="s">
        <v>292</v>
      </c>
      <c r="C19" s="3"/>
      <c r="D19" s="3"/>
      <c r="E19" s="5"/>
      <c r="F19" s="5"/>
      <c r="G19" s="5"/>
      <c r="H19" s="5"/>
      <c r="I19" s="3" t="s">
        <v>293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294</v>
      </c>
      <c r="C20" s="3"/>
      <c r="D20" s="3"/>
      <c r="E20" s="5">
        <v>1121179.517</v>
      </c>
      <c r="F20" s="5"/>
      <c r="G20" s="5"/>
      <c r="H20" s="5"/>
      <c r="I20" s="3" t="s">
        <v>295</v>
      </c>
      <c r="J20" s="3"/>
      <c r="K20" s="3"/>
      <c r="L20" s="3"/>
      <c r="M20" s="3"/>
      <c r="N20" s="5">
        <v>1121179.517</v>
      </c>
      <c r="O20" s="5"/>
      <c r="P20" s="5"/>
    </row>
    <row r="21" ht="36" customHeight="1" spans="1:16">
      <c r="A21" s="3" t="s">
        <v>296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297</v>
      </c>
      <c r="B22" s="3" t="s">
        <v>298</v>
      </c>
      <c r="C22" s="3"/>
      <c r="D22" s="3" t="s">
        <v>299</v>
      </c>
      <c r="E22" s="3"/>
      <c r="F22" s="3"/>
      <c r="G22" s="3"/>
      <c r="H22" s="3"/>
      <c r="I22" s="3"/>
      <c r="J22" s="3"/>
      <c r="K22" s="3"/>
      <c r="L22" s="3"/>
      <c r="M22" s="3" t="s">
        <v>300</v>
      </c>
      <c r="N22" s="3"/>
      <c r="O22" s="3"/>
      <c r="P22" s="3"/>
    </row>
    <row r="23" ht="25" customHeight="1" spans="1:16">
      <c r="A23" s="18" t="s">
        <v>301</v>
      </c>
      <c r="B23" s="4" t="s">
        <v>302</v>
      </c>
      <c r="C23" s="4"/>
      <c r="D23" s="4" t="s">
        <v>303</v>
      </c>
      <c r="E23" s="4"/>
      <c r="F23" s="4"/>
      <c r="G23" s="4"/>
      <c r="H23" s="4"/>
      <c r="I23" s="4"/>
      <c r="J23" s="4"/>
      <c r="K23" s="4"/>
      <c r="L23" s="4"/>
      <c r="M23" s="4">
        <v>1</v>
      </c>
      <c r="N23" s="4"/>
      <c r="O23" s="4"/>
      <c r="P23" s="4"/>
    </row>
    <row r="24" ht="25" customHeight="1" spans="1:16">
      <c r="A24" s="19"/>
      <c r="B24" s="4" t="s">
        <v>304</v>
      </c>
      <c r="C24" s="4"/>
      <c r="D24" s="4" t="s">
        <v>305</v>
      </c>
      <c r="E24" s="4"/>
      <c r="F24" s="4"/>
      <c r="G24" s="4"/>
      <c r="H24" s="4"/>
      <c r="I24" s="4"/>
      <c r="J24" s="4"/>
      <c r="K24" s="4"/>
      <c r="L24" s="4"/>
      <c r="M24" s="4">
        <v>1</v>
      </c>
      <c r="N24" s="4"/>
      <c r="O24" s="4"/>
      <c r="P24" s="4"/>
    </row>
    <row r="25" ht="25" customHeight="1" spans="1:16">
      <c r="A25" s="20"/>
      <c r="B25" s="4" t="s">
        <v>306</v>
      </c>
      <c r="C25" s="4"/>
      <c r="D25" s="4" t="s">
        <v>307</v>
      </c>
      <c r="E25" s="4"/>
      <c r="F25" s="4"/>
      <c r="G25" s="4"/>
      <c r="H25" s="4"/>
      <c r="I25" s="4"/>
      <c r="J25" s="4"/>
      <c r="K25" s="4"/>
      <c r="L25" s="4"/>
      <c r="M25" s="23">
        <v>1</v>
      </c>
      <c r="N25" s="23"/>
      <c r="O25" s="23"/>
      <c r="P25" s="23"/>
    </row>
    <row r="26" ht="25" customHeight="1" spans="1:16">
      <c r="A26" s="21" t="s">
        <v>308</v>
      </c>
      <c r="B26" s="21" t="s">
        <v>309</v>
      </c>
      <c r="C26" s="21"/>
      <c r="D26" s="4" t="s">
        <v>310</v>
      </c>
      <c r="E26" s="4"/>
      <c r="F26" s="4"/>
      <c r="G26" s="4"/>
      <c r="H26" s="4"/>
      <c r="I26" s="4"/>
      <c r="J26" s="4"/>
      <c r="K26" s="4"/>
      <c r="L26" s="4"/>
      <c r="M26" s="23" t="s">
        <v>311</v>
      </c>
      <c r="N26" s="23"/>
      <c r="O26" s="23"/>
      <c r="P26" s="23"/>
    </row>
    <row r="27" ht="25" customHeight="1" spans="1:16">
      <c r="A27" s="21"/>
      <c r="B27" s="21" t="s">
        <v>312</v>
      </c>
      <c r="C27" s="21"/>
      <c r="D27" s="4" t="s">
        <v>313</v>
      </c>
      <c r="E27" s="4"/>
      <c r="F27" s="4"/>
      <c r="G27" s="4"/>
      <c r="H27" s="4"/>
      <c r="I27" s="4"/>
      <c r="J27" s="4"/>
      <c r="K27" s="4"/>
      <c r="L27" s="4"/>
      <c r="M27" s="23" t="s">
        <v>311</v>
      </c>
      <c r="N27" s="23"/>
      <c r="O27" s="23"/>
      <c r="P27" s="23"/>
    </row>
    <row r="28" ht="25" customHeight="1" spans="1:16">
      <c r="A28" s="21"/>
      <c r="B28" s="21" t="s">
        <v>314</v>
      </c>
      <c r="C28" s="21"/>
      <c r="D28" s="4" t="s">
        <v>315</v>
      </c>
      <c r="E28" s="4"/>
      <c r="F28" s="4"/>
      <c r="G28" s="4"/>
      <c r="H28" s="4"/>
      <c r="I28" s="4"/>
      <c r="J28" s="4"/>
      <c r="K28" s="4"/>
      <c r="L28" s="4"/>
      <c r="M28" s="23" t="s">
        <v>316</v>
      </c>
      <c r="N28" s="23"/>
      <c r="O28" s="23"/>
      <c r="P28" s="23"/>
    </row>
    <row r="29" ht="25" customHeight="1" spans="1:16">
      <c r="A29" s="22" t="s">
        <v>317</v>
      </c>
      <c r="B29" s="21" t="s">
        <v>318</v>
      </c>
      <c r="C29" s="21"/>
      <c r="D29" s="4" t="s">
        <v>319</v>
      </c>
      <c r="E29" s="4"/>
      <c r="F29" s="4"/>
      <c r="G29" s="4"/>
      <c r="H29" s="4"/>
      <c r="I29" s="4"/>
      <c r="J29" s="4"/>
      <c r="K29" s="4"/>
      <c r="L29" s="4"/>
      <c r="M29" s="23">
        <v>0.95</v>
      </c>
      <c r="N29" s="23"/>
      <c r="O29" s="23"/>
      <c r="P29" s="23"/>
    </row>
  </sheetData>
  <mergeCells count="8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B28:C28"/>
    <mergeCell ref="D28:L28"/>
    <mergeCell ref="M28:P28"/>
    <mergeCell ref="B29:C29"/>
    <mergeCell ref="D29:L29"/>
    <mergeCell ref="M29:P29"/>
    <mergeCell ref="A5:A8"/>
    <mergeCell ref="A9:A12"/>
    <mergeCell ref="A14:A15"/>
    <mergeCell ref="A16:A20"/>
    <mergeCell ref="A23:A25"/>
    <mergeCell ref="A26:A28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E32" sqref="E32"/>
    </sheetView>
  </sheetViews>
  <sheetFormatPr defaultColWidth="9" defaultRowHeight="13.5"/>
  <sheetData>
    <row r="1" ht="18.75" spans="1:11">
      <c r="A1" s="1" t="s">
        <v>320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260</v>
      </c>
    </row>
    <row r="3" ht="46" customHeight="1" spans="1:11">
      <c r="A3" s="3" t="s">
        <v>321</v>
      </c>
      <c r="B3" s="4"/>
      <c r="C3" s="4"/>
      <c r="D3" s="4"/>
      <c r="E3" s="4"/>
      <c r="F3" s="3" t="s">
        <v>322</v>
      </c>
      <c r="G3" s="3"/>
      <c r="H3" s="5"/>
      <c r="I3" s="5"/>
      <c r="J3" s="5"/>
      <c r="K3" s="5"/>
    </row>
    <row r="4" ht="46" customHeight="1" spans="1:11">
      <c r="A4" s="3" t="s">
        <v>323</v>
      </c>
      <c r="B4" s="4"/>
      <c r="C4" s="4"/>
      <c r="D4" s="4"/>
      <c r="E4" s="4"/>
      <c r="F4" s="3" t="s">
        <v>324</v>
      </c>
      <c r="G4" s="3"/>
      <c r="H4" s="5"/>
      <c r="I4" s="5"/>
      <c r="J4" s="5"/>
      <c r="K4" s="5"/>
    </row>
    <row r="5" ht="46" customHeight="1" spans="1:11">
      <c r="A5" s="3" t="s">
        <v>325</v>
      </c>
      <c r="B5" s="4"/>
      <c r="C5" s="4"/>
      <c r="D5" s="4"/>
      <c r="E5" s="4"/>
      <c r="F5" s="3" t="s">
        <v>326</v>
      </c>
      <c r="G5" s="3"/>
      <c r="H5" s="5"/>
      <c r="I5" s="5"/>
      <c r="J5" s="5"/>
      <c r="K5" s="5"/>
    </row>
    <row r="6" ht="46" customHeight="1" spans="1:11">
      <c r="A6" s="3" t="s">
        <v>327</v>
      </c>
      <c r="B6" s="4"/>
      <c r="C6" s="4"/>
      <c r="D6" s="4"/>
      <c r="E6" s="4"/>
      <c r="F6" s="3" t="s">
        <v>328</v>
      </c>
      <c r="G6" s="3"/>
      <c r="H6" s="5"/>
      <c r="I6" s="5"/>
      <c r="J6" s="5"/>
      <c r="K6" s="5"/>
    </row>
    <row r="7" ht="46" customHeight="1" spans="1:11">
      <c r="A7" s="3" t="s">
        <v>329</v>
      </c>
      <c r="B7" s="6" t="s">
        <v>330</v>
      </c>
      <c r="C7" s="5"/>
      <c r="D7" s="5"/>
      <c r="E7" s="6" t="s">
        <v>331</v>
      </c>
      <c r="F7" s="6"/>
      <c r="G7" s="5"/>
      <c r="H7" s="5"/>
      <c r="I7" s="6" t="s">
        <v>332</v>
      </c>
      <c r="J7" s="6"/>
      <c r="K7" s="5"/>
    </row>
    <row r="8" ht="46" customHeight="1" spans="1:11">
      <c r="A8" s="3" t="s">
        <v>333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297</v>
      </c>
      <c r="B9" s="3" t="s">
        <v>298</v>
      </c>
      <c r="C9" s="3"/>
      <c r="D9" s="3" t="s">
        <v>299</v>
      </c>
      <c r="E9" s="3"/>
      <c r="F9" s="3"/>
      <c r="G9" s="3"/>
      <c r="H9" s="3"/>
      <c r="I9" s="3"/>
      <c r="J9" s="3" t="s">
        <v>334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张亚涛</cp:lastModifiedBy>
  <dcterms:created xsi:type="dcterms:W3CDTF">2023-01-31T08:53:00Z</dcterms:created>
  <dcterms:modified xsi:type="dcterms:W3CDTF">2023-05-09T02:22:21Z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