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<sst xmlns="http://schemas.openxmlformats.org/spreadsheetml/2006/main" count="481" uniqueCount="380">
  <si>
    <t>单位代码：</t>
  </si>
  <si>
    <t>单位名称：</t>
  </si>
  <si>
    <t>宁县卫生健康局</t>
  </si>
  <si>
    <t>部门预算公开表</t>
  </si>
  <si>
    <t xml:space="preserve">     </t>
  </si>
  <si>
    <t>编制日期：</t>
  </si>
  <si>
    <t>2023.2.3</t>
  </si>
  <si>
    <t>部门领导：</t>
  </si>
  <si>
    <t>财务负责人：</t>
  </si>
  <si>
    <t>制表人：</t>
  </si>
  <si>
    <t>张亚军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</si>
  <si>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</si>
  <si>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</si>
  <si>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</si>
  <si>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</si>
  <si>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</si>
  <si>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</si>
  <si>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</si>
  <si>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</si>
  <si>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</si>
  <si>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</si>
  <si>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</si>
  <si>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</si>
  <si>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</si>
  <si>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</si>
  <si>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</si>
  <si>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</si>
  <si>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</si>
  <si>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</si>
  <si>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</si>
  <si>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</si>
  <si>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</si>
  <si>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</si>
  <si>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</si>
  <si>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</si>
  <si>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</si>
  <si>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</si>
  <si>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</si>
  <si>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</si>
  <si>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</si>
  <si>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</si>
  <si>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</si>
  <si>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</si>
  <si>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</si>
  <si>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</si>
  <si>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</si>
  <si>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</si>
  <si>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</si>
  <si>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</si>
  <si>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</si>
  <si>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</si>
  <si>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</si>
  <si>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</si>
  <si>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</si>
  <si>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</si>
  <si>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</si>
  <si>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</si>
  <si>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</si>
  <si>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</si>
  <si>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</si>
  <si>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</si>
  <si>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</si>
  <si>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</si>
  <si>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</si>
  <si>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</si>
  <si>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</si>
  <si>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</si>
  <si>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</si>
  <si>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</si>
  <si>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</si>
  <si>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</si>
  <si>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</si>
  <si>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</si>
  <si>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</si>
  <si>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</si>
  <si>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</si>
  <si>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</si>
  <si>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</si>
  <si>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</si>
  <si>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</si>
  <si>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</si>
  <si>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</si>
  <si>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</si>
  <si>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</si>
  <si>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</si>
  <si>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</si>
  <si>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</si>
  <si>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</si>
  <si>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</si>
  <si>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</si>
  <si>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</si>
  <si>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</si>
  <si>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</si>
  <si>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</si>
  <si>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</si>
  <si>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</si>
  <si>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</si>
  <si>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</si>
  <si>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</si>
  <si>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</si>
  <si>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</si>
  <si>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</si>
  <si>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</si>
  <si>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</si>
  <si>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</si>
  <si>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</si>
  <si>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</si>
  <si>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</si>
  <si>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</si>
  <si>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</si>
  <si>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</si>
  <si>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</si>
  <si>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</si>
  <si>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</si>
  <si>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</si>
  <si>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</si>
  <si>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</si>
  <si>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05-行政事业单位养老支出</t>
  </si>
  <si>
    <t>01-行政单位离退休</t>
  </si>
  <si>
    <t>02-事业单位离退休</t>
  </si>
  <si>
    <t>99-其他社会保障和就业支出</t>
  </si>
  <si>
    <t>210-卫生健康支出</t>
  </si>
  <si>
    <t>01-卫生健康管理事务</t>
  </si>
  <si>
    <t>01-行政运行</t>
  </si>
  <si>
    <t>02-一般行政管理事务</t>
  </si>
  <si>
    <t>02-公立医院</t>
  </si>
  <si>
    <t>01-综合性医院</t>
  </si>
  <si>
    <t>02-中医（民族）医院</t>
  </si>
  <si>
    <t>99-其他公立医院支出</t>
  </si>
  <si>
    <t>03-基层医疗卫生机构</t>
  </si>
  <si>
    <t>01-城市社区卫生机构</t>
  </si>
  <si>
    <t>02-乡镇卫生院</t>
  </si>
  <si>
    <t>99-其他基层医疗卫生机构支出</t>
  </si>
  <si>
    <t>04-公共卫生</t>
  </si>
  <si>
    <t>01-疾病预防控制机构</t>
  </si>
  <si>
    <t>02--卫生监督机构</t>
  </si>
  <si>
    <t>03--妇幼保健机构</t>
  </si>
  <si>
    <t>08-基本公共卫生服务</t>
  </si>
  <si>
    <t>99-其他公共卫生支出</t>
  </si>
  <si>
    <t>07-计划生育事务</t>
  </si>
  <si>
    <t>17-计划生育服务</t>
  </si>
  <si>
    <t>99-其他卫生健康支出</t>
  </si>
  <si>
    <t>11-行政事业单位医疗</t>
  </si>
  <si>
    <t>01-行政单位医疗</t>
  </si>
  <si>
    <t>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</si>
  <si>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</si>
  <si>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</si>
  <si>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</si>
  <si>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</si>
  <si>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</si>
  <si>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</si>
  <si>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</si>
  <si>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</si>
  <si>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</si>
  <si>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</si>
  <si>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</si>
  <si>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</si>
  <si>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</si>
  <si>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</si>
  <si>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</si>
  <si>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</si>
  <si>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</si>
  <si>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</si>
  <si>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</si>
  <si>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</si>
  <si>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</si>
  <si>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</si>
  <si>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</si>
  <si>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</si>
  <si>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</si>
  <si>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</si>
  <si>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</si>
  <si>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</si>
  <si>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</si>
  <si>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</si>
  <si>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</si>
  <si>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</si>
  <si>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</si>
  <si>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</si>
  <si>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</si>
  <si>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</si>
  <si>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</si>
  <si>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</si>
  <si>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</si>
  <si>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</si>
  <si>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</si>
  <si>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</si>
  <si>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</si>
  <si>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706001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</si>
  <si>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</si>
  <si>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</si>
  <si>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</si>
  <si>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</si>
  <si>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</si>
  <si>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</si>
  <si>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</si>
  <si>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</si>
  <si>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</si>
  <si>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</si>
  <si>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</si>
  <si>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20899</t>
  </si>
  <si>
    <t>其他社会保障和就业支出</t>
  </si>
  <si>
    <t>2089999</t>
  </si>
  <si>
    <t>210</t>
  </si>
  <si>
    <t>21001</t>
  </si>
  <si>
    <t>卫生健康管理事务</t>
  </si>
  <si>
    <t>2100101</t>
  </si>
  <si>
    <t>行政运行</t>
  </si>
  <si>
    <t>2100102</t>
  </si>
  <si>
    <t>一般行政管理事务</t>
  </si>
  <si>
    <t>21002</t>
  </si>
  <si>
    <t>公立医院</t>
  </si>
  <si>
    <t>综合性医院</t>
  </si>
  <si>
    <t>中医（民族）医院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</si>
  <si>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</si>
  <si>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</si>
  <si>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</si>
  <si>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</si>
  <si>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</si>
  <si>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</si>
  <si>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</si>
  <si>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</si>
  <si>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</si>
  <si>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</si>
  <si>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</si>
  <si>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</si>
  <si>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</si>
  <si>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</si>
  <si>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</si>
  <si>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</si>
  <si>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</si>
  <si>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</si>
  <si>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</si>
  <si>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</si>
  <si>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2100499</t>
  </si>
  <si>
    <t>其他公共卫生支出</t>
  </si>
  <si>
    <t>21007</t>
  </si>
  <si>
    <t>计划生育事务</t>
  </si>
  <si>
    <t>2100717</t>
  </si>
  <si>
    <t>计划生育服务</t>
  </si>
  <si>
    <t>21099</t>
  </si>
  <si>
    <t>其他卫生健康支出</t>
  </si>
  <si>
    <t>2109999</t>
  </si>
  <si>
    <t>21011</t>
  </si>
  <si>
    <t>行政事业单位医疗</t>
  </si>
  <si>
    <t>2101101</t>
  </si>
  <si>
    <t>行政单位医疗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</si>
  <si>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</si>
  <si>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</si>
  <si>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</si>
  <si>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</si>
  <si>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</si>
  <si>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</si>
  <si>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</si>
  <si>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</si>
  <si>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</si>
  <si>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</si>
  <si>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</si>
  <si>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</si>
  <si>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</si>
  <si>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</si>
  <si>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</si>
  <si>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</si>
  <si>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</si>
  <si>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</si>
  <si>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</si>
  <si>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</si>
  <si>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</si>
  <si>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</si>
  <si>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</si>
  <si>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</si>
  <si>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</si>
  <si>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</si>
  <si>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</si>
  <si>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</si>
  <si>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</si>
  <si>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</si>
  <si>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</si>
  <si>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</si>
  <si>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</si>
  <si>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</si>
  <si>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</si>
  <si>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</si>
  <si>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</si>
  <si>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</si>
  <si>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</si>
  <si>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</si>
  <si>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</si>
  <si>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</si>
  <si>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</si>
  <si>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</si>
  <si>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</si>
  <si>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</si>
  <si>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</si>
  <si>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</si>
  <si>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</si>
  <si>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</si>
  <si>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</si>
  <si>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</si>
  <si>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</si>
  <si>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</si>
  <si>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</si>
  <si>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</si>
  <si>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</si>
  <si>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</si>
  <si>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</si>
  <si>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</si>
  <si>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</si>
  <si>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</si>
  <si>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</si>
  <si>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</si>
  <si>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</si>
  <si>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</si>
  <si>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</si>
  <si>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</si>
  <si>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</si>
  <si>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</si>
  <si>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</si>
  <si>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</si>
  <si>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</si>
  <si>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</si>
  <si>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</si>
  <si>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</si>
  <si>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</si>
  <si>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</si>
  <si>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</si>
  <si>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宁县卫生健康系统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</si>
  <si>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</si>
  <si>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</si>
  <si>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</si>
  <si>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</si>
  <si>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</si>
  <si>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</si>
  <si>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无</t>
  </si>
  <si>
    <t>变化内容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</si>
  <si>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</si>
  <si>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</si>
  <si>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</si>
  <si>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</si>
  <si>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</si>
  <si>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</si>
  <si>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</si>
  <si>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</si>
  <si>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</si>
  <si>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</si>
  <si>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</si>
  <si>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</si>
  <si>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</si>
  <si>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</si>
  <si>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</si>
  <si>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</si>
  <si>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</si>
  <si>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</si>
  <si>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</si>
  <si>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</si>
  <si>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</si>
  <si>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</si>
  <si>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</si>
  <si>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</si>
  <si>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</si>
  <si>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</si>
  <si>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</si>
  <si>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</si>
  <si>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</si>
  <si>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</si>
  <si>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</si>
  <si>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</si>
  <si>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</si>
  <si>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</si>
  <si>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</si>
  <si>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</si>
  <si>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</si>
  <si>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</si>
  <si>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</si>
  <si>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</si>
  <si>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</si>
  <si>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</si>
  <si>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</si>
  <si>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一级指标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</si>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</sst>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_ "/>
    <numFmt numFmtId="179" formatCode="yyyy/mm/dd"/>
    <numFmt numFmtId="180" formatCode="#0.00"/>
    <numFmt numFmtId="181" formatCode="#,##0.00_ ;[Red]\-#,##0.00\ 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14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9" borderId="15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6" fillId="13" borderId="18" applyNumberFormat="0" applyAlignment="0" applyProtection="0">
      <alignment vertical="center"/>
    </xf>
    <xf numFmtId="0" fontId="57" fillId="13" borderId="14" applyNumberFormat="0" applyAlignment="0" applyProtection="0">
      <alignment vertical="center"/>
    </xf>
    <xf numFmtId="0" fontId="58" fillId="14" borderId="19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2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6" fontId="21" fillId="0" borderId="9" xfId="0" applyNumberFormat="1" applyFont="1" applyBorder="1" applyAlignment="1">
      <alignment horizontal="center" vertical="center" wrapText="1"/>
    </xf>
    <xf numFmtId="176" fontId="19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7" fontId="2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8" fontId="26" fillId="0" borderId="10" xfId="0" applyNumberFormat="1" applyFont="1" applyFill="1" applyBorder="1" applyAlignment="1" applyProtection="1">
      <alignment horizontal="center" vertical="center"/>
    </xf>
    <xf numFmtId="49" fontId="20" fillId="0" borderId="10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left" vertical="center"/>
    </xf>
    <xf numFmtId="49" fontId="26" fillId="0" borderId="10" xfId="0" applyNumberFormat="1" applyFont="1" applyFill="1" applyBorder="1" applyAlignment="1" applyProtection="1">
      <alignment horizontal="center" vertical="center" wrapText="1"/>
    </xf>
    <xf numFmtId="49" fontId="26" fillId="0" borderId="10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26" fillId="0" borderId="11" xfId="0" applyNumberFormat="1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6" fillId="0" borderId="11" xfId="0" applyNumberFormat="1" applyFont="1" applyFill="1" applyBorder="1" applyAlignment="1" applyProtection="1">
      <alignment horizontal="left" vertical="center"/>
    </xf>
    <xf numFmtId="176" fontId="3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8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right" vertical="center"/>
    </xf>
    <xf numFmtId="0" fontId="33" fillId="0" borderId="5" xfId="0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33" fillId="0" borderId="1" xfId="20" applyFont="1" applyFill="1" applyBorder="1" applyAlignment="1">
      <alignment horizontal="right" vertical="center" wrapText="1"/>
    </xf>
    <xf numFmtId="176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4" fontId="21" fillId="0" borderId="8" xfId="0" applyNumberFormat="1" applyFont="1" applyBorder="1" applyAlignment="1">
      <alignment horizontal="right" vertical="center" wrapText="1"/>
    </xf>
    <xf numFmtId="49" fontId="20" fillId="0" borderId="12" xfId="0" applyNumberFormat="1" applyFont="1" applyFill="1" applyBorder="1" applyAlignment="1" applyProtection="1">
      <alignment horizontal="center" vertical="center"/>
    </xf>
    <xf numFmtId="4" fontId="21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vertical="center" wrapText="1"/>
    </xf>
    <xf numFmtId="180" fontId="21" fillId="0" borderId="8" xfId="0" applyNumberFormat="1" applyFont="1" applyBorder="1" applyAlignment="1">
      <alignment horizontal="right" vertical="center" wrapText="1"/>
    </xf>
    <xf numFmtId="4" fontId="34" fillId="0" borderId="8" xfId="0" applyNumberFormat="1" applyFont="1" applyBorder="1" applyAlignment="1">
      <alignment horizontal="center" vertical="center" wrapText="1"/>
    </xf>
    <xf numFmtId="180" fontId="35" fillId="0" borderId="8" xfId="0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vertical="center" wrapText="1"/>
    </xf>
    <xf numFmtId="180" fontId="19" fillId="0" borderId="8" xfId="0" applyNumberFormat="1" applyFont="1" applyBorder="1" applyAlignment="1">
      <alignment horizontal="right" vertical="center" wrapText="1"/>
    </xf>
    <xf numFmtId="180" fontId="21" fillId="0" borderId="8" xfId="0" applyNumberFormat="1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176" fontId="21" fillId="0" borderId="5" xfId="0" applyNumberFormat="1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" xfId="50" applyFont="1" applyFill="1" applyBorder="1" applyAlignment="1" applyProtection="1">
      <alignment vertical="center"/>
    </xf>
    <xf numFmtId="181" fontId="20" fillId="0" borderId="1" xfId="0" applyNumberFormat="1" applyFont="1" applyFill="1" applyBorder="1" applyAlignment="1" applyProtection="1">
      <alignment horizontal="center" vertical="center"/>
    </xf>
    <xf numFmtId="181" fontId="36" fillId="0" borderId="1" xfId="0" applyNumberFormat="1" applyFont="1" applyFill="1" applyBorder="1" applyAlignment="1">
      <alignment horizontal="center" vertical="center"/>
    </xf>
    <xf numFmtId="181" fontId="36" fillId="0" borderId="1" xfId="0" applyNumberFormat="1" applyFont="1" applyFill="1" applyBorder="1" applyAlignment="1">
      <alignment horizontal="right" vertical="center"/>
    </xf>
    <xf numFmtId="181" fontId="37" fillId="0" borderId="1" xfId="0" applyNumberFormat="1" applyFont="1" applyFill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 wrapText="1"/>
    </xf>
    <xf numFmtId="181" fontId="26" fillId="0" borderId="1" xfId="0" applyNumberFormat="1" applyFont="1" applyFill="1" applyBorder="1" applyAlignment="1" applyProtection="1">
      <alignment horizontal="right" vertical="center"/>
    </xf>
    <xf numFmtId="0" fontId="26" fillId="0" borderId="1" xfId="50" applyFont="1" applyBorder="1" applyAlignment="1" applyProtection="1">
      <alignment vertical="center"/>
    </xf>
    <xf numFmtId="0" fontId="20" fillId="0" borderId="1" xfId="50" applyFont="1" applyFill="1" applyBorder="1" applyAlignment="1" applyProtection="1">
      <alignment horizontal="center" vertical="center"/>
    </xf>
    <xf numFmtId="0" fontId="38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7" fillId="0" borderId="8" xfId="0" applyFont="1" applyBorder="1" applyAlignment="1">
      <alignment vertical="center" wrapText="1"/>
    </xf>
    <xf numFmtId="0" fontId="35" fillId="0" borderId="8" xfId="0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4" fontId="34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8" xfId="0" applyFont="1" applyBorder="1" applyAlignment="1">
      <alignment horizontal="center" vertical="center" wrapText="1"/>
    </xf>
    <xf numFmtId="0" fontId="40" fillId="0" borderId="8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79" fontId="1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5 2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Q6" sqref="Q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40"/>
      <c r="B1" s="40"/>
      <c r="C1" s="40"/>
      <c r="D1" s="40"/>
      <c r="E1" s="40"/>
      <c r="F1" s="40"/>
      <c r="G1" s="40"/>
      <c r="H1" s="40"/>
      <c r="I1" s="40"/>
      <c r="J1" s="40"/>
    </row>
    <row r="2" ht="14.3" customHeight="1" spans="1:10">
      <c r="A2" s="40"/>
      <c r="B2" s="40"/>
      <c r="C2" s="40"/>
      <c r="D2" s="40"/>
      <c r="E2" s="40"/>
      <c r="F2" s="40"/>
      <c r="G2" s="40"/>
      <c r="H2" s="40"/>
      <c r="I2" s="40"/>
      <c r="J2" s="40"/>
    </row>
    <row r="3" ht="22.75" customHeight="1" spans="1:10">
      <c r="A3" s="42"/>
      <c r="B3" s="42" t="s">
        <v>0</v>
      </c>
      <c r="C3" s="150">
        <v>706001</v>
      </c>
      <c r="D3" s="150"/>
      <c r="E3" s="42"/>
      <c r="F3" s="42"/>
      <c r="G3" s="42"/>
      <c r="H3" s="42"/>
      <c r="I3" s="42"/>
      <c r="J3" s="42"/>
    </row>
    <row r="4" ht="22.75" customHeight="1" spans="1:10">
      <c r="A4" s="42"/>
      <c r="B4" s="42" t="s">
        <v>1</v>
      </c>
      <c r="C4" s="42" t="s">
        <v>2</v>
      </c>
      <c r="D4" s="42"/>
      <c r="E4" s="42"/>
      <c r="F4" s="42"/>
      <c r="G4" s="42"/>
      <c r="H4" s="42"/>
      <c r="I4" s="42"/>
      <c r="J4" s="42"/>
    </row>
    <row r="5" ht="14.3" customHeight="1" spans="1:10">
      <c r="A5" s="40"/>
      <c r="B5" s="40"/>
      <c r="C5" s="40"/>
      <c r="D5" s="40"/>
      <c r="E5" s="40"/>
      <c r="F5" s="40"/>
      <c r="G5" s="40"/>
      <c r="H5" s="40"/>
      <c r="I5" s="40"/>
      <c r="J5" s="40"/>
    </row>
    <row r="6" ht="78.55" customHeight="1" spans="1:10">
      <c r="A6" s="40"/>
      <c r="B6" s="151" t="s">
        <v>3</v>
      </c>
      <c r="C6" s="151"/>
      <c r="D6" s="151"/>
      <c r="E6" s="151"/>
      <c r="F6" s="151"/>
      <c r="G6" s="151"/>
      <c r="H6" s="151"/>
      <c r="I6" s="151"/>
      <c r="J6" s="151"/>
    </row>
    <row r="7" ht="22.75" customHeight="1" spans="1:10">
      <c r="A7" s="42"/>
      <c r="B7" s="42"/>
      <c r="C7" s="42"/>
      <c r="D7" s="42"/>
      <c r="E7" s="42"/>
      <c r="F7" s="42"/>
      <c r="G7" s="42"/>
      <c r="H7" s="42"/>
      <c r="I7" s="42"/>
      <c r="J7" s="42"/>
    </row>
    <row r="8" ht="22.75" customHeight="1" spans="1:10">
      <c r="A8" s="42"/>
      <c r="B8" s="42"/>
      <c r="C8" s="42"/>
      <c r="D8" s="42"/>
      <c r="E8" s="42"/>
      <c r="F8" s="42"/>
      <c r="G8" s="42"/>
      <c r="H8" s="42"/>
      <c r="I8" s="42"/>
      <c r="J8" s="42"/>
    </row>
    <row r="9" ht="22.75" customHeight="1" spans="1:10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ht="22.75" customHeight="1" spans="1:10">
      <c r="A10" s="42"/>
      <c r="B10" s="42" t="s">
        <v>4</v>
      </c>
      <c r="C10" s="42"/>
      <c r="F10" s="152" t="s">
        <v>5</v>
      </c>
      <c r="G10" s="153" t="s">
        <v>6</v>
      </c>
      <c r="H10" s="42"/>
      <c r="I10" s="42"/>
      <c r="J10" s="42"/>
    </row>
    <row r="11" ht="22.75" customHeight="1" spans="1:10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ht="22.75" customHeight="1" spans="1:10">
      <c r="A12" s="42"/>
      <c r="B12" s="152" t="s">
        <v>7</v>
      </c>
      <c r="C12" s="152"/>
      <c r="D12" s="42"/>
      <c r="E12" s="152" t="s">
        <v>8</v>
      </c>
      <c r="F12" s="40"/>
      <c r="G12" s="42"/>
      <c r="H12" s="152" t="s">
        <v>9</v>
      </c>
      <c r="I12" s="40" t="s">
        <v>10</v>
      </c>
      <c r="J12" s="42"/>
    </row>
    <row r="13" ht="14.3" customHeight="1" spans="1:10">
      <c r="A13" s="40"/>
      <c r="B13" s="40"/>
      <c r="C13" s="40" t="s">
        <v>11</v>
      </c>
      <c r="D13" s="40"/>
      <c r="E13" s="40"/>
      <c r="F13" s="40"/>
      <c r="G13" s="40"/>
      <c r="H13" s="40"/>
      <c r="I13" s="40"/>
      <c r="J13" s="40"/>
    </row>
    <row r="14" ht="14.3" customHeight="1" spans="1:10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ht="14.3" customHeight="1" spans="1:10">
      <c r="A15" s="40"/>
      <c r="B15" s="40"/>
      <c r="C15" s="40"/>
      <c r="D15" s="40"/>
      <c r="E15" s="40"/>
      <c r="F15" s="40"/>
      <c r="G15" s="40"/>
      <c r="H15" s="40"/>
      <c r="I15" s="40"/>
      <c r="J15" s="40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48.5" customWidth="1"/>
    <col min="3" max="3" width="40.1666666666667" customWidth="1"/>
  </cols>
  <sheetData>
    <row r="1" ht="35.4" customHeight="1" spans="1:2">
      <c r="A1" s="40"/>
      <c r="B1" s="40"/>
    </row>
    <row r="2" ht="39.15" customHeight="1" spans="1:3">
      <c r="A2" s="40"/>
      <c r="B2" s="146" t="s">
        <v>12</v>
      </c>
      <c r="C2" s="146"/>
    </row>
    <row r="3" ht="29.35" customHeight="1" spans="1:3">
      <c r="A3" s="147"/>
      <c r="B3" s="148" t="s">
        <v>13</v>
      </c>
      <c r="C3" s="148" t="s">
        <v>14</v>
      </c>
    </row>
    <row r="4" ht="28.45" customHeight="1" spans="1:3">
      <c r="A4" s="138"/>
      <c r="B4" s="149" t="s">
        <v>15</v>
      </c>
      <c r="C4" s="110" t="s">
        <v>16</v>
      </c>
    </row>
    <row r="5" ht="28.45" customHeight="1" spans="1:3">
      <c r="A5" s="138"/>
      <c r="B5" s="149" t="s">
        <v>17</v>
      </c>
      <c r="C5" s="110" t="s">
        <v>18</v>
      </c>
    </row>
    <row r="6" ht="28.45" customHeight="1" spans="1:3">
      <c r="A6" s="138"/>
      <c r="B6" s="149" t="s">
        <v>19</v>
      </c>
      <c r="C6" s="110" t="s">
        <v>20</v>
      </c>
    </row>
    <row r="7" ht="28.45" customHeight="1" spans="1:3">
      <c r="A7" s="138"/>
      <c r="B7" s="149" t="s">
        <v>21</v>
      </c>
      <c r="C7" s="110"/>
    </row>
    <row r="8" ht="28.45" customHeight="1" spans="1:3">
      <c r="A8" s="138"/>
      <c r="B8" s="149" t="s">
        <v>22</v>
      </c>
      <c r="C8" s="110" t="s">
        <v>23</v>
      </c>
    </row>
    <row r="9" ht="28.45" customHeight="1" spans="1:3">
      <c r="A9" s="138"/>
      <c r="B9" s="149" t="s">
        <v>24</v>
      </c>
      <c r="C9" s="110" t="s">
        <v>25</v>
      </c>
    </row>
    <row r="10" ht="28.45" customHeight="1" spans="1:3">
      <c r="A10" s="138"/>
      <c r="B10" s="149" t="s">
        <v>26</v>
      </c>
      <c r="C10" s="110" t="s">
        <v>27</v>
      </c>
    </row>
    <row r="11" ht="28.45" customHeight="1" spans="1:3">
      <c r="A11" s="138"/>
      <c r="B11" s="149" t="s">
        <v>28</v>
      </c>
      <c r="C11" s="110" t="s">
        <v>29</v>
      </c>
    </row>
    <row r="12" ht="28.45" customHeight="1" spans="1:3">
      <c r="A12" s="138"/>
      <c r="B12" s="149" t="s">
        <v>30</v>
      </c>
      <c r="C12" s="110"/>
    </row>
    <row r="13" ht="28.45" customHeight="1" spans="1:3">
      <c r="A13" s="40"/>
      <c r="B13" s="149" t="s">
        <v>31</v>
      </c>
      <c r="C13" s="110"/>
    </row>
    <row r="14" ht="28.45" customHeight="1" spans="1:3">
      <c r="A14" s="40"/>
      <c r="B14" s="149" t="s">
        <v>32</v>
      </c>
      <c r="C14" s="110" t="s">
        <v>16</v>
      </c>
    </row>
  </sheetData>
  <mergeCells count="1">
    <mergeCell ref="B2:C2"/>
  </mergeCells>
  <pageMargins left="0.354166666666667" right="0.314583333333333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40"/>
      <c r="B1" s="40"/>
      <c r="C1" s="40"/>
      <c r="D1" s="40"/>
    </row>
    <row r="2" ht="39.85" customHeight="1" spans="1:4">
      <c r="A2" s="41" t="s">
        <v>33</v>
      </c>
      <c r="B2" s="41"/>
      <c r="C2" s="41"/>
      <c r="D2" s="41"/>
    </row>
    <row r="3" ht="22.75" customHeight="1" spans="1:4">
      <c r="A3" s="138"/>
      <c r="B3" s="138"/>
      <c r="C3" s="138"/>
      <c r="D3" s="139" t="s">
        <v>34</v>
      </c>
    </row>
    <row r="4" ht="22.75" customHeight="1" spans="1:4">
      <c r="A4" s="109" t="s">
        <v>35</v>
      </c>
      <c r="B4" s="109"/>
      <c r="C4" s="109" t="s">
        <v>36</v>
      </c>
      <c r="D4" s="109"/>
    </row>
    <row r="5" ht="22.75" customHeight="1" spans="1:4">
      <c r="A5" s="109" t="s">
        <v>37</v>
      </c>
      <c r="B5" s="109" t="s">
        <v>38</v>
      </c>
      <c r="C5" s="109" t="s">
        <v>37</v>
      </c>
      <c r="D5" s="109" t="s">
        <v>38</v>
      </c>
    </row>
    <row r="6" ht="22.75" customHeight="1" spans="1:4">
      <c r="A6" s="140" t="s">
        <v>39</v>
      </c>
      <c r="B6" s="118">
        <v>131918720.825775</v>
      </c>
      <c r="C6" s="140" t="s">
        <v>40</v>
      </c>
      <c r="D6" s="119"/>
    </row>
    <row r="7" ht="22.75" customHeight="1" spans="1:4">
      <c r="A7" s="140" t="s">
        <v>41</v>
      </c>
      <c r="B7" s="119"/>
      <c r="C7" s="140" t="s">
        <v>42</v>
      </c>
      <c r="D7" s="141"/>
    </row>
    <row r="8" ht="22.75" customHeight="1" spans="1:4">
      <c r="A8" s="140" t="s">
        <v>43</v>
      </c>
      <c r="B8" s="119"/>
      <c r="C8" s="140" t="s">
        <v>44</v>
      </c>
      <c r="D8" s="141"/>
    </row>
    <row r="9" ht="22.75" customHeight="1" spans="1:4">
      <c r="A9" s="140" t="s">
        <v>45</v>
      </c>
      <c r="B9" s="119"/>
      <c r="C9" s="140" t="s">
        <v>46</v>
      </c>
      <c r="D9" s="141"/>
    </row>
    <row r="10" ht="22.75" customHeight="1" spans="1:4">
      <c r="A10" s="140" t="s">
        <v>47</v>
      </c>
      <c r="B10" s="118">
        <v>342102009.62</v>
      </c>
      <c r="C10" s="140" t="s">
        <v>48</v>
      </c>
      <c r="D10" s="141"/>
    </row>
    <row r="11" ht="22.75" customHeight="1" spans="1:4">
      <c r="A11" s="140" t="s">
        <v>49</v>
      </c>
      <c r="B11" s="119"/>
      <c r="C11" s="140" t="s">
        <v>50</v>
      </c>
      <c r="D11" s="141"/>
    </row>
    <row r="12" ht="22.75" customHeight="1" spans="1:4">
      <c r="A12" s="140" t="s">
        <v>51</v>
      </c>
      <c r="B12" s="119"/>
      <c r="C12" s="140" t="s">
        <v>52</v>
      </c>
      <c r="D12" s="141"/>
    </row>
    <row r="13" ht="22.75" customHeight="1" spans="1:4">
      <c r="A13" s="140" t="s">
        <v>53</v>
      </c>
      <c r="B13" s="119"/>
      <c r="C13" s="140" t="s">
        <v>54</v>
      </c>
      <c r="D13" s="118">
        <v>3000832.37</v>
      </c>
    </row>
    <row r="14" ht="22.75" customHeight="1" spans="1:4">
      <c r="A14" s="140" t="s">
        <v>55</v>
      </c>
      <c r="B14" s="119"/>
      <c r="C14" s="140" t="s">
        <v>56</v>
      </c>
      <c r="D14" s="141"/>
    </row>
    <row r="15" ht="22.75" customHeight="1" spans="1:4">
      <c r="A15" s="140"/>
      <c r="B15" s="142"/>
      <c r="C15" s="140" t="s">
        <v>57</v>
      </c>
      <c r="D15" s="118">
        <f>B42-D13</f>
        <v>471019898.075774</v>
      </c>
    </row>
    <row r="16" ht="22.75" customHeight="1" spans="1:4">
      <c r="A16" s="140"/>
      <c r="B16" s="142"/>
      <c r="C16" s="140" t="s">
        <v>58</v>
      </c>
      <c r="D16" s="141"/>
    </row>
    <row r="17" ht="22.75" customHeight="1" spans="1:4">
      <c r="A17" s="140"/>
      <c r="B17" s="142"/>
      <c r="C17" s="140" t="s">
        <v>59</v>
      </c>
      <c r="D17" s="141"/>
    </row>
    <row r="18" ht="22.75" customHeight="1" spans="1:4">
      <c r="A18" s="140"/>
      <c r="B18" s="142"/>
      <c r="C18" s="140" t="s">
        <v>60</v>
      </c>
      <c r="D18" s="141"/>
    </row>
    <row r="19" ht="22.75" customHeight="1" spans="1:4">
      <c r="A19" s="140"/>
      <c r="B19" s="142"/>
      <c r="C19" s="140" t="s">
        <v>61</v>
      </c>
      <c r="D19" s="141"/>
    </row>
    <row r="20" ht="22.75" customHeight="1" spans="1:4">
      <c r="A20" s="143"/>
      <c r="B20" s="144"/>
      <c r="C20" s="140" t="s">
        <v>62</v>
      </c>
      <c r="D20" s="141"/>
    </row>
    <row r="21" ht="22.75" customHeight="1" spans="1:4">
      <c r="A21" s="143"/>
      <c r="B21" s="144"/>
      <c r="C21" s="140" t="s">
        <v>63</v>
      </c>
      <c r="D21" s="141"/>
    </row>
    <row r="22" ht="22.75" customHeight="1" spans="1:4">
      <c r="A22" s="143"/>
      <c r="B22" s="144"/>
      <c r="C22" s="140" t="s">
        <v>64</v>
      </c>
      <c r="D22" s="141"/>
    </row>
    <row r="23" ht="22.75" customHeight="1" spans="1:4">
      <c r="A23" s="143"/>
      <c r="B23" s="144"/>
      <c r="C23" s="140" t="s">
        <v>65</v>
      </c>
      <c r="D23" s="141"/>
    </row>
    <row r="24" ht="22.75" customHeight="1" spans="1:4">
      <c r="A24" s="143"/>
      <c r="B24" s="144"/>
      <c r="C24" s="140" t="s">
        <v>66</v>
      </c>
      <c r="D24" s="141"/>
    </row>
    <row r="25" ht="22.75" customHeight="1" spans="1:4">
      <c r="A25" s="140"/>
      <c r="B25" s="142"/>
      <c r="C25" s="140" t="s">
        <v>67</v>
      </c>
      <c r="D25" s="141"/>
    </row>
    <row r="26" ht="22.75" customHeight="1" spans="1:4">
      <c r="A26" s="140"/>
      <c r="B26" s="142"/>
      <c r="C26" s="140" t="s">
        <v>68</v>
      </c>
      <c r="D26" s="141"/>
    </row>
    <row r="27" ht="22.75" customHeight="1" spans="1:4">
      <c r="A27" s="140"/>
      <c r="B27" s="142"/>
      <c r="C27" s="140" t="s">
        <v>69</v>
      </c>
      <c r="D27" s="141"/>
    </row>
    <row r="28" ht="22.75" customHeight="1" spans="1:4">
      <c r="A28" s="143"/>
      <c r="B28" s="144"/>
      <c r="C28" s="140" t="s">
        <v>70</v>
      </c>
      <c r="D28" s="141"/>
    </row>
    <row r="29" ht="22.75" customHeight="1" spans="1:4">
      <c r="A29" s="143"/>
      <c r="B29" s="144"/>
      <c r="C29" s="140" t="s">
        <v>71</v>
      </c>
      <c r="D29" s="141"/>
    </row>
    <row r="30" ht="22.75" customHeight="1" spans="1:4">
      <c r="A30" s="143"/>
      <c r="B30" s="144"/>
      <c r="C30" s="140" t="s">
        <v>72</v>
      </c>
      <c r="D30" s="141"/>
    </row>
    <row r="31" ht="22.75" customHeight="1" spans="1:4">
      <c r="A31" s="143"/>
      <c r="B31" s="144"/>
      <c r="C31" s="140" t="s">
        <v>73</v>
      </c>
      <c r="D31" s="141"/>
    </row>
    <row r="32" ht="22.75" customHeight="1" spans="1:4">
      <c r="A32" s="143"/>
      <c r="B32" s="144"/>
      <c r="C32" s="140" t="s">
        <v>74</v>
      </c>
      <c r="D32" s="141"/>
    </row>
    <row r="33" ht="22.75" customHeight="1" spans="1:4">
      <c r="A33" s="140"/>
      <c r="B33" s="140"/>
      <c r="C33" s="140" t="s">
        <v>75</v>
      </c>
      <c r="D33" s="141"/>
    </row>
    <row r="34" ht="22.75" customHeight="1" spans="1:4">
      <c r="A34" s="140"/>
      <c r="B34" s="140"/>
      <c r="C34" s="140" t="s">
        <v>76</v>
      </c>
      <c r="D34" s="141"/>
    </row>
    <row r="35" ht="22.75" customHeight="1" spans="1:4">
      <c r="A35" s="140"/>
      <c r="B35" s="140"/>
      <c r="C35" s="140" t="s">
        <v>77</v>
      </c>
      <c r="D35" s="141"/>
    </row>
    <row r="36" ht="22.75" customHeight="1" spans="1:4">
      <c r="A36" s="140"/>
      <c r="B36" s="140"/>
      <c r="C36" s="140"/>
      <c r="D36" s="140"/>
    </row>
    <row r="37" ht="22.75" customHeight="1" spans="1:4">
      <c r="A37" s="140"/>
      <c r="B37" s="140"/>
      <c r="C37" s="140"/>
      <c r="D37" s="140"/>
    </row>
    <row r="38" ht="22.75" customHeight="1" spans="1:4">
      <c r="A38" s="140"/>
      <c r="B38" s="140"/>
      <c r="C38" s="140"/>
      <c r="D38" s="145"/>
    </row>
    <row r="39" ht="22.75" customHeight="1" spans="1:4">
      <c r="A39" s="143" t="s">
        <v>78</v>
      </c>
      <c r="B39" s="118">
        <f>SUM(B6:B14)</f>
        <v>474020730.445774</v>
      </c>
      <c r="C39" s="143" t="s">
        <v>79</v>
      </c>
      <c r="D39" s="118">
        <f>SUM(D6:D38)</f>
        <v>474020730.445774</v>
      </c>
    </row>
    <row r="40" ht="22.75" customHeight="1" spans="1:4">
      <c r="A40" s="143" t="s">
        <v>80</v>
      </c>
      <c r="B40" s="144"/>
      <c r="C40" s="143" t="s">
        <v>81</v>
      </c>
      <c r="D40" s="144"/>
    </row>
    <row r="41" ht="22.75" customHeight="1" spans="1:4">
      <c r="A41" s="140"/>
      <c r="B41" s="142"/>
      <c r="C41" s="140"/>
      <c r="D41" s="142"/>
    </row>
    <row r="42" ht="22.75" customHeight="1" spans="1:4">
      <c r="A42" s="143" t="s">
        <v>82</v>
      </c>
      <c r="B42" s="118">
        <f>B39+B40</f>
        <v>474020730.445774</v>
      </c>
      <c r="C42" s="143" t="s">
        <v>83</v>
      </c>
      <c r="D42" s="118">
        <f>D39+D40</f>
        <v>474020730.445774</v>
      </c>
    </row>
  </sheetData>
  <mergeCells count="4">
    <mergeCell ref="A2:D2"/>
    <mergeCell ref="A3:C3"/>
    <mergeCell ref="A4:B4"/>
    <mergeCell ref="C4:D4"/>
  </mergeCells>
  <pageMargins left="0.708333333333333" right="0.550694444444444" top="0.271527777777778" bottom="0.271527777777778" header="0" footer="0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29" sqref="B29"/>
    </sheetView>
  </sheetViews>
  <sheetFormatPr defaultColWidth="7.875" defaultRowHeight="12.75" customHeight="1" outlineLevelCol="2"/>
  <cols>
    <col min="1" max="1" width="39.5" style="51" customWidth="1"/>
    <col min="2" max="2" width="35.625" style="51" customWidth="1"/>
    <col min="3" max="3" width="27.375" style="51" customWidth="1"/>
    <col min="4" max="16384" width="7.875" style="50"/>
  </cols>
  <sheetData>
    <row r="1" ht="24.75" customHeight="1" spans="1:1">
      <c r="A1" s="59"/>
    </row>
    <row r="2" ht="24.75" customHeight="1" spans="1:2">
      <c r="A2" s="53" t="s">
        <v>84</v>
      </c>
      <c r="B2" s="53"/>
    </row>
    <row r="3" ht="24.75" customHeight="1" spans="1:2">
      <c r="A3" s="128"/>
      <c r="B3" s="54" t="s">
        <v>34</v>
      </c>
    </row>
    <row r="4" ht="24" customHeight="1" spans="1:2">
      <c r="A4" s="63" t="s">
        <v>37</v>
      </c>
      <c r="B4" s="63" t="s">
        <v>38</v>
      </c>
    </row>
    <row r="5" s="50" customFormat="1" ht="25" customHeight="1" spans="1:3">
      <c r="A5" s="129" t="s">
        <v>85</v>
      </c>
      <c r="B5" s="130">
        <f>B6+B7</f>
        <v>131918720.83</v>
      </c>
      <c r="C5" s="51"/>
    </row>
    <row r="6" s="50" customFormat="1" ht="25" customHeight="1" spans="1:3">
      <c r="A6" s="129" t="s">
        <v>86</v>
      </c>
      <c r="B6" s="131">
        <v>107298120.83</v>
      </c>
      <c r="C6" s="51"/>
    </row>
    <row r="7" s="50" customFormat="1" ht="25" customHeight="1" spans="1:3">
      <c r="A7" s="129" t="s">
        <v>87</v>
      </c>
      <c r="B7" s="131">
        <v>24620600</v>
      </c>
      <c r="C7" s="51"/>
    </row>
    <row r="8" s="50" customFormat="1" ht="25" customHeight="1" spans="1:3">
      <c r="A8" s="129" t="s">
        <v>88</v>
      </c>
      <c r="B8" s="132">
        <f>B9+B10</f>
        <v>0</v>
      </c>
      <c r="C8" s="51"/>
    </row>
    <row r="9" s="50" customFormat="1" ht="25" customHeight="1" spans="1:3">
      <c r="A9" s="129" t="s">
        <v>89</v>
      </c>
      <c r="B9" s="132"/>
      <c r="C9" s="51"/>
    </row>
    <row r="10" s="50" customFormat="1" ht="25" customHeight="1" spans="1:3">
      <c r="A10" s="129" t="s">
        <v>90</v>
      </c>
      <c r="B10" s="132"/>
      <c r="C10" s="51"/>
    </row>
    <row r="11" s="50" customFormat="1" ht="25" customHeight="1" spans="1:3">
      <c r="A11" s="129" t="s">
        <v>91</v>
      </c>
      <c r="B11" s="133">
        <f>SUM(B12:B14)</f>
        <v>342102009.62</v>
      </c>
      <c r="C11" s="51"/>
    </row>
    <row r="12" s="50" customFormat="1" ht="25" customHeight="1" spans="1:3">
      <c r="A12" s="129" t="s">
        <v>92</v>
      </c>
      <c r="B12" s="132"/>
      <c r="C12" s="51"/>
    </row>
    <row r="13" s="50" customFormat="1" ht="25" customHeight="1" spans="1:3">
      <c r="A13" s="129" t="s">
        <v>93</v>
      </c>
      <c r="B13" s="134">
        <v>342102009.62</v>
      </c>
      <c r="C13" s="51"/>
    </row>
    <row r="14" s="50" customFormat="1" ht="25" customHeight="1" spans="1:3">
      <c r="A14" s="129" t="s">
        <v>94</v>
      </c>
      <c r="B14" s="132"/>
      <c r="C14" s="51"/>
    </row>
    <row r="15" s="50" customFormat="1" ht="25" customHeight="1" spans="1:3">
      <c r="A15" s="129" t="s">
        <v>95</v>
      </c>
      <c r="B15" s="132"/>
      <c r="C15" s="51"/>
    </row>
    <row r="16" s="50" customFormat="1" ht="25" customHeight="1" spans="1:3">
      <c r="A16" s="129" t="s">
        <v>96</v>
      </c>
      <c r="B16" s="132"/>
      <c r="C16" s="51"/>
    </row>
    <row r="17" s="50" customFormat="1" ht="25" customHeight="1" spans="1:3">
      <c r="A17" s="129" t="s">
        <v>97</v>
      </c>
      <c r="B17" s="132"/>
      <c r="C17" s="51"/>
    </row>
    <row r="18" s="50" customFormat="1" ht="25" customHeight="1" spans="1:3">
      <c r="A18" s="129" t="s">
        <v>98</v>
      </c>
      <c r="B18" s="132"/>
      <c r="C18" s="51"/>
    </row>
    <row r="19" s="50" customFormat="1" ht="25" customHeight="1" spans="1:3">
      <c r="A19" s="129" t="s">
        <v>99</v>
      </c>
      <c r="B19" s="135">
        <f>B20+B23+B26+B27</f>
        <v>0</v>
      </c>
      <c r="C19" s="51"/>
    </row>
    <row r="20" s="50" customFormat="1" ht="25" customHeight="1" spans="1:3">
      <c r="A20" s="129" t="s">
        <v>100</v>
      </c>
      <c r="B20" s="135">
        <f>B21+B22</f>
        <v>0</v>
      </c>
      <c r="C20" s="51"/>
    </row>
    <row r="21" s="50" customFormat="1" ht="25" customHeight="1" spans="1:3">
      <c r="A21" s="129" t="s">
        <v>101</v>
      </c>
      <c r="B21" s="135"/>
      <c r="C21" s="51"/>
    </row>
    <row r="22" s="50" customFormat="1" ht="25" customHeight="1" spans="1:3">
      <c r="A22" s="129" t="s">
        <v>102</v>
      </c>
      <c r="B22" s="135"/>
      <c r="C22" s="51"/>
    </row>
    <row r="23" s="50" customFormat="1" ht="25" customHeight="1" spans="1:3">
      <c r="A23" s="129" t="s">
        <v>103</v>
      </c>
      <c r="B23" s="135">
        <f>B24+B25</f>
        <v>0</v>
      </c>
      <c r="C23" s="51"/>
    </row>
    <row r="24" s="50" customFormat="1" ht="25" customHeight="1" spans="1:3">
      <c r="A24" s="129" t="s">
        <v>104</v>
      </c>
      <c r="B24" s="135"/>
      <c r="C24" s="51"/>
    </row>
    <row r="25" s="50" customFormat="1" ht="25" customHeight="1" spans="1:3">
      <c r="A25" s="129" t="s">
        <v>105</v>
      </c>
      <c r="B25" s="135"/>
      <c r="C25" s="51"/>
    </row>
    <row r="26" s="50" customFormat="1" ht="25" customHeight="1" spans="1:3">
      <c r="A26" s="129" t="s">
        <v>106</v>
      </c>
      <c r="B26" s="135"/>
      <c r="C26" s="51"/>
    </row>
    <row r="27" s="50" customFormat="1" ht="25" customHeight="1" spans="1:3">
      <c r="A27" s="129" t="s">
        <v>107</v>
      </c>
      <c r="B27" s="135"/>
      <c r="C27" s="51"/>
    </row>
    <row r="28" ht="25" customHeight="1" spans="1:2">
      <c r="A28" s="136"/>
      <c r="B28" s="135"/>
    </row>
    <row r="29" s="50" customFormat="1" ht="25" customHeight="1" spans="1:3">
      <c r="A29" s="137" t="s">
        <v>108</v>
      </c>
      <c r="B29" s="130">
        <f>B5+B8+B11+B15+B16+B17+B18+B19</f>
        <v>474020730.45</v>
      </c>
      <c r="C29" s="5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selection activeCell="I13" sqref="I13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6.875" customWidth="1"/>
  </cols>
  <sheetData>
    <row r="1" ht="14.3" customHeight="1" spans="1:5">
      <c r="A1" s="40"/>
      <c r="B1" s="40"/>
      <c r="C1" s="40"/>
      <c r="D1" s="40"/>
      <c r="E1" s="40"/>
    </row>
    <row r="2" ht="39.85" customHeight="1" spans="1:5">
      <c r="A2" s="41" t="s">
        <v>109</v>
      </c>
      <c r="B2" s="41"/>
      <c r="C2" s="41"/>
      <c r="D2" s="41"/>
      <c r="E2" s="41"/>
    </row>
    <row r="3" ht="22.75" customHeight="1" spans="1:5">
      <c r="A3" s="42"/>
      <c r="B3" s="42"/>
      <c r="C3" s="42"/>
      <c r="D3" s="42"/>
      <c r="E3" s="42" t="s">
        <v>34</v>
      </c>
    </row>
    <row r="4" ht="22.75" customHeight="1" spans="1:5">
      <c r="A4" s="61" t="s">
        <v>110</v>
      </c>
      <c r="B4" s="123" t="s">
        <v>111</v>
      </c>
      <c r="C4" s="44" t="s">
        <v>112</v>
      </c>
      <c r="D4" s="44" t="s">
        <v>113</v>
      </c>
      <c r="E4" s="44" t="s">
        <v>114</v>
      </c>
    </row>
    <row r="5" ht="22.75" customHeight="1" spans="1:5">
      <c r="A5" s="84" t="s">
        <v>115</v>
      </c>
      <c r="B5" s="124">
        <f t="shared" ref="B5:B27" si="0">C5+D5+E5</f>
        <v>474020730.447075</v>
      </c>
      <c r="C5" s="65">
        <f>C6+C12</f>
        <v>441441630.447075</v>
      </c>
      <c r="D5" s="65">
        <f>D6+D12</f>
        <v>32579100</v>
      </c>
      <c r="E5" s="65">
        <f>E6+E12</f>
        <v>0</v>
      </c>
    </row>
    <row r="6" ht="24" customHeight="1" spans="1:5">
      <c r="A6" s="125" t="s">
        <v>116</v>
      </c>
      <c r="B6" s="124">
        <f t="shared" si="0"/>
        <v>3000832.37</v>
      </c>
      <c r="C6" s="65">
        <f>C7+C10</f>
        <v>3000832.37</v>
      </c>
      <c r="D6" s="65">
        <f>D7+D10</f>
        <v>0</v>
      </c>
      <c r="E6" s="65">
        <f>E7+E10</f>
        <v>0</v>
      </c>
    </row>
    <row r="7" ht="24" customHeight="1" spans="1:5">
      <c r="A7" s="126" t="s">
        <v>117</v>
      </c>
      <c r="B7" s="124">
        <f t="shared" si="0"/>
        <v>2322935.74</v>
      </c>
      <c r="C7" s="71">
        <f>C8+C9</f>
        <v>2322935.74</v>
      </c>
      <c r="D7" s="71">
        <f>D8</f>
        <v>0</v>
      </c>
      <c r="E7" s="71">
        <f>E8</f>
        <v>0</v>
      </c>
    </row>
    <row r="8" ht="24" customHeight="1" spans="1:5">
      <c r="A8" s="105" t="s">
        <v>118</v>
      </c>
      <c r="B8" s="124">
        <f t="shared" si="0"/>
        <v>337530.92</v>
      </c>
      <c r="C8" s="71">
        <v>337530.92</v>
      </c>
      <c r="D8" s="71"/>
      <c r="E8" s="71"/>
    </row>
    <row r="9" ht="24" customHeight="1" spans="1:5">
      <c r="A9" s="105" t="s">
        <v>119</v>
      </c>
      <c r="B9" s="124">
        <f t="shared" si="0"/>
        <v>1985404.82</v>
      </c>
      <c r="C9" s="71">
        <v>1985404.82</v>
      </c>
      <c r="D9" s="71"/>
      <c r="E9" s="71"/>
    </row>
    <row r="10" ht="24" customHeight="1" spans="1:5">
      <c r="A10" s="126" t="s">
        <v>120</v>
      </c>
      <c r="B10" s="124">
        <f t="shared" si="0"/>
        <v>677896.63</v>
      </c>
      <c r="C10" s="71">
        <f>C11</f>
        <v>677896.63</v>
      </c>
      <c r="D10" s="71">
        <f>D11</f>
        <v>0</v>
      </c>
      <c r="E10" s="71">
        <f>E11</f>
        <v>0</v>
      </c>
    </row>
    <row r="11" ht="24" customHeight="1" spans="1:5">
      <c r="A11" s="105" t="s">
        <v>120</v>
      </c>
      <c r="B11" s="124">
        <f t="shared" si="0"/>
        <v>677896.63</v>
      </c>
      <c r="C11" s="71">
        <v>677896.63</v>
      </c>
      <c r="D11" s="71"/>
      <c r="E11" s="71"/>
    </row>
    <row r="12" ht="24" customHeight="1" spans="1:5">
      <c r="A12" s="125" t="s">
        <v>121</v>
      </c>
      <c r="B12" s="124">
        <f t="shared" si="0"/>
        <v>471019898.077075</v>
      </c>
      <c r="C12" s="65">
        <f>C13+C16+C20+C24+C30+C32+C34</f>
        <v>438440798.077075</v>
      </c>
      <c r="D12" s="65">
        <f>D13+D16+D20+D24+D30+D32+D34</f>
        <v>32579100</v>
      </c>
      <c r="E12" s="65">
        <f>E13+E16+E20+E24+E30+E32+E34</f>
        <v>0</v>
      </c>
    </row>
    <row r="13" ht="24" customHeight="1" spans="1:5">
      <c r="A13" s="126" t="s">
        <v>122</v>
      </c>
      <c r="B13" s="124">
        <f t="shared" si="0"/>
        <v>10628337.61</v>
      </c>
      <c r="C13" s="71">
        <f>C14+C15</f>
        <v>4436337.61</v>
      </c>
      <c r="D13" s="71">
        <f>D14+D15</f>
        <v>6192000</v>
      </c>
      <c r="E13" s="71">
        <f>E14+E15</f>
        <v>0</v>
      </c>
    </row>
    <row r="14" ht="24" customHeight="1" spans="1:5">
      <c r="A14" s="105" t="s">
        <v>123</v>
      </c>
      <c r="B14" s="124">
        <f t="shared" si="0"/>
        <v>4436337.61</v>
      </c>
      <c r="C14" s="71">
        <v>4436337.61</v>
      </c>
      <c r="D14" s="71"/>
      <c r="E14" s="71"/>
    </row>
    <row r="15" ht="24" customHeight="1" spans="1:5">
      <c r="A15" s="105" t="s">
        <v>124</v>
      </c>
      <c r="B15" s="124">
        <f t="shared" si="0"/>
        <v>6192000</v>
      </c>
      <c r="C15" s="71"/>
      <c r="D15" s="71">
        <v>6192000</v>
      </c>
      <c r="E15" s="71"/>
    </row>
    <row r="16" ht="24" customHeight="1" spans="1:5">
      <c r="A16" s="126" t="s">
        <v>125</v>
      </c>
      <c r="B16" s="124">
        <f t="shared" si="0"/>
        <v>196713127.955375</v>
      </c>
      <c r="C16" s="71">
        <f>C19+C18+C17</f>
        <v>185863127.955375</v>
      </c>
      <c r="D16" s="71">
        <f>D19+D18+D17</f>
        <v>10850000</v>
      </c>
      <c r="E16" s="71">
        <f>E19+E18+E17</f>
        <v>0</v>
      </c>
    </row>
    <row r="17" ht="24" customHeight="1" spans="1:5">
      <c r="A17" s="105" t="s">
        <v>126</v>
      </c>
      <c r="B17" s="124">
        <f t="shared" si="0"/>
        <v>137580816.217678</v>
      </c>
      <c r="C17" s="71">
        <v>137580816.217678</v>
      </c>
      <c r="D17" s="71"/>
      <c r="E17" s="71"/>
    </row>
    <row r="18" ht="24" customHeight="1" spans="1:5">
      <c r="A18" s="105" t="s">
        <v>127</v>
      </c>
      <c r="B18" s="124">
        <f t="shared" si="0"/>
        <v>48282311.737697</v>
      </c>
      <c r="C18" s="71">
        <v>48282311.737697</v>
      </c>
      <c r="D18" s="71"/>
      <c r="E18" s="71"/>
    </row>
    <row r="19" ht="24" customHeight="1" spans="1:5">
      <c r="A19" s="105" t="s">
        <v>128</v>
      </c>
      <c r="B19" s="124">
        <f t="shared" si="0"/>
        <v>10850000</v>
      </c>
      <c r="C19" s="71"/>
      <c r="D19" s="71">
        <v>10850000</v>
      </c>
      <c r="E19" s="71"/>
    </row>
    <row r="20" ht="24" customHeight="1" spans="1:5">
      <c r="A20" s="126" t="s">
        <v>129</v>
      </c>
      <c r="B20" s="124">
        <f t="shared" si="0"/>
        <v>238476804.4877</v>
      </c>
      <c r="C20" s="71">
        <f>C23+C22+C21</f>
        <v>230241204.4877</v>
      </c>
      <c r="D20" s="71">
        <f>D23+D22+D21</f>
        <v>8235600</v>
      </c>
      <c r="E20" s="71">
        <f>E23+E22+E21</f>
        <v>0</v>
      </c>
    </row>
    <row r="21" ht="24" customHeight="1" spans="1:5">
      <c r="A21" s="105" t="s">
        <v>130</v>
      </c>
      <c r="B21" s="124">
        <f t="shared" si="0"/>
        <v>4348177.7477</v>
      </c>
      <c r="C21" s="71">
        <v>4348177.7477</v>
      </c>
      <c r="D21" s="71"/>
      <c r="E21" s="71"/>
    </row>
    <row r="22" ht="24" customHeight="1" spans="1:5">
      <c r="A22" s="106" t="s">
        <v>131</v>
      </c>
      <c r="B22" s="124">
        <f t="shared" si="0"/>
        <v>225893026.74</v>
      </c>
      <c r="C22" s="71">
        <v>225893026.74</v>
      </c>
      <c r="D22" s="71"/>
      <c r="E22" s="71"/>
    </row>
    <row r="23" ht="24" customHeight="1" spans="1:5">
      <c r="A23" s="105" t="s">
        <v>132</v>
      </c>
      <c r="B23" s="124">
        <f t="shared" si="0"/>
        <v>8235600</v>
      </c>
      <c r="C23" s="71"/>
      <c r="D23" s="71">
        <v>8235600</v>
      </c>
      <c r="E23" s="71"/>
    </row>
    <row r="24" ht="24" customHeight="1" spans="1:5">
      <c r="A24" s="126" t="s">
        <v>133</v>
      </c>
      <c r="B24" s="124">
        <f t="shared" si="0"/>
        <v>17664502.474</v>
      </c>
      <c r="C24" s="71">
        <f>C28+C29+C27+C26+C25</f>
        <v>12358002.474</v>
      </c>
      <c r="D24" s="71">
        <f>D28+D29+D27+D26+D25</f>
        <v>5306500</v>
      </c>
      <c r="E24" s="71">
        <f>E28+E29+E27+E26+E25</f>
        <v>0</v>
      </c>
    </row>
    <row r="25" ht="24" customHeight="1" spans="1:5">
      <c r="A25" s="105" t="s">
        <v>134</v>
      </c>
      <c r="B25" s="124">
        <f t="shared" si="0"/>
        <v>5895401.31</v>
      </c>
      <c r="C25" s="71">
        <v>5895401.31</v>
      </c>
      <c r="D25" s="71"/>
      <c r="E25" s="71"/>
    </row>
    <row r="26" ht="24" customHeight="1" spans="1:5">
      <c r="A26" s="108" t="s">
        <v>135</v>
      </c>
      <c r="B26" s="124">
        <f t="shared" si="0"/>
        <v>2141966.204</v>
      </c>
      <c r="C26" s="71">
        <v>2141966.204</v>
      </c>
      <c r="D26" s="71"/>
      <c r="E26" s="71"/>
    </row>
    <row r="27" ht="24" customHeight="1" spans="1:5">
      <c r="A27" s="105" t="s">
        <v>136</v>
      </c>
      <c r="B27" s="124">
        <f t="shared" si="0"/>
        <v>5105434.96</v>
      </c>
      <c r="C27" s="71">
        <v>4320634.96</v>
      </c>
      <c r="D27" s="71">
        <v>784800</v>
      </c>
      <c r="E27" s="71"/>
    </row>
    <row r="28" ht="24" customHeight="1" spans="1:5">
      <c r="A28" s="105" t="s">
        <v>137</v>
      </c>
      <c r="B28" s="124">
        <f t="shared" ref="B28:B36" si="1">C28+D28+E28</f>
        <v>981700</v>
      </c>
      <c r="C28" s="71"/>
      <c r="D28" s="71">
        <v>981700</v>
      </c>
      <c r="E28" s="71"/>
    </row>
    <row r="29" ht="24" customHeight="1" spans="1:5">
      <c r="A29" s="105" t="s">
        <v>138</v>
      </c>
      <c r="B29" s="124">
        <f t="shared" si="1"/>
        <v>3540000</v>
      </c>
      <c r="C29" s="71"/>
      <c r="D29" s="71">
        <v>3540000</v>
      </c>
      <c r="E29" s="71"/>
    </row>
    <row r="30" ht="24" customHeight="1" spans="1:5">
      <c r="A30" s="126" t="s">
        <v>139</v>
      </c>
      <c r="B30" s="124">
        <f t="shared" si="1"/>
        <v>1650000</v>
      </c>
      <c r="C30" s="71">
        <f>C31</f>
        <v>0</v>
      </c>
      <c r="D30" s="71">
        <f>D31</f>
        <v>1650000</v>
      </c>
      <c r="E30" s="71">
        <f>E31</f>
        <v>0</v>
      </c>
    </row>
    <row r="31" ht="24" customHeight="1" spans="1:5">
      <c r="A31" s="105" t="s">
        <v>140</v>
      </c>
      <c r="B31" s="124">
        <f t="shared" si="1"/>
        <v>1650000</v>
      </c>
      <c r="C31" s="73"/>
      <c r="D31" s="71">
        <v>1650000</v>
      </c>
      <c r="E31" s="73"/>
    </row>
    <row r="32" ht="24" customHeight="1" spans="1:5">
      <c r="A32" s="126" t="s">
        <v>141</v>
      </c>
      <c r="B32" s="124">
        <f t="shared" si="1"/>
        <v>345000</v>
      </c>
      <c r="C32" s="71">
        <f>C33</f>
        <v>0</v>
      </c>
      <c r="D32" s="71">
        <f>D33</f>
        <v>345000</v>
      </c>
      <c r="E32" s="71">
        <f>E33</f>
        <v>0</v>
      </c>
    </row>
    <row r="33" ht="24" customHeight="1" spans="1:5">
      <c r="A33" s="105" t="s">
        <v>141</v>
      </c>
      <c r="B33" s="124">
        <f t="shared" si="1"/>
        <v>345000</v>
      </c>
      <c r="C33" s="73"/>
      <c r="D33" s="107">
        <v>345000</v>
      </c>
      <c r="E33" s="73"/>
    </row>
    <row r="34" ht="24" customHeight="1" spans="1:5">
      <c r="A34" s="126" t="s">
        <v>142</v>
      </c>
      <c r="B34" s="124">
        <f t="shared" si="1"/>
        <v>5542125.55</v>
      </c>
      <c r="C34" s="71">
        <f>C35+C36</f>
        <v>5542125.55</v>
      </c>
      <c r="D34" s="71">
        <f>D35+D36</f>
        <v>0</v>
      </c>
      <c r="E34" s="71">
        <f>E35+E36</f>
        <v>0</v>
      </c>
    </row>
    <row r="35" ht="24" customHeight="1" spans="1:5">
      <c r="A35" s="105" t="s">
        <v>143</v>
      </c>
      <c r="B35" s="124">
        <f t="shared" si="1"/>
        <v>282372.26</v>
      </c>
      <c r="C35" s="107">
        <v>282372.26</v>
      </c>
      <c r="D35" s="73"/>
      <c r="E35" s="73"/>
    </row>
    <row r="36" ht="24" customHeight="1" spans="1:5">
      <c r="A36" s="105" t="s">
        <v>144</v>
      </c>
      <c r="B36" s="124">
        <f t="shared" si="1"/>
        <v>5259753.29</v>
      </c>
      <c r="C36" s="107">
        <v>5259753.29</v>
      </c>
      <c r="D36" s="127"/>
      <c r="E36" s="127"/>
    </row>
  </sheetData>
  <mergeCells count="1">
    <mergeCell ref="A2:E2"/>
  </mergeCells>
  <pageMargins left="0.75" right="0.75" top="0.270000010728836" bottom="0.270000010728836" header="0" footer="0"/>
  <pageSetup paperSize="9" scale="8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" workbookViewId="0">
      <selection activeCell="F16" sqref="F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40"/>
      <c r="B1" s="40"/>
      <c r="C1" s="40"/>
      <c r="D1" s="40"/>
      <c r="E1" s="40"/>
      <c r="F1" s="40"/>
      <c r="G1" s="40"/>
    </row>
    <row r="2" ht="39.85" customHeight="1" spans="1:7">
      <c r="A2" s="41" t="s">
        <v>145</v>
      </c>
      <c r="B2" s="41"/>
      <c r="C2" s="41"/>
      <c r="D2" s="41"/>
      <c r="E2" s="40"/>
      <c r="F2" s="40"/>
      <c r="G2" s="40"/>
    </row>
    <row r="3" ht="22.75" customHeight="1" spans="1:7">
      <c r="A3" s="42"/>
      <c r="B3" s="42"/>
      <c r="C3" s="90" t="s">
        <v>34</v>
      </c>
      <c r="D3" s="90"/>
      <c r="E3" s="42"/>
      <c r="F3" s="42"/>
      <c r="G3" s="42"/>
    </row>
    <row r="4" ht="22.75" customHeight="1" spans="1:7">
      <c r="A4" s="109" t="s">
        <v>35</v>
      </c>
      <c r="B4" s="109"/>
      <c r="C4" s="109" t="s">
        <v>36</v>
      </c>
      <c r="D4" s="109"/>
      <c r="E4" s="42"/>
      <c r="F4" s="42"/>
      <c r="G4" s="42"/>
    </row>
    <row r="5" ht="22.75" customHeight="1" spans="1:7">
      <c r="A5" s="109" t="s">
        <v>37</v>
      </c>
      <c r="B5" s="109" t="s">
        <v>38</v>
      </c>
      <c r="C5" s="109" t="s">
        <v>37</v>
      </c>
      <c r="D5" s="109" t="s">
        <v>115</v>
      </c>
      <c r="E5" s="42"/>
      <c r="F5" s="42"/>
      <c r="G5" s="42"/>
    </row>
    <row r="6" ht="22.75" customHeight="1" spans="1:7">
      <c r="A6" s="116" t="s">
        <v>146</v>
      </c>
      <c r="B6" s="117">
        <f>SUM(B7:B9)</f>
        <v>131918720.825775</v>
      </c>
      <c r="C6" s="116" t="s">
        <v>147</v>
      </c>
      <c r="D6" s="117">
        <f>SUM(D7:D36)</f>
        <v>131918720.825775</v>
      </c>
      <c r="E6" s="42"/>
      <c r="F6" s="42"/>
      <c r="G6" s="42"/>
    </row>
    <row r="7" ht="22.75" customHeight="1" spans="1:7">
      <c r="A7" s="116" t="s">
        <v>148</v>
      </c>
      <c r="B7" s="118">
        <v>131918720.825775</v>
      </c>
      <c r="C7" s="116" t="s">
        <v>149</v>
      </c>
      <c r="D7" s="119"/>
      <c r="E7" s="42"/>
      <c r="F7" s="42"/>
      <c r="G7" s="42"/>
    </row>
    <row r="8" ht="22.75" customHeight="1" spans="1:7">
      <c r="A8" s="116" t="s">
        <v>150</v>
      </c>
      <c r="B8" s="119"/>
      <c r="C8" s="116" t="s">
        <v>151</v>
      </c>
      <c r="D8" s="119"/>
      <c r="E8" s="42"/>
      <c r="F8" s="42"/>
      <c r="G8" s="42"/>
    </row>
    <row r="9" ht="22.75" customHeight="1" spans="1:7">
      <c r="A9" s="116" t="s">
        <v>152</v>
      </c>
      <c r="B9" s="119"/>
      <c r="C9" s="116" t="s">
        <v>153</v>
      </c>
      <c r="D9" s="119"/>
      <c r="E9" s="42"/>
      <c r="F9" s="42"/>
      <c r="G9" s="42"/>
    </row>
    <row r="10" ht="22.75" customHeight="1" spans="1:7">
      <c r="A10" s="116"/>
      <c r="B10" s="120"/>
      <c r="C10" s="116" t="s">
        <v>154</v>
      </c>
      <c r="D10" s="119"/>
      <c r="E10" s="42"/>
      <c r="F10" s="42"/>
      <c r="G10" s="42"/>
    </row>
    <row r="11" ht="22.75" customHeight="1" spans="1:7">
      <c r="A11" s="116"/>
      <c r="B11" s="120"/>
      <c r="C11" s="116" t="s">
        <v>155</v>
      </c>
      <c r="D11" s="119"/>
      <c r="E11" s="42"/>
      <c r="F11" s="42"/>
      <c r="G11" s="42"/>
    </row>
    <row r="12" ht="22.75" customHeight="1" spans="1:7">
      <c r="A12" s="116"/>
      <c r="B12" s="120"/>
      <c r="C12" s="116" t="s">
        <v>156</v>
      </c>
      <c r="D12" s="119"/>
      <c r="E12" s="42"/>
      <c r="F12" s="42"/>
      <c r="G12" s="42"/>
    </row>
    <row r="13" ht="22.75" customHeight="1" spans="1:7">
      <c r="A13" s="110"/>
      <c r="B13" s="113"/>
      <c r="C13" s="116" t="s">
        <v>157</v>
      </c>
      <c r="D13" s="119"/>
      <c r="E13" s="42"/>
      <c r="F13" s="42"/>
      <c r="G13" s="42"/>
    </row>
    <row r="14" ht="22.75" customHeight="1" spans="1:7">
      <c r="A14" s="116"/>
      <c r="B14" s="120"/>
      <c r="C14" s="116" t="s">
        <v>158</v>
      </c>
      <c r="D14" s="118">
        <v>3000832.37</v>
      </c>
      <c r="E14" s="42"/>
      <c r="F14" s="42"/>
      <c r="G14" s="89"/>
    </row>
    <row r="15" ht="22.75" customHeight="1" spans="1:7">
      <c r="A15" s="116"/>
      <c r="B15" s="120"/>
      <c r="C15" s="116" t="s">
        <v>159</v>
      </c>
      <c r="D15" s="119"/>
      <c r="E15" s="42"/>
      <c r="F15" s="42"/>
      <c r="G15" s="42"/>
    </row>
    <row r="16" ht="22.75" customHeight="1" spans="1:7">
      <c r="A16" s="116"/>
      <c r="B16" s="120"/>
      <c r="C16" s="116" t="s">
        <v>160</v>
      </c>
      <c r="D16" s="118">
        <f>B6-D14</f>
        <v>128917888.455775</v>
      </c>
      <c r="E16" s="42"/>
      <c r="F16" s="42"/>
      <c r="G16" s="42"/>
    </row>
    <row r="17" ht="22.75" customHeight="1" spans="1:7">
      <c r="A17" s="116"/>
      <c r="B17" s="120"/>
      <c r="C17" s="116" t="s">
        <v>161</v>
      </c>
      <c r="D17" s="119"/>
      <c r="E17" s="42"/>
      <c r="F17" s="42"/>
      <c r="G17" s="42"/>
    </row>
    <row r="18" ht="22.75" customHeight="1" spans="1:7">
      <c r="A18" s="116"/>
      <c r="B18" s="120"/>
      <c r="C18" s="116" t="s">
        <v>162</v>
      </c>
      <c r="D18" s="119"/>
      <c r="E18" s="42"/>
      <c r="F18" s="42"/>
      <c r="G18" s="42"/>
    </row>
    <row r="19" ht="22.75" customHeight="1" spans="1:7">
      <c r="A19" s="116"/>
      <c r="B19" s="116"/>
      <c r="C19" s="116" t="s">
        <v>163</v>
      </c>
      <c r="D19" s="119"/>
      <c r="E19" s="42"/>
      <c r="F19" s="42"/>
      <c r="G19" s="42"/>
    </row>
    <row r="20" ht="22.75" customHeight="1" spans="1:7">
      <c r="A20" s="116"/>
      <c r="B20" s="116"/>
      <c r="C20" s="116" t="s">
        <v>164</v>
      </c>
      <c r="D20" s="119"/>
      <c r="E20" s="42"/>
      <c r="F20" s="42"/>
      <c r="G20" s="42"/>
    </row>
    <row r="21" ht="22.75" customHeight="1" spans="1:7">
      <c r="A21" s="116"/>
      <c r="B21" s="116"/>
      <c r="C21" s="116" t="s">
        <v>165</v>
      </c>
      <c r="D21" s="119"/>
      <c r="E21" s="42"/>
      <c r="F21" s="42"/>
      <c r="G21" s="42"/>
    </row>
    <row r="22" ht="22.75" customHeight="1" spans="1:7">
      <c r="A22" s="116"/>
      <c r="B22" s="116"/>
      <c r="C22" s="116" t="s">
        <v>166</v>
      </c>
      <c r="D22" s="119"/>
      <c r="E22" s="42"/>
      <c r="F22" s="42"/>
      <c r="G22" s="42"/>
    </row>
    <row r="23" ht="22.75" customHeight="1" spans="1:7">
      <c r="A23" s="116"/>
      <c r="B23" s="116"/>
      <c r="C23" s="116" t="s">
        <v>167</v>
      </c>
      <c r="D23" s="119"/>
      <c r="E23" s="42"/>
      <c r="F23" s="42"/>
      <c r="G23" s="42"/>
    </row>
    <row r="24" ht="22.75" customHeight="1" spans="1:7">
      <c r="A24" s="116"/>
      <c r="B24" s="116"/>
      <c r="C24" s="116" t="s">
        <v>168</v>
      </c>
      <c r="D24" s="119"/>
      <c r="E24" s="42"/>
      <c r="F24" s="42"/>
      <c r="G24" s="42"/>
    </row>
    <row r="25" ht="22.75" customHeight="1" spans="1:7">
      <c r="A25" s="116"/>
      <c r="B25" s="116"/>
      <c r="C25" s="116" t="s">
        <v>169</v>
      </c>
      <c r="D25" s="119"/>
      <c r="E25" s="42"/>
      <c r="F25" s="42"/>
      <c r="G25" s="42"/>
    </row>
    <row r="26" ht="22.75" customHeight="1" spans="1:7">
      <c r="A26" s="116"/>
      <c r="B26" s="116"/>
      <c r="C26" s="116" t="s">
        <v>170</v>
      </c>
      <c r="D26" s="119"/>
      <c r="E26" s="42"/>
      <c r="F26" s="42"/>
      <c r="G26" s="42"/>
    </row>
    <row r="27" ht="22.75" customHeight="1" spans="1:7">
      <c r="A27" s="116"/>
      <c r="B27" s="116"/>
      <c r="C27" s="116" t="s">
        <v>171</v>
      </c>
      <c r="D27" s="119"/>
      <c r="E27" s="42"/>
      <c r="F27" s="42"/>
      <c r="G27" s="42"/>
    </row>
    <row r="28" ht="22.75" customHeight="1" spans="1:7">
      <c r="A28" s="116"/>
      <c r="B28" s="116"/>
      <c r="C28" s="116" t="s">
        <v>172</v>
      </c>
      <c r="D28" s="119"/>
      <c r="E28" s="42"/>
      <c r="F28" s="42"/>
      <c r="G28" s="42"/>
    </row>
    <row r="29" ht="22.75" customHeight="1" spans="1:7">
      <c r="A29" s="116"/>
      <c r="B29" s="116"/>
      <c r="C29" s="116" t="s">
        <v>173</v>
      </c>
      <c r="D29" s="119"/>
      <c r="E29" s="42"/>
      <c r="F29" s="42"/>
      <c r="G29" s="42"/>
    </row>
    <row r="30" ht="22.75" customHeight="1" spans="1:7">
      <c r="A30" s="116"/>
      <c r="B30" s="116"/>
      <c r="C30" s="116" t="s">
        <v>174</v>
      </c>
      <c r="D30" s="119"/>
      <c r="E30" s="42"/>
      <c r="F30" s="42"/>
      <c r="G30" s="42"/>
    </row>
    <row r="31" ht="22.75" customHeight="1" spans="1:7">
      <c r="A31" s="116"/>
      <c r="B31" s="116"/>
      <c r="C31" s="116" t="s">
        <v>175</v>
      </c>
      <c r="D31" s="119"/>
      <c r="E31" s="42"/>
      <c r="F31" s="42"/>
      <c r="G31" s="42"/>
    </row>
    <row r="32" ht="22.75" customHeight="1" spans="1:7">
      <c r="A32" s="116"/>
      <c r="B32" s="116"/>
      <c r="C32" s="116" t="s">
        <v>176</v>
      </c>
      <c r="D32" s="119"/>
      <c r="E32" s="42"/>
      <c r="F32" s="42"/>
      <c r="G32" s="42"/>
    </row>
    <row r="33" ht="22.75" customHeight="1" spans="1:7">
      <c r="A33" s="116"/>
      <c r="B33" s="116"/>
      <c r="C33" s="116" t="s">
        <v>177</v>
      </c>
      <c r="D33" s="119"/>
      <c r="E33" s="42"/>
      <c r="F33" s="42"/>
      <c r="G33" s="42"/>
    </row>
    <row r="34" ht="22.75" customHeight="1" spans="1:7">
      <c r="A34" s="116"/>
      <c r="B34" s="116"/>
      <c r="C34" s="116" t="s">
        <v>178</v>
      </c>
      <c r="D34" s="119"/>
      <c r="E34" s="42"/>
      <c r="F34" s="42"/>
      <c r="G34" s="42"/>
    </row>
    <row r="35" ht="22.75" customHeight="1" spans="1:7">
      <c r="A35" s="116"/>
      <c r="B35" s="116"/>
      <c r="C35" s="116" t="s">
        <v>179</v>
      </c>
      <c r="D35" s="119"/>
      <c r="E35" s="42"/>
      <c r="F35" s="42"/>
      <c r="G35" s="42"/>
    </row>
    <row r="36" ht="22.75" customHeight="1" spans="1:7">
      <c r="A36" s="116"/>
      <c r="B36" s="116"/>
      <c r="C36" s="116" t="s">
        <v>180</v>
      </c>
      <c r="D36" s="121"/>
      <c r="E36" s="42"/>
      <c r="F36" s="42"/>
      <c r="G36" s="42"/>
    </row>
    <row r="37" ht="22.75" customHeight="1" spans="1:7">
      <c r="A37" s="109" t="s">
        <v>181</v>
      </c>
      <c r="B37" s="122">
        <f>B6</f>
        <v>131918720.825775</v>
      </c>
      <c r="C37" s="109" t="s">
        <v>182</v>
      </c>
      <c r="D37" s="117">
        <f>D6</f>
        <v>131918720.825775</v>
      </c>
      <c r="E37" s="89"/>
      <c r="F37" s="42"/>
      <c r="G37" s="4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6" sqref="E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3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183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2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90" t="s">
        <v>34</v>
      </c>
      <c r="K3" s="90"/>
    </row>
    <row r="4" ht="22.75" customHeight="1" spans="1:11">
      <c r="A4" s="109" t="s">
        <v>184</v>
      </c>
      <c r="B4" s="109" t="s">
        <v>115</v>
      </c>
      <c r="C4" s="109" t="s">
        <v>185</v>
      </c>
      <c r="D4" s="109"/>
      <c r="E4" s="109"/>
      <c r="F4" s="109" t="s">
        <v>186</v>
      </c>
      <c r="G4" s="109"/>
      <c r="H4" s="109"/>
      <c r="I4" s="109" t="s">
        <v>187</v>
      </c>
      <c r="J4" s="109"/>
      <c r="K4" s="109"/>
    </row>
    <row r="5" ht="22.75" customHeight="1" spans="1:11">
      <c r="A5" s="109"/>
      <c r="B5" s="109"/>
      <c r="C5" s="45" t="s">
        <v>115</v>
      </c>
      <c r="D5" s="45" t="s">
        <v>112</v>
      </c>
      <c r="E5" s="45" t="s">
        <v>113</v>
      </c>
      <c r="F5" s="45" t="s">
        <v>115</v>
      </c>
      <c r="G5" s="45" t="s">
        <v>112</v>
      </c>
      <c r="H5" s="45" t="s">
        <v>113</v>
      </c>
      <c r="I5" s="45" t="s">
        <v>115</v>
      </c>
      <c r="J5" s="45" t="s">
        <v>112</v>
      </c>
      <c r="K5" s="45" t="s">
        <v>113</v>
      </c>
    </row>
    <row r="6" ht="22.75" customHeight="1" spans="1:11">
      <c r="A6" s="110" t="s">
        <v>115</v>
      </c>
      <c r="B6" s="111"/>
      <c r="C6" s="111">
        <f>D6+E6</f>
        <v>131918720.830325</v>
      </c>
      <c r="D6" s="111">
        <f>D7</f>
        <v>99339620.8303245</v>
      </c>
      <c r="E6" s="111">
        <f>E7</f>
        <v>32579100</v>
      </c>
      <c r="F6" s="111"/>
      <c r="G6" s="111"/>
      <c r="H6" s="111"/>
      <c r="I6" s="111"/>
      <c r="J6" s="111"/>
      <c r="K6" s="111"/>
    </row>
    <row r="7" ht="22.75" customHeight="1" spans="1:11">
      <c r="A7" s="46" t="s">
        <v>188</v>
      </c>
      <c r="B7" s="112" t="s">
        <v>2</v>
      </c>
      <c r="C7" s="111">
        <f>D7+E7</f>
        <v>131918720.830325</v>
      </c>
      <c r="D7" s="113">
        <v>99339620.8303245</v>
      </c>
      <c r="E7" s="113">
        <v>32579100</v>
      </c>
      <c r="F7" s="113"/>
      <c r="G7" s="113"/>
      <c r="H7" s="113"/>
      <c r="I7" s="113"/>
      <c r="J7" s="113"/>
      <c r="K7" s="113"/>
    </row>
    <row r="8" ht="22.75" customHeight="1" spans="1:11">
      <c r="A8" s="114"/>
      <c r="B8" s="115"/>
      <c r="C8" s="115"/>
      <c r="D8" s="113"/>
      <c r="E8" s="113"/>
      <c r="F8" s="113"/>
      <c r="G8" s="113"/>
      <c r="H8" s="113"/>
      <c r="I8" s="113"/>
      <c r="J8" s="113"/>
      <c r="K8" s="11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selection activeCell="H15" sqref="H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96"/>
    </row>
    <row r="2" ht="36.9" customHeight="1" spans="1:5">
      <c r="A2" s="41" t="s">
        <v>189</v>
      </c>
      <c r="B2" s="41"/>
      <c r="C2" s="41"/>
      <c r="D2" s="41"/>
      <c r="E2" s="41"/>
    </row>
    <row r="3" ht="21.85" customHeight="1" spans="1:5">
      <c r="A3" s="42"/>
      <c r="B3" s="42"/>
      <c r="C3" s="90" t="s">
        <v>34</v>
      </c>
      <c r="D3" s="90"/>
      <c r="E3" s="90"/>
    </row>
    <row r="4" ht="22.75" customHeight="1" spans="1:5">
      <c r="A4" s="91" t="s">
        <v>110</v>
      </c>
      <c r="B4" s="91"/>
      <c r="C4" s="91" t="s">
        <v>185</v>
      </c>
      <c r="D4" s="91"/>
      <c r="E4" s="91"/>
    </row>
    <row r="5" ht="22.75" customHeight="1" spans="1:5">
      <c r="A5" s="97" t="s">
        <v>190</v>
      </c>
      <c r="B5" s="97" t="s">
        <v>191</v>
      </c>
      <c r="C5" s="98" t="s">
        <v>115</v>
      </c>
      <c r="D5" s="97" t="s">
        <v>112</v>
      </c>
      <c r="E5" s="97" t="s">
        <v>113</v>
      </c>
    </row>
    <row r="6" ht="22.75" customHeight="1" spans="1:5">
      <c r="A6" s="99"/>
      <c r="B6" s="100" t="s">
        <v>115</v>
      </c>
      <c r="C6" s="65">
        <v>131918720.830325</v>
      </c>
      <c r="D6" s="65">
        <v>99339620.8303245</v>
      </c>
      <c r="E6" s="65">
        <v>32579100</v>
      </c>
    </row>
    <row r="7" ht="29" customHeight="1" spans="1:5">
      <c r="A7" s="94" t="s">
        <v>192</v>
      </c>
      <c r="B7" s="101" t="s">
        <v>193</v>
      </c>
      <c r="C7" s="98">
        <v>3000832.37</v>
      </c>
      <c r="D7" s="65">
        <v>3000832.37</v>
      </c>
      <c r="E7" s="65">
        <v>0</v>
      </c>
    </row>
    <row r="8" ht="29" customHeight="1" spans="1:5">
      <c r="A8" s="95" t="s">
        <v>194</v>
      </c>
      <c r="B8" s="102" t="s">
        <v>195</v>
      </c>
      <c r="C8" s="98">
        <v>2322935.74</v>
      </c>
      <c r="D8" s="71">
        <v>2322935.74</v>
      </c>
      <c r="E8" s="71">
        <v>0</v>
      </c>
    </row>
    <row r="9" ht="29" customHeight="1" spans="1:5">
      <c r="A9" s="103" t="s">
        <v>196</v>
      </c>
      <c r="B9" s="104" t="s">
        <v>197</v>
      </c>
      <c r="C9" s="98">
        <v>337530.92</v>
      </c>
      <c r="D9" s="71">
        <v>337530.92</v>
      </c>
      <c r="E9" s="71"/>
    </row>
    <row r="10" ht="29" customHeight="1" spans="1:5">
      <c r="A10" s="103" t="s">
        <v>198</v>
      </c>
      <c r="B10" s="104" t="s">
        <v>199</v>
      </c>
      <c r="C10" s="98">
        <v>1985404.82</v>
      </c>
      <c r="D10" s="71">
        <v>1985404.82</v>
      </c>
      <c r="E10" s="71"/>
    </row>
    <row r="11" ht="29" customHeight="1" spans="1:5">
      <c r="A11" s="95" t="s">
        <v>200</v>
      </c>
      <c r="B11" s="102" t="s">
        <v>201</v>
      </c>
      <c r="C11" s="98">
        <v>677896.63</v>
      </c>
      <c r="D11" s="71">
        <v>677896.63</v>
      </c>
      <c r="E11" s="71">
        <v>0</v>
      </c>
    </row>
    <row r="12" ht="29" customHeight="1" spans="1:5">
      <c r="A12" s="103" t="s">
        <v>202</v>
      </c>
      <c r="B12" s="104" t="s">
        <v>201</v>
      </c>
      <c r="C12" s="98">
        <v>677896.63</v>
      </c>
      <c r="D12" s="65">
        <v>677896.63</v>
      </c>
      <c r="E12" s="65"/>
    </row>
    <row r="13" ht="29" customHeight="1" spans="1:5">
      <c r="A13" s="94" t="s">
        <v>203</v>
      </c>
      <c r="B13" s="101" t="s">
        <v>121</v>
      </c>
      <c r="C13" s="98">
        <v>128917888.460324</v>
      </c>
      <c r="D13" s="71">
        <v>96338788.4603245</v>
      </c>
      <c r="E13" s="71">
        <v>32579100</v>
      </c>
    </row>
    <row r="14" ht="29" customHeight="1" spans="1:5">
      <c r="A14" s="95" t="s">
        <v>204</v>
      </c>
      <c r="B14" s="102" t="s">
        <v>205</v>
      </c>
      <c r="C14" s="98">
        <v>10628337.61</v>
      </c>
      <c r="D14" s="71">
        <v>4436337.61</v>
      </c>
      <c r="E14" s="71">
        <v>6192000</v>
      </c>
    </row>
    <row r="15" ht="29" customHeight="1" spans="1:5">
      <c r="A15" s="103" t="s">
        <v>206</v>
      </c>
      <c r="B15" s="104" t="s">
        <v>207</v>
      </c>
      <c r="C15" s="98">
        <v>4436337.61</v>
      </c>
      <c r="D15" s="71">
        <v>4436337.61</v>
      </c>
      <c r="E15" s="71"/>
    </row>
    <row r="16" ht="29" customHeight="1" spans="1:5">
      <c r="A16" s="103" t="s">
        <v>208</v>
      </c>
      <c r="B16" s="104" t="s">
        <v>209</v>
      </c>
      <c r="C16" s="98">
        <v>6192000</v>
      </c>
      <c r="D16" s="71"/>
      <c r="E16" s="71">
        <v>6192000</v>
      </c>
    </row>
    <row r="17" ht="29" customHeight="1" spans="1:5">
      <c r="A17" s="95" t="s">
        <v>210</v>
      </c>
      <c r="B17" s="102" t="s">
        <v>211</v>
      </c>
      <c r="C17" s="98">
        <v>43213627.9553745</v>
      </c>
      <c r="D17" s="71">
        <v>32363627.9553745</v>
      </c>
      <c r="E17" s="71">
        <v>10850000</v>
      </c>
    </row>
    <row r="18" ht="29" customHeight="1" spans="1:5">
      <c r="A18" s="103" t="s">
        <v>206</v>
      </c>
      <c r="B18" s="104" t="s">
        <v>212</v>
      </c>
      <c r="C18" s="98">
        <v>19081316.2176775</v>
      </c>
      <c r="D18" s="71">
        <v>19081316.2176775</v>
      </c>
      <c r="E18" s="71"/>
    </row>
    <row r="19" ht="29" customHeight="1" spans="1:5">
      <c r="A19" s="103" t="s">
        <v>208</v>
      </c>
      <c r="B19" s="104" t="s">
        <v>213</v>
      </c>
      <c r="C19" s="98">
        <v>13282311.737697</v>
      </c>
      <c r="D19" s="71">
        <v>13282311.737697</v>
      </c>
      <c r="E19" s="71"/>
    </row>
    <row r="20" ht="29" customHeight="1" spans="1:5">
      <c r="A20" s="103" t="s">
        <v>214</v>
      </c>
      <c r="B20" s="104" t="s">
        <v>215</v>
      </c>
      <c r="C20" s="98">
        <v>10850000</v>
      </c>
      <c r="D20" s="71"/>
      <c r="E20" s="71">
        <v>10850000</v>
      </c>
    </row>
    <row r="21" ht="29" customHeight="1" spans="1:5">
      <c r="A21" s="95" t="s">
        <v>216</v>
      </c>
      <c r="B21" s="102" t="s">
        <v>217</v>
      </c>
      <c r="C21" s="98">
        <v>51285494.8677</v>
      </c>
      <c r="D21" s="71">
        <v>43049894.8677</v>
      </c>
      <c r="E21" s="71">
        <v>8235600</v>
      </c>
    </row>
    <row r="22" ht="29" customHeight="1" spans="1:5">
      <c r="A22" s="103" t="s">
        <v>218</v>
      </c>
      <c r="B22" s="105" t="s">
        <v>219</v>
      </c>
      <c r="C22" s="98">
        <v>1802177.7477</v>
      </c>
      <c r="D22" s="71">
        <v>1802177.7477</v>
      </c>
      <c r="E22" s="71"/>
    </row>
    <row r="23" ht="29" customHeight="1" spans="1:5">
      <c r="A23" s="103" t="s">
        <v>220</v>
      </c>
      <c r="B23" s="106" t="s">
        <v>221</v>
      </c>
      <c r="C23" s="98">
        <v>41247717.12</v>
      </c>
      <c r="D23" s="71">
        <v>41247717.12</v>
      </c>
      <c r="E23" s="71"/>
    </row>
    <row r="24" ht="29" customHeight="1" spans="1:5">
      <c r="A24" s="103" t="s">
        <v>222</v>
      </c>
      <c r="B24" s="104" t="s">
        <v>223</v>
      </c>
      <c r="C24" s="98">
        <v>8235600</v>
      </c>
      <c r="D24" s="73"/>
      <c r="E24" s="71">
        <v>8235600</v>
      </c>
    </row>
    <row r="25" ht="29" customHeight="1" spans="1:5">
      <c r="A25" s="95" t="s">
        <v>224</v>
      </c>
      <c r="B25" s="102" t="s">
        <v>225</v>
      </c>
      <c r="C25" s="98">
        <v>16253302.47725</v>
      </c>
      <c r="D25" s="71">
        <v>10946802.47725</v>
      </c>
      <c r="E25" s="71">
        <v>5306500</v>
      </c>
    </row>
    <row r="26" ht="29" customHeight="1" spans="1:5">
      <c r="A26" s="103" t="s">
        <v>226</v>
      </c>
      <c r="B26" s="105" t="s">
        <v>227</v>
      </c>
      <c r="C26" s="98">
        <v>5695401.31</v>
      </c>
      <c r="D26" s="73">
        <v>5695401.31</v>
      </c>
      <c r="E26" s="107"/>
    </row>
    <row r="27" ht="29" customHeight="1" spans="1:5">
      <c r="A27" s="103" t="s">
        <v>228</v>
      </c>
      <c r="B27" s="108" t="s">
        <v>229</v>
      </c>
      <c r="C27" s="98">
        <v>2141966.204</v>
      </c>
      <c r="D27" s="71">
        <v>2141966.204</v>
      </c>
      <c r="E27" s="71"/>
    </row>
    <row r="28" ht="29" customHeight="1" spans="1:5">
      <c r="A28" s="103" t="s">
        <v>230</v>
      </c>
      <c r="B28" s="105" t="s">
        <v>231</v>
      </c>
      <c r="C28" s="98">
        <v>3894234.96325</v>
      </c>
      <c r="D28" s="71">
        <v>3109434.96325</v>
      </c>
      <c r="E28" s="71">
        <v>784800</v>
      </c>
    </row>
    <row r="29" ht="29" customHeight="1" spans="1:5">
      <c r="A29" s="103" t="s">
        <v>232</v>
      </c>
      <c r="B29" s="104" t="s">
        <v>233</v>
      </c>
      <c r="C29" s="98">
        <v>981700</v>
      </c>
      <c r="D29" s="71"/>
      <c r="E29" s="71">
        <v>981700</v>
      </c>
    </row>
    <row r="30" ht="29" customHeight="1" spans="1:5">
      <c r="A30" s="103" t="s">
        <v>234</v>
      </c>
      <c r="B30" s="104" t="s">
        <v>235</v>
      </c>
      <c r="C30" s="98">
        <v>3540000</v>
      </c>
      <c r="D30" s="71"/>
      <c r="E30" s="71">
        <v>3540000</v>
      </c>
    </row>
    <row r="31" ht="29" customHeight="1" spans="1:5">
      <c r="A31" s="95" t="s">
        <v>236</v>
      </c>
      <c r="B31" s="102" t="s">
        <v>237</v>
      </c>
      <c r="C31" s="98">
        <v>1650000</v>
      </c>
      <c r="D31" s="71">
        <v>0</v>
      </c>
      <c r="E31" s="71">
        <v>1650000</v>
      </c>
    </row>
    <row r="32" ht="29" customHeight="1" spans="1:5">
      <c r="A32" s="103" t="s">
        <v>238</v>
      </c>
      <c r="B32" s="104" t="s">
        <v>239</v>
      </c>
      <c r="C32" s="98">
        <v>1650000</v>
      </c>
      <c r="D32" s="71"/>
      <c r="E32" s="71">
        <v>1650000</v>
      </c>
    </row>
    <row r="33" ht="29" customHeight="1" spans="1:5">
      <c r="A33" s="95" t="s">
        <v>240</v>
      </c>
      <c r="B33" s="102" t="s">
        <v>241</v>
      </c>
      <c r="C33" s="98">
        <v>345000</v>
      </c>
      <c r="D33" s="71">
        <v>0</v>
      </c>
      <c r="E33" s="71">
        <v>345000</v>
      </c>
    </row>
    <row r="34" ht="29" customHeight="1" spans="1:5">
      <c r="A34" s="103" t="s">
        <v>242</v>
      </c>
      <c r="B34" s="104" t="s">
        <v>241</v>
      </c>
      <c r="C34" s="98">
        <v>345000</v>
      </c>
      <c r="D34" s="71"/>
      <c r="E34" s="71">
        <v>345000</v>
      </c>
    </row>
    <row r="35" ht="29" customHeight="1" spans="1:5">
      <c r="A35" s="95" t="s">
        <v>243</v>
      </c>
      <c r="B35" s="102" t="s">
        <v>244</v>
      </c>
      <c r="C35" s="98">
        <v>5542125.55</v>
      </c>
      <c r="D35" s="71">
        <v>5542125.55</v>
      </c>
      <c r="E35" s="71">
        <v>0</v>
      </c>
    </row>
    <row r="36" ht="29" customHeight="1" spans="1:5">
      <c r="A36" s="103" t="s">
        <v>245</v>
      </c>
      <c r="B36" s="104" t="s">
        <v>246</v>
      </c>
      <c r="C36" s="98">
        <v>282372.26</v>
      </c>
      <c r="D36" s="71">
        <v>282372.26</v>
      </c>
      <c r="E36" s="71"/>
    </row>
    <row r="37" ht="29" customHeight="1" spans="1:5">
      <c r="A37" s="103" t="s">
        <v>247</v>
      </c>
      <c r="B37" s="105" t="s">
        <v>248</v>
      </c>
      <c r="C37" s="98">
        <v>5259753.29</v>
      </c>
      <c r="D37" s="71">
        <v>5259753.29</v>
      </c>
      <c r="E37" s="7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opLeftCell="A4" workbookViewId="0">
      <selection activeCell="E11" sqref="E11:E20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40"/>
      <c r="B1" s="40"/>
      <c r="C1" s="40"/>
      <c r="D1" s="40"/>
      <c r="E1" s="40"/>
    </row>
    <row r="2" ht="39.85" customHeight="1" spans="1:5">
      <c r="A2" s="41" t="s">
        <v>249</v>
      </c>
      <c r="B2" s="41"/>
      <c r="C2" s="41"/>
      <c r="D2" s="41"/>
      <c r="E2" s="41"/>
    </row>
    <row r="3" ht="22.75" customHeight="1" spans="1:5">
      <c r="A3" s="89"/>
      <c r="B3" s="89"/>
      <c r="C3" s="42"/>
      <c r="D3" s="42"/>
      <c r="E3" s="90" t="s">
        <v>34</v>
      </c>
    </row>
    <row r="4" ht="22.75" customHeight="1" spans="1:5">
      <c r="A4" s="91" t="s">
        <v>250</v>
      </c>
      <c r="B4" s="91"/>
      <c r="C4" s="91" t="s">
        <v>251</v>
      </c>
      <c r="D4" s="91"/>
      <c r="E4" s="91"/>
    </row>
    <row r="5" ht="22.75" customHeight="1" spans="1:5">
      <c r="A5" s="91" t="s">
        <v>190</v>
      </c>
      <c r="B5" s="91" t="s">
        <v>191</v>
      </c>
      <c r="C5" s="91" t="s">
        <v>115</v>
      </c>
      <c r="D5" s="91" t="s">
        <v>252</v>
      </c>
      <c r="E5" s="91" t="s">
        <v>253</v>
      </c>
    </row>
    <row r="6" ht="22.75" customHeight="1" spans="1:5">
      <c r="A6" s="91"/>
      <c r="B6" s="92" t="s">
        <v>115</v>
      </c>
      <c r="C6" s="93">
        <f>D6+E6</f>
        <v>99339620.8282745</v>
      </c>
      <c r="D6" s="93">
        <f>D7+D10+D25</f>
        <v>96145306.31</v>
      </c>
      <c r="E6" s="93">
        <f>E7+E10+E25</f>
        <v>3194314.5182745</v>
      </c>
    </row>
    <row r="7" ht="27" customHeight="1" spans="1:5">
      <c r="A7" s="94" t="s">
        <v>254</v>
      </c>
      <c r="B7" s="94" t="s">
        <v>255</v>
      </c>
      <c r="C7" s="93">
        <f t="shared" ref="C7:C27" si="0">D7+E7</f>
        <v>93802690.57</v>
      </c>
      <c r="D7" s="65">
        <f>SUM(D8:D9)</f>
        <v>93802690.57</v>
      </c>
      <c r="E7" s="65">
        <f>SUM(E8:E9)</f>
        <v>0</v>
      </c>
    </row>
    <row r="8" ht="27" customHeight="1" spans="1:5">
      <c r="A8" s="95" t="s">
        <v>256</v>
      </c>
      <c r="B8" s="81" t="s">
        <v>257</v>
      </c>
      <c r="C8" s="93">
        <f t="shared" si="0"/>
        <v>56281614.34</v>
      </c>
      <c r="D8" s="71">
        <v>56281614.34</v>
      </c>
      <c r="E8" s="71"/>
    </row>
    <row r="9" ht="27" customHeight="1" spans="1:5">
      <c r="A9" s="95" t="s">
        <v>258</v>
      </c>
      <c r="B9" s="81" t="s">
        <v>259</v>
      </c>
      <c r="C9" s="93">
        <f t="shared" si="0"/>
        <v>37521076.23</v>
      </c>
      <c r="D9" s="71">
        <v>37521076.23</v>
      </c>
      <c r="E9" s="73"/>
    </row>
    <row r="10" ht="27" customHeight="1" spans="1:5">
      <c r="A10" s="94" t="s">
        <v>260</v>
      </c>
      <c r="B10" s="94" t="s">
        <v>261</v>
      </c>
      <c r="C10" s="93">
        <f t="shared" si="0"/>
        <v>3194314.5182745</v>
      </c>
      <c r="D10" s="93">
        <f>SUM(D11:D24)</f>
        <v>0</v>
      </c>
      <c r="E10" s="93">
        <f>SUM(E11:E24)</f>
        <v>3194314.5182745</v>
      </c>
    </row>
    <row r="11" ht="27" customHeight="1" spans="1:5">
      <c r="A11" s="95" t="s">
        <v>262</v>
      </c>
      <c r="B11" s="81" t="s">
        <v>263</v>
      </c>
      <c r="C11" s="93">
        <f t="shared" si="0"/>
        <v>66200</v>
      </c>
      <c r="D11" s="73"/>
      <c r="E11" s="72">
        <v>66200</v>
      </c>
    </row>
    <row r="12" ht="27" customHeight="1" spans="1:5">
      <c r="A12" s="95" t="s">
        <v>264</v>
      </c>
      <c r="B12" s="81" t="s">
        <v>265</v>
      </c>
      <c r="C12" s="93">
        <f t="shared" si="0"/>
        <v>12500</v>
      </c>
      <c r="D12" s="73"/>
      <c r="E12" s="72">
        <v>12500</v>
      </c>
    </row>
    <row r="13" ht="27" customHeight="1" spans="1:5">
      <c r="A13" s="95" t="s">
        <v>266</v>
      </c>
      <c r="B13" s="81" t="s">
        <v>267</v>
      </c>
      <c r="C13" s="93">
        <f t="shared" si="0"/>
        <v>54230</v>
      </c>
      <c r="D13" s="73"/>
      <c r="E13" s="72">
        <v>54230</v>
      </c>
    </row>
    <row r="14" ht="27" customHeight="1" spans="1:5">
      <c r="A14" s="95" t="s">
        <v>268</v>
      </c>
      <c r="B14" s="81" t="s">
        <v>269</v>
      </c>
      <c r="C14" s="93">
        <f t="shared" si="0"/>
        <v>67890</v>
      </c>
      <c r="D14" s="73"/>
      <c r="E14" s="72">
        <v>67890</v>
      </c>
    </row>
    <row r="15" ht="27" customHeight="1" spans="1:5">
      <c r="A15" s="95" t="s">
        <v>270</v>
      </c>
      <c r="B15" s="81" t="s">
        <v>271</v>
      </c>
      <c r="C15" s="93">
        <f t="shared" si="0"/>
        <v>98750</v>
      </c>
      <c r="D15" s="73"/>
      <c r="E15" s="72">
        <v>98750</v>
      </c>
    </row>
    <row r="16" ht="27" customHeight="1" spans="1:5">
      <c r="A16" s="95" t="s">
        <v>272</v>
      </c>
      <c r="B16" s="81" t="s">
        <v>273</v>
      </c>
      <c r="C16" s="93">
        <f t="shared" si="0"/>
        <v>15460</v>
      </c>
      <c r="D16" s="73"/>
      <c r="E16" s="72">
        <v>15460</v>
      </c>
    </row>
    <row r="17" ht="27" customHeight="1" spans="1:5">
      <c r="A17" s="95" t="s">
        <v>274</v>
      </c>
      <c r="B17" s="81" t="s">
        <v>275</v>
      </c>
      <c r="C17" s="93">
        <f t="shared" si="0"/>
        <v>65820</v>
      </c>
      <c r="D17" s="73"/>
      <c r="E17" s="72">
        <v>65820</v>
      </c>
    </row>
    <row r="18" ht="27" customHeight="1" spans="1:5">
      <c r="A18" s="95" t="s">
        <v>276</v>
      </c>
      <c r="B18" s="81" t="s">
        <v>277</v>
      </c>
      <c r="C18" s="93">
        <f t="shared" si="0"/>
        <v>52140</v>
      </c>
      <c r="D18" s="73"/>
      <c r="E18" s="72">
        <v>52140</v>
      </c>
    </row>
    <row r="19" ht="27" customHeight="1" spans="1:5">
      <c r="A19" s="95" t="s">
        <v>278</v>
      </c>
      <c r="B19" s="81" t="s">
        <v>279</v>
      </c>
      <c r="C19" s="93">
        <f t="shared" si="0"/>
        <v>18750</v>
      </c>
      <c r="D19" s="73"/>
      <c r="E19" s="72">
        <v>18750</v>
      </c>
    </row>
    <row r="20" ht="27" customHeight="1" spans="1:5">
      <c r="A20" s="95" t="s">
        <v>280</v>
      </c>
      <c r="B20" s="81" t="s">
        <v>281</v>
      </c>
      <c r="C20" s="93">
        <f t="shared" si="0"/>
        <v>53260</v>
      </c>
      <c r="D20" s="73"/>
      <c r="E20" s="72">
        <v>53260</v>
      </c>
    </row>
    <row r="21" ht="27" customHeight="1" spans="1:5">
      <c r="A21" s="95" t="s">
        <v>282</v>
      </c>
      <c r="B21" s="81" t="s">
        <v>283</v>
      </c>
      <c r="C21" s="93">
        <f t="shared" si="0"/>
        <v>1233864.904</v>
      </c>
      <c r="D21" s="73"/>
      <c r="E21" s="72">
        <v>1233864.904</v>
      </c>
    </row>
    <row r="22" ht="27" customHeight="1" spans="1:5">
      <c r="A22" s="95" t="s">
        <v>284</v>
      </c>
      <c r="B22" s="81" t="s">
        <v>285</v>
      </c>
      <c r="C22" s="93">
        <f t="shared" si="0"/>
        <v>1211849.6142745</v>
      </c>
      <c r="D22" s="73"/>
      <c r="E22" s="72">
        <v>1211849.6142745</v>
      </c>
    </row>
    <row r="23" ht="27" customHeight="1" spans="1:5">
      <c r="A23" s="95" t="s">
        <v>286</v>
      </c>
      <c r="B23" s="81" t="s">
        <v>287</v>
      </c>
      <c r="C23" s="93">
        <f t="shared" si="0"/>
        <v>0</v>
      </c>
      <c r="D23" s="73"/>
      <c r="E23" s="72"/>
    </row>
    <row r="24" ht="27" customHeight="1" spans="1:5">
      <c r="A24" s="95" t="s">
        <v>288</v>
      </c>
      <c r="B24" s="81" t="s">
        <v>289</v>
      </c>
      <c r="C24" s="93">
        <f t="shared" si="0"/>
        <v>243600</v>
      </c>
      <c r="D24" s="73"/>
      <c r="E24" s="72">
        <v>243600</v>
      </c>
    </row>
    <row r="25" ht="27" customHeight="1" spans="1:5">
      <c r="A25" s="94" t="s">
        <v>290</v>
      </c>
      <c r="B25" s="94" t="s">
        <v>291</v>
      </c>
      <c r="C25" s="93">
        <f t="shared" si="0"/>
        <v>2342615.74</v>
      </c>
      <c r="D25" s="93">
        <f>SUM(D26:D27)</f>
        <v>2342615.74</v>
      </c>
      <c r="E25" s="93">
        <f>SUM(E26:E27)</f>
        <v>0</v>
      </c>
    </row>
    <row r="26" ht="27" customHeight="1" spans="1:5">
      <c r="A26" s="95" t="s">
        <v>292</v>
      </c>
      <c r="B26" s="81" t="s">
        <v>293</v>
      </c>
      <c r="C26" s="93">
        <f t="shared" si="0"/>
        <v>2041202.14</v>
      </c>
      <c r="D26" s="72">
        <v>2041202.14</v>
      </c>
      <c r="E26" s="73"/>
    </row>
    <row r="27" ht="27" customHeight="1" spans="1:5">
      <c r="A27" s="95" t="s">
        <v>294</v>
      </c>
      <c r="B27" s="81" t="s">
        <v>295</v>
      </c>
      <c r="C27" s="93">
        <f t="shared" si="0"/>
        <v>301413.6</v>
      </c>
      <c r="D27" s="72">
        <v>301413.6</v>
      </c>
      <c r="E27" s="7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7" sqref="A7:A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40"/>
      <c r="B1" s="40"/>
      <c r="C1" s="40"/>
      <c r="D1" s="40"/>
      <c r="E1" s="40"/>
      <c r="F1" s="40"/>
      <c r="G1" s="40"/>
      <c r="H1" s="40"/>
    </row>
    <row r="2" ht="39.85" customHeight="1" spans="1:8">
      <c r="A2" s="82" t="s">
        <v>296</v>
      </c>
      <c r="B2" s="82"/>
      <c r="C2" s="82"/>
      <c r="D2" s="82"/>
      <c r="E2" s="82"/>
      <c r="F2" s="82"/>
      <c r="G2" s="82"/>
      <c r="H2" s="82"/>
    </row>
    <row r="3" ht="22.75" customHeight="1" spans="1:8">
      <c r="A3" s="40"/>
      <c r="B3" s="40"/>
      <c r="C3" s="40"/>
      <c r="D3" s="40"/>
      <c r="E3" s="40"/>
      <c r="F3" s="40"/>
      <c r="G3" s="40"/>
      <c r="H3" s="83" t="s">
        <v>34</v>
      </c>
    </row>
    <row r="4" ht="22.75" customHeight="1" spans="1:8">
      <c r="A4" s="45" t="s">
        <v>184</v>
      </c>
      <c r="B4" s="45" t="s">
        <v>297</v>
      </c>
      <c r="C4" s="45"/>
      <c r="D4" s="45"/>
      <c r="E4" s="45"/>
      <c r="F4" s="45"/>
      <c r="G4" s="45" t="s">
        <v>298</v>
      </c>
      <c r="H4" s="45" t="s">
        <v>299</v>
      </c>
    </row>
    <row r="5" ht="22.75" customHeight="1" spans="1:8">
      <c r="A5" s="45"/>
      <c r="B5" s="45" t="s">
        <v>115</v>
      </c>
      <c r="C5" s="45" t="s">
        <v>300</v>
      </c>
      <c r="D5" s="45" t="s">
        <v>301</v>
      </c>
      <c r="E5" s="45" t="s">
        <v>302</v>
      </c>
      <c r="F5" s="45"/>
      <c r="G5" s="45"/>
      <c r="H5" s="45"/>
    </row>
    <row r="6" ht="22.75" customHeight="1" spans="1:8">
      <c r="A6" s="44"/>
      <c r="B6" s="45"/>
      <c r="C6" s="45"/>
      <c r="D6" s="45"/>
      <c r="E6" s="45" t="s">
        <v>303</v>
      </c>
      <c r="F6" s="45" t="s">
        <v>304</v>
      </c>
      <c r="G6" s="45"/>
      <c r="H6" s="45"/>
    </row>
    <row r="7" ht="22.75" customHeight="1" spans="1:8">
      <c r="A7" s="84" t="s">
        <v>115</v>
      </c>
      <c r="B7" s="85"/>
      <c r="C7" s="86"/>
      <c r="D7" s="86"/>
      <c r="E7" s="86"/>
      <c r="F7" s="86"/>
      <c r="G7" s="86"/>
      <c r="H7" s="86"/>
    </row>
    <row r="8" ht="22.75" customHeight="1" spans="1:8">
      <c r="A8" s="46" t="s">
        <v>2</v>
      </c>
      <c r="B8" s="85"/>
      <c r="C8" s="86"/>
      <c r="D8" s="86"/>
      <c r="E8" s="86"/>
      <c r="F8" s="86"/>
      <c r="G8" s="86"/>
      <c r="H8" s="86"/>
    </row>
    <row r="9" ht="22.75" customHeight="1" spans="1:8">
      <c r="A9" s="87"/>
      <c r="B9" s="88"/>
      <c r="C9" s="49"/>
      <c r="D9" s="49"/>
      <c r="E9" s="49"/>
      <c r="F9" s="49"/>
      <c r="G9" s="49"/>
      <c r="H9" s="4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7" sqref="E7:E16"/>
    </sheetView>
  </sheetViews>
  <sheetFormatPr defaultColWidth="10" defaultRowHeight="15"/>
  <cols>
    <col min="1" max="1" width="9.76666666666667" customWidth="1"/>
    <col min="2" max="2" width="12" style="51" customWidth="1"/>
    <col min="3" max="3" width="29.625" style="51" customWidth="1"/>
    <col min="4" max="4" width="11.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40"/>
      <c r="B1" s="59"/>
      <c r="C1" s="60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305</v>
      </c>
      <c r="B2" s="53"/>
      <c r="C2" s="53"/>
      <c r="D2" s="41"/>
      <c r="E2" s="41"/>
      <c r="F2" s="41"/>
      <c r="G2" s="40"/>
      <c r="H2" s="40"/>
      <c r="I2" s="40"/>
      <c r="J2" s="40"/>
      <c r="K2" s="40"/>
    </row>
    <row r="3" ht="22.75" customHeight="1" spans="1:11">
      <c r="A3" s="42"/>
      <c r="D3" s="42"/>
      <c r="E3" s="42"/>
      <c r="F3" s="42" t="s">
        <v>34</v>
      </c>
      <c r="G3" s="40"/>
      <c r="H3" s="40"/>
      <c r="I3" s="40"/>
      <c r="J3" s="40"/>
      <c r="K3" s="40"/>
    </row>
    <row r="4" ht="22.75" customHeight="1" spans="1:11">
      <c r="A4" s="61" t="s">
        <v>306</v>
      </c>
      <c r="B4" s="62" t="s">
        <v>307</v>
      </c>
      <c r="C4" s="63" t="s">
        <v>308</v>
      </c>
      <c r="D4" s="61" t="s">
        <v>115</v>
      </c>
      <c r="E4" s="61" t="s">
        <v>112</v>
      </c>
      <c r="F4" s="61" t="s">
        <v>113</v>
      </c>
      <c r="G4" s="40"/>
      <c r="H4" s="40"/>
      <c r="I4" s="40"/>
      <c r="J4" s="40"/>
      <c r="K4" s="40"/>
    </row>
    <row r="5" ht="27" customHeight="1" spans="1:11">
      <c r="A5" s="61"/>
      <c r="B5" s="64"/>
      <c r="C5" s="46" t="s">
        <v>115</v>
      </c>
      <c r="D5" s="65">
        <f>E5+F5</f>
        <v>3194314.5182745</v>
      </c>
      <c r="E5" s="65">
        <f>E6</f>
        <v>3194314.5182745</v>
      </c>
      <c r="F5" s="65">
        <f>F6</f>
        <v>0</v>
      </c>
      <c r="G5" s="42"/>
      <c r="H5" s="42"/>
      <c r="I5" s="42"/>
      <c r="J5" s="42"/>
      <c r="K5" s="42"/>
    </row>
    <row r="6" ht="27" customHeight="1" spans="1:6">
      <c r="A6" s="66">
        <v>1</v>
      </c>
      <c r="B6" s="67" t="s">
        <v>260</v>
      </c>
      <c r="C6" s="68" t="s">
        <v>261</v>
      </c>
      <c r="D6" s="65">
        <f t="shared" ref="D6:D20" si="0">E6+F6</f>
        <v>3194314.5182745</v>
      </c>
      <c r="E6" s="65">
        <f>SUM(E7:E20)</f>
        <v>3194314.5182745</v>
      </c>
      <c r="F6" s="65">
        <f>SUM(F7:F20)</f>
        <v>0</v>
      </c>
    </row>
    <row r="7" ht="27" customHeight="1" spans="1:6">
      <c r="A7" s="66">
        <v>2</v>
      </c>
      <c r="B7" s="69" t="s">
        <v>262</v>
      </c>
      <c r="C7" s="70" t="s">
        <v>263</v>
      </c>
      <c r="D7" s="71">
        <f t="shared" si="0"/>
        <v>66200</v>
      </c>
      <c r="E7" s="72">
        <v>66200</v>
      </c>
      <c r="F7" s="73"/>
    </row>
    <row r="8" ht="27" customHeight="1" spans="1:6">
      <c r="A8" s="66">
        <v>3</v>
      </c>
      <c r="B8" s="69" t="s">
        <v>264</v>
      </c>
      <c r="C8" s="70" t="s">
        <v>265</v>
      </c>
      <c r="D8" s="71">
        <f t="shared" si="0"/>
        <v>12500</v>
      </c>
      <c r="E8" s="72">
        <v>12500</v>
      </c>
      <c r="F8" s="73"/>
    </row>
    <row r="9" ht="27" customHeight="1" spans="1:6">
      <c r="A9" s="66">
        <v>4</v>
      </c>
      <c r="B9" s="69" t="s">
        <v>266</v>
      </c>
      <c r="C9" s="70" t="s">
        <v>267</v>
      </c>
      <c r="D9" s="71">
        <f t="shared" si="0"/>
        <v>54230</v>
      </c>
      <c r="E9" s="72">
        <v>54230</v>
      </c>
      <c r="F9" s="73"/>
    </row>
    <row r="10" ht="27" customHeight="1" spans="1:6">
      <c r="A10" s="66">
        <v>5</v>
      </c>
      <c r="B10" s="69" t="s">
        <v>268</v>
      </c>
      <c r="C10" s="70" t="s">
        <v>269</v>
      </c>
      <c r="D10" s="71">
        <f t="shared" si="0"/>
        <v>67890</v>
      </c>
      <c r="E10" s="72">
        <v>67890</v>
      </c>
      <c r="F10" s="73"/>
    </row>
    <row r="11" ht="27" customHeight="1" spans="1:6">
      <c r="A11" s="66">
        <v>6</v>
      </c>
      <c r="B11" s="69" t="s">
        <v>270</v>
      </c>
      <c r="C11" s="70" t="s">
        <v>271</v>
      </c>
      <c r="D11" s="71">
        <f t="shared" si="0"/>
        <v>98750</v>
      </c>
      <c r="E11" s="72">
        <v>98750</v>
      </c>
      <c r="F11" s="73"/>
    </row>
    <row r="12" ht="27" customHeight="1" spans="1:6">
      <c r="A12" s="66">
        <v>7</v>
      </c>
      <c r="B12" s="69" t="s">
        <v>272</v>
      </c>
      <c r="C12" s="70" t="s">
        <v>273</v>
      </c>
      <c r="D12" s="71">
        <f t="shared" si="0"/>
        <v>15460</v>
      </c>
      <c r="E12" s="71">
        <v>15460</v>
      </c>
      <c r="F12" s="73"/>
    </row>
    <row r="13" ht="27" customHeight="1" spans="1:6">
      <c r="A13" s="66">
        <v>8</v>
      </c>
      <c r="B13" s="69" t="s">
        <v>274</v>
      </c>
      <c r="C13" s="70" t="s">
        <v>275</v>
      </c>
      <c r="D13" s="71">
        <f t="shared" si="0"/>
        <v>65820</v>
      </c>
      <c r="E13" s="72">
        <v>65820</v>
      </c>
      <c r="F13" s="73"/>
    </row>
    <row r="14" ht="27" customHeight="1" spans="1:6">
      <c r="A14" s="66">
        <v>9</v>
      </c>
      <c r="B14" s="69" t="s">
        <v>276</v>
      </c>
      <c r="C14" s="70" t="s">
        <v>277</v>
      </c>
      <c r="D14" s="71">
        <f t="shared" si="0"/>
        <v>52140</v>
      </c>
      <c r="E14" s="72">
        <v>52140</v>
      </c>
      <c r="F14" s="73"/>
    </row>
    <row r="15" ht="27" customHeight="1" spans="1:6">
      <c r="A15" s="66">
        <v>10</v>
      </c>
      <c r="B15" s="69" t="s">
        <v>278</v>
      </c>
      <c r="C15" s="70" t="s">
        <v>279</v>
      </c>
      <c r="D15" s="71">
        <f t="shared" si="0"/>
        <v>18750</v>
      </c>
      <c r="E15" s="72">
        <v>18750</v>
      </c>
      <c r="F15" s="73"/>
    </row>
    <row r="16" ht="27" customHeight="1" spans="1:6">
      <c r="A16" s="66">
        <v>11</v>
      </c>
      <c r="B16" s="69" t="s">
        <v>280</v>
      </c>
      <c r="C16" s="70" t="s">
        <v>281</v>
      </c>
      <c r="D16" s="71">
        <f t="shared" si="0"/>
        <v>53260</v>
      </c>
      <c r="E16" s="72">
        <v>53260</v>
      </c>
      <c r="F16" s="73"/>
    </row>
    <row r="17" ht="27" customHeight="1" spans="1:6">
      <c r="A17" s="66">
        <v>12</v>
      </c>
      <c r="B17" s="69" t="s">
        <v>282</v>
      </c>
      <c r="C17" s="70" t="s">
        <v>283</v>
      </c>
      <c r="D17" s="71">
        <f t="shared" si="0"/>
        <v>1233864.904</v>
      </c>
      <c r="E17" s="72">
        <v>1233864.904</v>
      </c>
      <c r="F17" s="73"/>
    </row>
    <row r="18" ht="27" customHeight="1" spans="1:6">
      <c r="A18" s="66">
        <v>13</v>
      </c>
      <c r="B18" s="69" t="s">
        <v>284</v>
      </c>
      <c r="C18" s="70" t="s">
        <v>285</v>
      </c>
      <c r="D18" s="71">
        <f t="shared" si="0"/>
        <v>1211849.6142745</v>
      </c>
      <c r="E18" s="72">
        <v>1211849.6142745</v>
      </c>
      <c r="F18" s="73"/>
    </row>
    <row r="19" ht="27" customHeight="1" spans="1:6">
      <c r="A19" s="74">
        <v>14</v>
      </c>
      <c r="B19" s="75" t="s">
        <v>286</v>
      </c>
      <c r="C19" s="76" t="s">
        <v>287</v>
      </c>
      <c r="D19" s="71">
        <f t="shared" si="0"/>
        <v>0</v>
      </c>
      <c r="E19" s="77">
        <v>0</v>
      </c>
      <c r="F19" s="78"/>
    </row>
    <row r="20" ht="27" customHeight="1" spans="1:6">
      <c r="A20" s="79">
        <v>15</v>
      </c>
      <c r="B20" s="80" t="s">
        <v>288</v>
      </c>
      <c r="C20" s="81" t="s">
        <v>289</v>
      </c>
      <c r="D20" s="71">
        <f t="shared" si="0"/>
        <v>243600</v>
      </c>
      <c r="E20" s="72">
        <v>243600</v>
      </c>
      <c r="F20" s="73"/>
    </row>
    <row r="25" ht="13.5" spans="2:3">
      <c r="B25" s="50"/>
      <c r="C25" s="50"/>
    </row>
    <row r="26" ht="13.5" spans="2:3">
      <c r="B26" s="50"/>
      <c r="C26" s="50"/>
    </row>
    <row r="27" ht="13.5" spans="2:3">
      <c r="B27" s="50"/>
      <c r="C27" s="5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51" customWidth="1"/>
    <col min="2" max="2" width="41.375" style="51" customWidth="1"/>
    <col min="3" max="3" width="29.375" style="51" customWidth="1"/>
    <col min="4" max="4" width="2.5" style="51" customWidth="1"/>
    <col min="5" max="16" width="8" style="51"/>
    <col min="17" max="16384" width="7.875" style="50"/>
  </cols>
  <sheetData>
    <row r="1" ht="15" customHeight="1" spans="1:16">
      <c r="A1" s="52"/>
      <c r="B1" s="5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ht="32.25" customHeight="1" spans="1:16">
      <c r="A2" s="53" t="s">
        <v>309</v>
      </c>
      <c r="B2" s="53"/>
      <c r="C2" s="5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ht="15" customHeight="1" spans="1:16">
      <c r="A3" s="50"/>
      <c r="B3" s="50"/>
      <c r="C3" s="54" t="s">
        <v>34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ht="25.5" customHeight="1" spans="1:16">
      <c r="A4" s="55" t="s">
        <v>310</v>
      </c>
      <c r="B4" s="55"/>
      <c r="C4" s="56" t="s">
        <v>38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ht="25.5" customHeight="1" spans="1:16">
      <c r="A5" s="55" t="s">
        <v>311</v>
      </c>
      <c r="B5" s="55" t="s">
        <v>312</v>
      </c>
      <c r="C5" s="5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="50" customFormat="1" ht="25.5" customHeight="1" spans="1:3">
      <c r="A6" s="55" t="s">
        <v>115</v>
      </c>
      <c r="B6" s="55"/>
      <c r="C6" s="56"/>
    </row>
    <row r="7" s="50" customFormat="1" ht="26.25" customHeight="1" spans="1:4">
      <c r="A7" s="57"/>
      <c r="B7" s="57"/>
      <c r="C7" s="58">
        <v>0</v>
      </c>
      <c r="D7" s="51"/>
    </row>
    <row r="8" ht="26.25" customHeight="1" spans="1:16">
      <c r="A8" s="57"/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ht="26.25" customHeight="1" spans="1:16">
      <c r="A9" s="57"/>
      <c r="B9" s="57"/>
      <c r="C9" s="5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ht="26.25" customHeight="1" spans="1:3">
      <c r="A10" s="57"/>
      <c r="B10" s="57"/>
      <c r="C10" s="58"/>
    </row>
    <row r="11" ht="26.25" customHeight="1" spans="1:3">
      <c r="A11" s="57"/>
      <c r="B11" s="57"/>
      <c r="C11" s="58"/>
    </row>
    <row r="12" ht="26.25" customHeight="1" spans="1:3">
      <c r="A12" s="57"/>
      <c r="B12" s="57"/>
      <c r="C12" s="5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40"/>
      <c r="B1" s="40"/>
      <c r="C1" s="40"/>
      <c r="D1" s="40"/>
      <c r="E1" s="40"/>
    </row>
    <row r="2" ht="39.85" customHeight="1" spans="1:5">
      <c r="A2" s="41" t="s">
        <v>313</v>
      </c>
      <c r="B2" s="41"/>
      <c r="C2" s="41"/>
      <c r="D2" s="41"/>
      <c r="E2" s="41"/>
    </row>
    <row r="3" ht="22.75" customHeight="1" spans="1:5">
      <c r="A3" s="42"/>
      <c r="B3" s="42"/>
      <c r="C3" s="42"/>
      <c r="D3" s="42"/>
      <c r="E3" s="43" t="s">
        <v>34</v>
      </c>
    </row>
    <row r="4" ht="22.75" customHeight="1" spans="1:5">
      <c r="A4" s="44" t="s">
        <v>184</v>
      </c>
      <c r="B4" s="45" t="s">
        <v>115</v>
      </c>
      <c r="C4" s="45" t="s">
        <v>314</v>
      </c>
      <c r="D4" s="45" t="s">
        <v>315</v>
      </c>
      <c r="E4" s="45" t="s">
        <v>316</v>
      </c>
    </row>
    <row r="5" ht="22.75" customHeight="1" spans="1:5">
      <c r="A5" s="46" t="s">
        <v>2</v>
      </c>
      <c r="B5" s="47">
        <f>C5</f>
        <v>32579100</v>
      </c>
      <c r="C5" s="48">
        <v>32579100</v>
      </c>
      <c r="D5" s="49"/>
      <c r="E5" s="49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3" sqref="D13"/>
    </sheetView>
  </sheetViews>
  <sheetFormatPr defaultColWidth="9" defaultRowHeight="13.5" outlineLevelCol="1"/>
  <cols>
    <col min="1" max="1" width="30.875" customWidth="1"/>
    <col min="2" max="2" width="46.75" customWidth="1"/>
  </cols>
  <sheetData>
    <row r="1" ht="49" customHeight="1" spans="1:2">
      <c r="A1" s="32" t="s">
        <v>317</v>
      </c>
      <c r="B1" s="32"/>
    </row>
    <row r="2" ht="26" customHeight="1" spans="1:2">
      <c r="A2" s="33" t="s">
        <v>318</v>
      </c>
      <c r="B2" s="33"/>
    </row>
    <row r="3" ht="34" customHeight="1" spans="1:2">
      <c r="A3" s="34" t="s">
        <v>37</v>
      </c>
      <c r="B3" s="35" t="s">
        <v>38</v>
      </c>
    </row>
    <row r="4" ht="34" customHeight="1" spans="1:2">
      <c r="A4" s="34"/>
      <c r="B4" s="35"/>
    </row>
    <row r="5" ht="34" customHeight="1" spans="1:2">
      <c r="A5" s="16" t="s">
        <v>319</v>
      </c>
      <c r="B5" s="35">
        <v>1</v>
      </c>
    </row>
    <row r="6" ht="34" customHeight="1" spans="1:2">
      <c r="A6" s="36" t="s">
        <v>320</v>
      </c>
      <c r="B6" s="37"/>
    </row>
    <row r="7" ht="34" customHeight="1" spans="1:2">
      <c r="A7" s="38" t="s">
        <v>321</v>
      </c>
      <c r="B7" s="37"/>
    </row>
    <row r="8" ht="34" customHeight="1" spans="1:2">
      <c r="A8" s="38"/>
      <c r="B8" s="37"/>
    </row>
    <row r="9" ht="34" customHeight="1" spans="1:2">
      <c r="A9" s="38"/>
      <c r="B9" s="37"/>
    </row>
    <row r="10" ht="34" customHeight="1" spans="1:2">
      <c r="A10" s="38"/>
      <c r="B10" s="37"/>
    </row>
    <row r="11" ht="34" customHeight="1" spans="1:2">
      <c r="A11" s="38"/>
      <c r="B11" s="37"/>
    </row>
    <row r="12" ht="34" customHeight="1" spans="1:2">
      <c r="A12" s="38"/>
      <c r="B12" s="37"/>
    </row>
    <row r="13" ht="34" customHeight="1" spans="1:2">
      <c r="A13" s="38"/>
      <c r="B13" s="37"/>
    </row>
    <row r="14" ht="34" customHeight="1" spans="1:2">
      <c r="A14" s="38"/>
      <c r="B14" s="37"/>
    </row>
    <row r="15" ht="34" customHeight="1" spans="1:2">
      <c r="A15" s="38"/>
      <c r="B15" s="37"/>
    </row>
    <row r="16" spans="1:1">
      <c r="A16" s="39" t="s">
        <v>322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A1" sqref="$A1:$XFD1048576"/>
    </sheetView>
  </sheetViews>
  <sheetFormatPr defaultColWidth="9" defaultRowHeight="13.5"/>
  <cols>
    <col min="4" max="16" width="4.25" customWidth="1"/>
  </cols>
  <sheetData>
    <row r="1" ht="26" customHeight="1" spans="1:16">
      <c r="A1" s="1" t="s">
        <v>323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26" customHeight="1" spans="1:1">
      <c r="A2" s="2" t="s">
        <v>324</v>
      </c>
    </row>
    <row r="3" ht="31" customHeight="1" spans="1:16">
      <c r="A3" s="3" t="s">
        <v>325</v>
      </c>
      <c r="B3" s="9" t="s">
        <v>326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4" customHeight="1" spans="1:16">
      <c r="A4" s="3" t="s">
        <v>327</v>
      </c>
      <c r="B4" s="11"/>
      <c r="C4" s="5"/>
      <c r="D4" s="5"/>
      <c r="E4" s="5"/>
      <c r="F4" s="3" t="s">
        <v>328</v>
      </c>
      <c r="G4" s="3"/>
      <c r="H4" s="3"/>
      <c r="I4" s="3"/>
      <c r="J4" s="5"/>
      <c r="K4" s="5"/>
      <c r="L4" s="5"/>
      <c r="M4" s="5"/>
      <c r="N4" s="5"/>
      <c r="O4" s="5"/>
      <c r="P4" s="5"/>
    </row>
    <row r="5" ht="26" customHeight="1" spans="1:16">
      <c r="A5" s="3" t="s">
        <v>329</v>
      </c>
      <c r="B5" s="3" t="s">
        <v>330</v>
      </c>
      <c r="C5" s="3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83" customHeight="1" spans="1:16">
      <c r="A6" s="3"/>
      <c r="B6" s="3" t="s">
        <v>331</v>
      </c>
      <c r="C6" s="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3" customHeight="1" spans="1:16">
      <c r="A7" s="3"/>
      <c r="B7" s="3" t="s">
        <v>332</v>
      </c>
      <c r="C7" s="3"/>
      <c r="D7" s="15" t="s">
        <v>333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23" customHeight="1" spans="1:16">
      <c r="A8" s="3"/>
      <c r="B8" s="3" t="s">
        <v>334</v>
      </c>
      <c r="C8" s="3"/>
      <c r="D8" s="15" t="s">
        <v>333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3" customHeight="1" spans="1:16">
      <c r="A9" s="3" t="s">
        <v>335</v>
      </c>
      <c r="B9" s="3" t="s">
        <v>336</v>
      </c>
      <c r="C9" s="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3" customHeight="1" spans="1:16">
      <c r="A10" s="3"/>
      <c r="B10" s="16" t="s">
        <v>337</v>
      </c>
      <c r="C10" s="16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3" customHeight="1" spans="1:16">
      <c r="A11" s="3"/>
      <c r="B11" s="16" t="s">
        <v>338</v>
      </c>
      <c r="C11" s="16"/>
      <c r="D11" s="3" t="s">
        <v>339</v>
      </c>
      <c r="E11" s="3"/>
      <c r="F11" s="3"/>
      <c r="G11" s="3"/>
      <c r="H11" s="3" t="s">
        <v>340</v>
      </c>
      <c r="I11" s="3"/>
      <c r="J11" s="3"/>
      <c r="K11" s="3"/>
      <c r="L11" s="3" t="s">
        <v>341</v>
      </c>
      <c r="M11" s="3"/>
      <c r="N11" s="3"/>
      <c r="O11" s="3"/>
      <c r="P11" s="3" t="s">
        <v>342</v>
      </c>
    </row>
    <row r="12" ht="23" customHeight="1" spans="1:16">
      <c r="A12" s="3"/>
      <c r="B12" s="17"/>
      <c r="C12" s="1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ht="48" customHeight="1" spans="1:16">
      <c r="A13" s="3" t="s">
        <v>343</v>
      </c>
      <c r="B13" s="14" t="s">
        <v>344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21" customHeight="1" spans="1:16">
      <c r="A14" s="3" t="s">
        <v>345</v>
      </c>
      <c r="B14" s="3" t="s">
        <v>346</v>
      </c>
      <c r="C14" s="3" t="s">
        <v>347</v>
      </c>
      <c r="D14" s="3"/>
      <c r="E14" s="3"/>
      <c r="F14" s="3"/>
      <c r="G14" s="3" t="s">
        <v>348</v>
      </c>
      <c r="H14" s="3"/>
      <c r="I14" s="3"/>
      <c r="J14" s="3"/>
      <c r="K14" s="3" t="s">
        <v>349</v>
      </c>
      <c r="L14" s="3"/>
      <c r="M14" s="3"/>
      <c r="N14" s="3"/>
      <c r="O14" s="3" t="s">
        <v>350</v>
      </c>
      <c r="P14" s="3"/>
    </row>
    <row r="15" ht="21" customHeight="1" spans="1:16">
      <c r="A15" s="3"/>
      <c r="B15" s="5"/>
      <c r="C15" s="5"/>
      <c r="D15" s="5"/>
      <c r="E15" s="5"/>
      <c r="F15" s="5"/>
      <c r="G15" s="5"/>
      <c r="H15" s="5"/>
      <c r="I15" s="5"/>
      <c r="J15" s="5"/>
      <c r="K15" s="26"/>
      <c r="L15" s="5"/>
      <c r="M15" s="5"/>
      <c r="N15" s="5"/>
      <c r="O15" s="5"/>
      <c r="P15" s="5"/>
    </row>
    <row r="16" ht="21" customHeight="1" spans="1:16">
      <c r="A16" s="3" t="s">
        <v>351</v>
      </c>
      <c r="B16" s="3" t="s">
        <v>352</v>
      </c>
      <c r="C16" s="3"/>
      <c r="D16" s="3"/>
      <c r="E16" s="3"/>
      <c r="F16" s="3"/>
      <c r="G16" s="3"/>
      <c r="H16" s="3"/>
      <c r="I16" s="3" t="s">
        <v>353</v>
      </c>
      <c r="J16" s="3"/>
      <c r="K16" s="3"/>
      <c r="L16" s="3"/>
      <c r="M16" s="3"/>
      <c r="N16" s="3"/>
      <c r="O16" s="3"/>
      <c r="P16" s="3"/>
    </row>
    <row r="17" ht="21" customHeight="1" spans="1:16">
      <c r="A17" s="3"/>
      <c r="B17" s="3" t="s">
        <v>354</v>
      </c>
      <c r="C17" s="3"/>
      <c r="D17" s="3"/>
      <c r="E17" s="18"/>
      <c r="F17" s="18"/>
      <c r="G17" s="18"/>
      <c r="H17" s="18"/>
      <c r="I17" s="3" t="s">
        <v>252</v>
      </c>
      <c r="J17" s="3"/>
      <c r="K17" s="3"/>
      <c r="L17" s="3"/>
      <c r="M17" s="3"/>
      <c r="N17" s="5"/>
      <c r="O17" s="5"/>
      <c r="P17" s="5"/>
    </row>
    <row r="18" ht="21" customHeight="1" spans="1:16">
      <c r="A18" s="3"/>
      <c r="B18" s="3" t="s">
        <v>355</v>
      </c>
      <c r="C18" s="3"/>
      <c r="D18" s="3"/>
      <c r="E18" s="5"/>
      <c r="F18" s="5"/>
      <c r="G18" s="5"/>
      <c r="H18" s="5"/>
      <c r="I18" s="3" t="s">
        <v>253</v>
      </c>
      <c r="J18" s="3"/>
      <c r="K18" s="3"/>
      <c r="L18" s="3"/>
      <c r="M18" s="3"/>
      <c r="N18" s="5"/>
      <c r="O18" s="5"/>
      <c r="P18" s="5"/>
    </row>
    <row r="19" ht="21" customHeight="1" spans="1:16">
      <c r="A19" s="3"/>
      <c r="B19" s="3" t="s">
        <v>356</v>
      </c>
      <c r="C19" s="3"/>
      <c r="D19" s="3"/>
      <c r="E19" s="5"/>
      <c r="F19" s="5"/>
      <c r="G19" s="5"/>
      <c r="H19" s="5"/>
      <c r="I19" s="3" t="s">
        <v>357</v>
      </c>
      <c r="J19" s="3"/>
      <c r="K19" s="3"/>
      <c r="L19" s="3"/>
      <c r="M19" s="3"/>
      <c r="N19" s="18"/>
      <c r="O19" s="18"/>
      <c r="P19" s="18"/>
    </row>
    <row r="20" ht="21" customHeight="1" spans="1:16">
      <c r="A20" s="3"/>
      <c r="B20" s="3" t="s">
        <v>358</v>
      </c>
      <c r="C20" s="3"/>
      <c r="D20" s="3"/>
      <c r="E20" s="5"/>
      <c r="F20" s="5"/>
      <c r="G20" s="5"/>
      <c r="H20" s="5"/>
      <c r="I20" s="3" t="s">
        <v>359</v>
      </c>
      <c r="J20" s="3"/>
      <c r="K20" s="3"/>
      <c r="L20" s="3"/>
      <c r="M20" s="3"/>
      <c r="N20" s="5"/>
      <c r="O20" s="5"/>
      <c r="P20" s="5"/>
    </row>
    <row r="21" ht="21" customHeight="1" spans="1:16">
      <c r="A21" s="3" t="s">
        <v>360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21" customHeight="1" spans="1:16">
      <c r="A22" s="3"/>
      <c r="B22" s="3" t="s">
        <v>361</v>
      </c>
      <c r="C22" s="3"/>
      <c r="D22" s="3" t="s">
        <v>362</v>
      </c>
      <c r="E22" s="3"/>
      <c r="F22" s="3"/>
      <c r="G22" s="3"/>
      <c r="H22" s="3"/>
      <c r="I22" s="3"/>
      <c r="J22" s="3"/>
      <c r="K22" s="3"/>
      <c r="L22" s="3"/>
      <c r="M22" s="3" t="s">
        <v>363</v>
      </c>
      <c r="N22" s="3"/>
      <c r="O22" s="3"/>
      <c r="P22" s="3"/>
    </row>
    <row r="23" ht="21" customHeight="1" spans="1:16">
      <c r="A23" s="19"/>
      <c r="B23" s="20"/>
      <c r="C23" s="4"/>
      <c r="D23" s="1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1" customHeight="1" spans="1:16">
      <c r="A24" s="21"/>
      <c r="B24" s="22"/>
      <c r="C24" s="23"/>
      <c r="D24" s="24"/>
      <c r="E24" s="25"/>
      <c r="F24" s="25"/>
      <c r="G24" s="25"/>
      <c r="H24" s="25"/>
      <c r="I24" s="25"/>
      <c r="J24" s="25"/>
      <c r="K24" s="25"/>
      <c r="L24" s="27"/>
      <c r="M24" s="28"/>
      <c r="N24" s="29"/>
      <c r="O24" s="29"/>
      <c r="P24" s="30"/>
    </row>
    <row r="25" ht="21" customHeight="1" spans="1:16">
      <c r="A25" s="20"/>
      <c r="B25" s="20"/>
      <c r="C25" s="4"/>
      <c r="D25" s="11"/>
      <c r="E25" s="5"/>
      <c r="F25" s="5"/>
      <c r="G25" s="5"/>
      <c r="H25" s="5"/>
      <c r="I25" s="5"/>
      <c r="J25" s="5"/>
      <c r="K25" s="5"/>
      <c r="L25" s="5"/>
      <c r="M25" s="11"/>
      <c r="N25" s="5"/>
      <c r="O25" s="5"/>
      <c r="P25" s="5"/>
    </row>
    <row r="26" ht="21" customHeight="1" spans="1:16">
      <c r="A26" s="20"/>
      <c r="B26" s="20"/>
      <c r="C26" s="4"/>
      <c r="D26" s="11"/>
      <c r="E26" s="5"/>
      <c r="F26" s="5"/>
      <c r="G26" s="5"/>
      <c r="H26" s="5"/>
      <c r="I26" s="5"/>
      <c r="J26" s="5"/>
      <c r="K26" s="5"/>
      <c r="L26" s="5"/>
      <c r="M26" s="31"/>
      <c r="N26" s="31"/>
      <c r="O26" s="31"/>
      <c r="P26" s="31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6" sqref="N6"/>
    </sheetView>
  </sheetViews>
  <sheetFormatPr defaultColWidth="9" defaultRowHeight="13.5"/>
  <sheetData>
    <row r="1" ht="18.75" spans="1:11">
      <c r="A1" s="1" t="s">
        <v>364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324</v>
      </c>
    </row>
    <row r="3" ht="30" customHeight="1" spans="1:11">
      <c r="A3" s="3" t="s">
        <v>365</v>
      </c>
      <c r="B3" s="4"/>
      <c r="C3" s="4"/>
      <c r="D3" s="4"/>
      <c r="E3" s="4"/>
      <c r="F3" s="3" t="s">
        <v>366</v>
      </c>
      <c r="G3" s="3"/>
      <c r="H3" s="5"/>
      <c r="I3" s="5"/>
      <c r="J3" s="5"/>
      <c r="K3" s="5"/>
    </row>
    <row r="4" ht="30" customHeight="1" spans="1:11">
      <c r="A4" s="3" t="s">
        <v>367</v>
      </c>
      <c r="B4" s="4"/>
      <c r="C4" s="4"/>
      <c r="D4" s="4"/>
      <c r="E4" s="4"/>
      <c r="F4" s="3" t="s">
        <v>368</v>
      </c>
      <c r="G4" s="3"/>
      <c r="H4" s="5"/>
      <c r="I4" s="5"/>
      <c r="J4" s="5"/>
      <c r="K4" s="5"/>
    </row>
    <row r="5" ht="30" customHeight="1" spans="1:11">
      <c r="A5" s="3" t="s">
        <v>369</v>
      </c>
      <c r="B5" s="4"/>
      <c r="C5" s="4"/>
      <c r="D5" s="4"/>
      <c r="E5" s="4"/>
      <c r="F5" s="3" t="s">
        <v>370</v>
      </c>
      <c r="G5" s="3"/>
      <c r="H5" s="5"/>
      <c r="I5" s="5"/>
      <c r="J5" s="5"/>
      <c r="K5" s="5"/>
    </row>
    <row r="6" ht="30" customHeight="1" spans="1:11">
      <c r="A6" s="3" t="s">
        <v>371</v>
      </c>
      <c r="B6" s="4"/>
      <c r="C6" s="4"/>
      <c r="D6" s="4"/>
      <c r="E6" s="4"/>
      <c r="F6" s="3" t="s">
        <v>372</v>
      </c>
      <c r="G6" s="3"/>
      <c r="H6" s="5"/>
      <c r="I6" s="5"/>
      <c r="J6" s="5"/>
      <c r="K6" s="5"/>
    </row>
    <row r="7" ht="33" customHeight="1" spans="1:11">
      <c r="A7" s="3" t="s">
        <v>373</v>
      </c>
      <c r="B7" s="6" t="s">
        <v>374</v>
      </c>
      <c r="C7" s="5"/>
      <c r="D7" s="5"/>
      <c r="E7" s="6" t="s">
        <v>375</v>
      </c>
      <c r="F7" s="6"/>
      <c r="G7" s="5"/>
      <c r="H7" s="5"/>
      <c r="I7" s="6" t="s">
        <v>376</v>
      </c>
      <c r="J7" s="6"/>
      <c r="K7" s="5"/>
    </row>
    <row r="8" ht="29" customHeight="1" spans="1:11">
      <c r="A8" s="3" t="s">
        <v>377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1" customHeight="1" spans="1:11">
      <c r="A9" s="3" t="s">
        <v>378</v>
      </c>
      <c r="B9" s="3" t="s">
        <v>361</v>
      </c>
      <c r="C9" s="3"/>
      <c r="D9" s="3" t="s">
        <v>362</v>
      </c>
      <c r="E9" s="3"/>
      <c r="F9" s="3"/>
      <c r="G9" s="3"/>
      <c r="H9" s="3"/>
      <c r="I9" s="3"/>
      <c r="J9" s="3" t="s">
        <v>379</v>
      </c>
      <c r="K9" s="3"/>
    </row>
    <row r="10" ht="41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1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1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1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1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飘逝的流星</cp:lastModifiedBy>
  <dcterms:created xsi:type="dcterms:W3CDTF">2023-01-31T08:53:00Z</dcterms:created>
  <dcterms:modified xsi:type="dcterms:W3CDTF">2023-05-09T08:19:50Z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