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<sst xmlns="http://schemas.openxmlformats.org/spreadsheetml/2006/main" count="352" uniqueCount="277">
  <si>
    <t>单位代码：</t>
  </si>
  <si>
    <t>单位名称：</t>
  </si>
  <si>
    <t>宁县卫生健康局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</si>
  <si>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</si>
  <si>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</si>
  <si>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</si>
  <si>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</si>
  <si>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</si>
  <si>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</si>
  <si>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</si>
  <si>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</si>
  <si>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</si>
  <si>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</si>
  <si>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</si>
  <si>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</si>
  <si>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</si>
  <si>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</si>
  <si>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</si>
  <si>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</si>
  <si>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</si>
  <si>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</si>
  <si>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</si>
  <si>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</si>
  <si>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</si>
  <si>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</si>
  <si>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</si>
  <si>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</si>
  <si>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</si>
  <si>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</si>
  <si>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</si>
  <si>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</si>
  <si>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</si>
  <si>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</si>
  <si>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</si>
  <si>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</si>
  <si>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</si>
  <si>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</si>
  <si>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</si>
  <si>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</si>
  <si>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</si>
  <si>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</si>
  <si>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</si>
  <si>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</si>
  <si>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</si>
  <si>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</si>
  <si>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</si>
  <si>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</si>
  <si>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</si>
  <si>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</si>
  <si>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</si>
  <si>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</si>
  <si>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</si>
  <si>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</si>
  <si>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</si>
  <si>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</si>
  <si>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</si>
  <si>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</si>
  <si>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</si>
  <si>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</si>
  <si>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</si>
  <si>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</si>
  <si>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</si>
  <si>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</si>
  <si>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</si>
  <si>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</si>
  <si>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</si>
  <si>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</si>
  <si>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</si>
  <si>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</si>
  <si>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</si>
  <si>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</si>
  <si>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</si>
  <si>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</si>
  <si>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</si>
  <si>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</si>
  <si>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</si>
  <si>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</si>
  <si>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</si>
  <si>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</si>
  <si>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</si>
  <si>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</si>
  <si>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</si>
  <si>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</si>
  <si>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</si>
  <si>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</si>
  <si>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</si>
  <si>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</si>
  <si>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</si>
  <si>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</si>
  <si>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</si>
  <si>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</si>
  <si>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</si>
  <si>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</si>
  <si>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</si>
  <si>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</si>
  <si>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</si>
  <si>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</si>
  <si>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</si>
  <si>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</si>
  <si>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</si>
  <si>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</si>
  <si>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</si>
  <si>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</si>
  <si>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</si>
  <si>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</si>
  <si>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</si>
  <si>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</si>
  <si>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</si>
  <si>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</si>
  <si>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</si>
  <si>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</si>
  <si>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</si>
  <si>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</si>
  <si>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</si>
  <si>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</si>
  <si>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</si>
  <si>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</si>
  <si>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</si>
  <si>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</si>
  <si>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</si>
  <si>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</si>
  <si>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21001-卫生健康事务管理支出</t>
  </si>
  <si>
    <t>2100101-行政运行</t>
  </si>
  <si>
    <t>2100102-一般行政管理事务</t>
  </si>
  <si>
    <t>21002-公立医院</t>
  </si>
  <si>
    <t>2100299-其他公立医院支出</t>
  </si>
  <si>
    <t>21003-基层医疗卫生机构</t>
  </si>
  <si>
    <t>2100302-乡镇卫生院</t>
  </si>
  <si>
    <t>2100399-其他基层医疗卫生机构</t>
  </si>
  <si>
    <t>21011-行政事业单位医疗</t>
  </si>
  <si>
    <t>2101101-行政单位医疗</t>
  </si>
  <si>
    <t>21017-中医药事务</t>
  </si>
  <si>
    <t>2101704-中医（民族医）药专项</t>
  </si>
  <si>
    <t>21099-其他卫生健康支出</t>
  </si>
  <si>
    <t>2109999-其他卫生健康支出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</si>
  <si>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</si>
  <si>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</si>
  <si>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</si>
  <si>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</si>
  <si>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</si>
  <si>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</si>
  <si>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</si>
  <si>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</si>
  <si>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</si>
  <si>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</si>
  <si>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</si>
  <si>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</si>
  <si>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</si>
  <si>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</si>
  <si>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</si>
  <si>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</si>
  <si>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</si>
  <si>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</si>
  <si>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</si>
  <si>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</si>
  <si>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</si>
  <si>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</si>
  <si>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</si>
  <si>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</si>
  <si>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</si>
  <si>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</si>
  <si>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</si>
  <si>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</si>
  <si>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</si>
  <si>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</si>
  <si>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</si>
  <si>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</si>
  <si>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</si>
  <si>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</si>
  <si>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</si>
  <si>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</si>
  <si>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</si>
  <si>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</si>
  <si>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</si>
  <si>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</si>
  <si>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</si>
  <si>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</si>
  <si>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</si>
  <si>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</si>
  <si>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</si>
  <si>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</si>
  <si>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</si>
  <si>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</si>
  <si>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</si>
  <si>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</si>
  <si>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</si>
  <si>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</si>
  <si>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</si>
  <si>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</si>
  <si>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</si>
  <si>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</si>
  <si>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</si>
  <si>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卫生健康支出</t>
  </si>
  <si>
    <t>卫生健康事务管理支出</t>
  </si>
  <si>
    <t>行政运行</t>
  </si>
  <si>
    <t>一般行政管理事务</t>
  </si>
  <si>
    <t>公立医院</t>
  </si>
  <si>
    <t>其他公立医院支出</t>
  </si>
  <si>
    <t>基层医疗卫生机构</t>
  </si>
  <si>
    <t>乡镇卫生院</t>
  </si>
  <si>
    <t>其他基层医疗卫生机构</t>
  </si>
  <si>
    <t>行政事业单位医疗</t>
  </si>
  <si>
    <t>行政单位医疗</t>
  </si>
  <si>
    <t>中医药事务</t>
  </si>
  <si>
    <t>中医（民族医）药专项</t>
  </si>
  <si>
    <t>其他卫生健康支出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</si>
  <si>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</si>
  <si>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</si>
  <si>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</si>
  <si>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</si>
  <si>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</si>
  <si>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</si>
  <si>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</si>
  <si>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</si>
  <si>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</si>
  <si>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</si>
  <si>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</si>
  <si>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职工基本医疗保险缴纳</t>
  </si>
  <si>
    <t>其他社会保障缴费</t>
  </si>
  <si>
    <t>其他工资福利支出</t>
  </si>
  <si>
    <t>商品和服务支出</t>
  </si>
  <si>
    <t>办公费</t>
  </si>
  <si>
    <t>30202</t>
  </si>
  <si>
    <t>印刷费</t>
  </si>
  <si>
    <t>30207</t>
  </si>
  <si>
    <t>邮电费</t>
  </si>
  <si>
    <t>30211</t>
  </si>
  <si>
    <t>差旅费</t>
  </si>
  <si>
    <t xml:space="preserve">  专用材料费</t>
  </si>
  <si>
    <t>30225</t>
  </si>
  <si>
    <t>专用燃料费</t>
  </si>
  <si>
    <t>30226</t>
  </si>
  <si>
    <t xml:space="preserve">  劳务费</t>
  </si>
  <si>
    <t>工会经费</t>
  </si>
  <si>
    <t>福利费</t>
  </si>
  <si>
    <t>其他交通费用（车补）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</si>
  <si>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</si>
  <si>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</si>
  <si>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</si>
  <si>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</si>
  <si>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</si>
  <si>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</si>
  <si>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</si>
  <si>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</si>
  <si>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</si>
  <si>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</si>
  <si>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</si>
  <si>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</si>
  <si>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</si>
  <si>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</si>
  <si>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</si>
  <si>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</si>
  <si>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</si>
  <si>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30201</t>
  </si>
  <si>
    <t>30213</t>
  </si>
  <si>
    <t>维修（护）费</t>
  </si>
  <si>
    <t>30216</t>
  </si>
  <si>
    <t>30227</t>
  </si>
  <si>
    <t>委托业务费</t>
  </si>
  <si>
    <t>30228</t>
  </si>
  <si>
    <t>30229</t>
  </si>
  <si>
    <t>30239</t>
  </si>
  <si>
    <t>其他交通费用</t>
  </si>
  <si>
    <t>30299</t>
  </si>
  <si>
    <t>其他商品和服务支出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</si>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</sst>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\-mm\-dd"/>
  </numFmts>
  <fonts count="50">
    <font>
      <sz val="11"/>
      <color indexed="8"/>
      <name val="宋体"/>
      <charset val="1"/>
      <scheme val="minor"/>
    </font>
    <font>
      <b/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9"/>
      <color indexed="8"/>
      <name val="宋体"/>
      <charset val="1"/>
      <scheme val="minor"/>
    </font>
    <font>
      <sz val="19"/>
      <name val="SimSun"/>
      <charset val="134"/>
    </font>
    <font>
      <sz val="10"/>
      <name val="Hiragino Sans GB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1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20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vertical="center" wrapText="1"/>
    </xf>
    <xf numFmtId="0" fontId="18" fillId="0" borderId="3" xfId="0" applyNumberFormat="1" applyFont="1" applyFill="1" applyBorder="1" applyAlignment="1" applyProtection="1">
      <alignment horizontal="left" vertical="center"/>
    </xf>
    <xf numFmtId="49" fontId="18" fillId="0" borderId="3" xfId="0" applyNumberFormat="1" applyFont="1" applyFill="1" applyBorder="1" applyAlignment="1" applyProtection="1">
      <alignment horizontal="left" vertical="center"/>
    </xf>
    <xf numFmtId="176" fontId="19" fillId="0" borderId="1" xfId="0" applyNumberFormat="1" applyFont="1" applyBorder="1" applyAlignment="1">
      <alignment horizontal="right" vertical="center" wrapText="1"/>
    </xf>
    <xf numFmtId="0" fontId="14" fillId="0" borderId="3" xfId="0" applyNumberFormat="1" applyFont="1" applyFill="1" applyBorder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76" fontId="19" fillId="3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P12" sqref="P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106">
        <v>607001</v>
      </c>
      <c r="D3" s="106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108" t="s">
        <v>5</v>
      </c>
      <c r="G10" s="109"/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108" t="s">
        <v>6</v>
      </c>
      <c r="C12" s="108"/>
      <c r="D12" s="13"/>
      <c r="E12" s="108" t="s">
        <v>7</v>
      </c>
      <c r="F12" s="11"/>
      <c r="G12" s="13"/>
      <c r="H12" s="108" t="s">
        <v>8</v>
      </c>
      <c r="I12" s="11"/>
      <c r="J12" s="13"/>
      <c r="K12" s="13"/>
    </row>
    <row r="13" ht="14.3" customHeight="1" spans="1:11">
      <c r="A13" s="11"/>
      <c r="B13" s="11"/>
      <c r="C13" s="11" t="s">
        <v>9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1"/>
      <c r="B1" s="11"/>
    </row>
    <row r="2" ht="39.15" customHeight="1" spans="1:3">
      <c r="A2" s="11"/>
      <c r="B2" s="102" t="s">
        <v>10</v>
      </c>
      <c r="C2" s="102"/>
    </row>
    <row r="3" ht="29.35" customHeight="1" spans="1:3">
      <c r="A3" s="103"/>
      <c r="B3" s="104" t="s">
        <v>11</v>
      </c>
      <c r="C3" s="104" t="s">
        <v>12</v>
      </c>
    </row>
    <row r="4" ht="28.45" customHeight="1" spans="1:3">
      <c r="A4" s="95"/>
      <c r="B4" s="105" t="s">
        <v>13</v>
      </c>
      <c r="C4" s="34" t="s">
        <v>14</v>
      </c>
    </row>
    <row r="5" ht="28.45" customHeight="1" spans="1:3">
      <c r="A5" s="95"/>
      <c r="B5" s="105" t="s">
        <v>15</v>
      </c>
      <c r="C5" s="34" t="s">
        <v>16</v>
      </c>
    </row>
    <row r="6" ht="28.45" customHeight="1" spans="1:3">
      <c r="A6" s="95"/>
      <c r="B6" s="105" t="s">
        <v>17</v>
      </c>
      <c r="C6" s="34" t="s">
        <v>18</v>
      </c>
    </row>
    <row r="7" ht="28.45" customHeight="1" spans="1:3">
      <c r="A7" s="95"/>
      <c r="B7" s="105" t="s">
        <v>19</v>
      </c>
      <c r="C7" s="34"/>
    </row>
    <row r="8" ht="28.45" customHeight="1" spans="1:3">
      <c r="A8" s="95"/>
      <c r="B8" s="105" t="s">
        <v>20</v>
      </c>
      <c r="C8" s="34" t="s">
        <v>21</v>
      </c>
    </row>
    <row r="9" ht="28.45" customHeight="1" spans="1:3">
      <c r="A9" s="95"/>
      <c r="B9" s="105" t="s">
        <v>22</v>
      </c>
      <c r="C9" s="34" t="s">
        <v>23</v>
      </c>
    </row>
    <row r="10" ht="28.45" customHeight="1" spans="1:3">
      <c r="A10" s="95"/>
      <c r="B10" s="105" t="s">
        <v>24</v>
      </c>
      <c r="C10" s="34" t="s">
        <v>25</v>
      </c>
    </row>
    <row r="11" ht="28.45" customHeight="1" spans="1:3">
      <c r="A11" s="95"/>
      <c r="B11" s="105" t="s">
        <v>26</v>
      </c>
      <c r="C11" s="34" t="s">
        <v>27</v>
      </c>
    </row>
    <row r="12" ht="28.45" customHeight="1" spans="1:3">
      <c r="A12" s="95"/>
      <c r="B12" s="105" t="s">
        <v>28</v>
      </c>
      <c r="C12" s="34"/>
    </row>
    <row r="13" ht="28.45" customHeight="1" spans="1:3">
      <c r="A13" s="11"/>
      <c r="B13" s="105" t="s">
        <v>29</v>
      </c>
      <c r="C13" s="34"/>
    </row>
    <row r="14" ht="28.45" customHeight="1" spans="1:3">
      <c r="A14" s="11"/>
      <c r="B14" s="105" t="s">
        <v>30</v>
      </c>
      <c r="C14" s="34" t="s">
        <v>14</v>
      </c>
    </row>
    <row r="15" ht="36" customHeight="1" spans="2:3">
      <c r="B15" s="105" t="s">
        <v>31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13" sqref="D13:D1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1"/>
      <c r="B1" s="11"/>
      <c r="C1" s="11"/>
      <c r="D1" s="11"/>
    </row>
    <row r="2" ht="39.85" customHeight="1" spans="1:4">
      <c r="A2" s="12" t="s">
        <v>32</v>
      </c>
      <c r="B2" s="12"/>
      <c r="C2" s="12"/>
      <c r="D2" s="12"/>
    </row>
    <row r="3" ht="22.75" customHeight="1" spans="1:4">
      <c r="A3" s="95"/>
      <c r="B3" s="95"/>
      <c r="C3" s="95"/>
      <c r="D3" s="96" t="s">
        <v>33</v>
      </c>
    </row>
    <row r="4" ht="22.75" customHeight="1" spans="1:4">
      <c r="A4" s="69" t="s">
        <v>34</v>
      </c>
      <c r="B4" s="69"/>
      <c r="C4" s="69" t="s">
        <v>35</v>
      </c>
      <c r="D4" s="69"/>
    </row>
    <row r="5" ht="22.75" customHeight="1" spans="1:4">
      <c r="A5" s="69" t="s">
        <v>36</v>
      </c>
      <c r="B5" s="69" t="s">
        <v>37</v>
      </c>
      <c r="C5" s="69" t="s">
        <v>36</v>
      </c>
      <c r="D5" s="69" t="s">
        <v>37</v>
      </c>
    </row>
    <row r="6" ht="22.75" customHeight="1" spans="1:4">
      <c r="A6" s="97" t="s">
        <v>38</v>
      </c>
      <c r="B6" s="77">
        <v>21713418.46</v>
      </c>
      <c r="C6" s="97"/>
      <c r="D6" s="77"/>
    </row>
    <row r="7" ht="22.75" customHeight="1" spans="1:4">
      <c r="A7" s="97" t="s">
        <v>39</v>
      </c>
      <c r="B7" s="77"/>
      <c r="C7" s="97" t="s">
        <v>40</v>
      </c>
      <c r="D7" s="98"/>
    </row>
    <row r="8" ht="22.75" customHeight="1" spans="1:4">
      <c r="A8" s="97" t="s">
        <v>41</v>
      </c>
      <c r="B8" s="77"/>
      <c r="C8" s="97" t="s">
        <v>42</v>
      </c>
      <c r="D8" s="98"/>
    </row>
    <row r="9" ht="22.75" customHeight="1" spans="1:4">
      <c r="A9" s="97" t="s">
        <v>43</v>
      </c>
      <c r="B9" s="77"/>
      <c r="C9" s="97" t="s">
        <v>44</v>
      </c>
      <c r="D9" s="98"/>
    </row>
    <row r="10" ht="22.75" customHeight="1" spans="1:4">
      <c r="A10" s="97" t="s">
        <v>45</v>
      </c>
      <c r="B10" s="77"/>
      <c r="C10" s="97" t="s">
        <v>46</v>
      </c>
      <c r="D10" s="98"/>
    </row>
    <row r="11" ht="22.75" customHeight="1" spans="1:4">
      <c r="A11" s="97" t="s">
        <v>47</v>
      </c>
      <c r="B11" s="77"/>
      <c r="C11" s="97" t="s">
        <v>48</v>
      </c>
      <c r="D11" s="98"/>
    </row>
    <row r="12" ht="22.75" customHeight="1" spans="1:4">
      <c r="A12" s="97" t="s">
        <v>49</v>
      </c>
      <c r="B12" s="77"/>
      <c r="C12" s="97" t="s">
        <v>50</v>
      </c>
      <c r="D12" s="98"/>
    </row>
    <row r="13" ht="22.75" customHeight="1" spans="1:4">
      <c r="A13" s="97" t="s">
        <v>51</v>
      </c>
      <c r="B13" s="77"/>
      <c r="C13" s="97" t="s">
        <v>52</v>
      </c>
      <c r="D13" s="98">
        <v>620458.39</v>
      </c>
    </row>
    <row r="14" ht="22.75" customHeight="1" spans="1:4">
      <c r="A14" s="97" t="s">
        <v>53</v>
      </c>
      <c r="B14" s="77"/>
      <c r="C14" s="97" t="s">
        <v>54</v>
      </c>
      <c r="D14" s="98"/>
    </row>
    <row r="15" ht="22.75" customHeight="1" spans="1:4">
      <c r="A15" s="97"/>
      <c r="B15" s="99"/>
      <c r="C15" s="97" t="s">
        <v>55</v>
      </c>
      <c r="D15" s="98">
        <f>B6-D13</f>
        <v>21092960.07</v>
      </c>
    </row>
    <row r="16" ht="22.75" customHeight="1" spans="1:4">
      <c r="A16" s="97"/>
      <c r="B16" s="99"/>
      <c r="C16" s="97" t="s">
        <v>56</v>
      </c>
      <c r="D16" s="98"/>
    </row>
    <row r="17" ht="22.75" customHeight="1" spans="1:4">
      <c r="A17" s="97"/>
      <c r="B17" s="99"/>
      <c r="C17" s="97" t="s">
        <v>57</v>
      </c>
      <c r="D17" s="98"/>
    </row>
    <row r="18" ht="22.75" customHeight="1" spans="1:4">
      <c r="A18" s="97"/>
      <c r="B18" s="99"/>
      <c r="C18" s="97" t="s">
        <v>58</v>
      </c>
      <c r="D18" s="98"/>
    </row>
    <row r="19" ht="22.75" customHeight="1" spans="1:4">
      <c r="A19" s="97"/>
      <c r="B19" s="99"/>
      <c r="C19" s="97" t="s">
        <v>59</v>
      </c>
      <c r="D19" s="98"/>
    </row>
    <row r="20" ht="22.75" customHeight="1" spans="1:4">
      <c r="A20" s="100"/>
      <c r="B20" s="101"/>
      <c r="C20" s="97" t="s">
        <v>60</v>
      </c>
      <c r="D20" s="98"/>
    </row>
    <row r="21" ht="22.75" customHeight="1" spans="1:4">
      <c r="A21" s="100"/>
      <c r="B21" s="101"/>
      <c r="C21" s="97" t="s">
        <v>61</v>
      </c>
      <c r="D21" s="98"/>
    </row>
    <row r="22" ht="22.75" customHeight="1" spans="1:4">
      <c r="A22" s="100"/>
      <c r="B22" s="101"/>
      <c r="C22" s="97" t="s">
        <v>62</v>
      </c>
      <c r="D22" s="98"/>
    </row>
    <row r="23" ht="22.75" customHeight="1" spans="1:4">
      <c r="A23" s="100"/>
      <c r="B23" s="101"/>
      <c r="C23" s="97" t="s">
        <v>63</v>
      </c>
      <c r="D23" s="98"/>
    </row>
    <row r="24" ht="22.75" customHeight="1" spans="1:4">
      <c r="A24" s="100"/>
      <c r="B24" s="101"/>
      <c r="C24" s="97" t="s">
        <v>64</v>
      </c>
      <c r="D24" s="98"/>
    </row>
    <row r="25" ht="22.75" customHeight="1" spans="1:4">
      <c r="A25" s="97"/>
      <c r="B25" s="99"/>
      <c r="C25" s="97" t="s">
        <v>65</v>
      </c>
      <c r="D25" s="98"/>
    </row>
    <row r="26" ht="22.75" customHeight="1" spans="1:4">
      <c r="A26" s="97"/>
      <c r="B26" s="99"/>
      <c r="C26" s="97" t="s">
        <v>66</v>
      </c>
      <c r="D26" s="98"/>
    </row>
    <row r="27" ht="22.75" customHeight="1" spans="1:4">
      <c r="A27" s="97"/>
      <c r="B27" s="99"/>
      <c r="C27" s="97" t="s">
        <v>67</v>
      </c>
      <c r="D27" s="98"/>
    </row>
    <row r="28" ht="22.75" customHeight="1" spans="1:4">
      <c r="A28" s="100"/>
      <c r="B28" s="101"/>
      <c r="C28" s="97" t="s">
        <v>68</v>
      </c>
      <c r="D28" s="98"/>
    </row>
    <row r="29" ht="22.75" customHeight="1" spans="1:4">
      <c r="A29" s="100"/>
      <c r="B29" s="101"/>
      <c r="C29" s="97" t="s">
        <v>69</v>
      </c>
      <c r="D29" s="98"/>
    </row>
    <row r="30" ht="22.75" customHeight="1" spans="1:4">
      <c r="A30" s="100"/>
      <c r="B30" s="101"/>
      <c r="C30" s="97" t="s">
        <v>70</v>
      </c>
      <c r="D30" s="98"/>
    </row>
    <row r="31" ht="22.75" customHeight="1" spans="1:4">
      <c r="A31" s="100"/>
      <c r="B31" s="101"/>
      <c r="C31" s="97" t="s">
        <v>71</v>
      </c>
      <c r="D31" s="98"/>
    </row>
    <row r="32" ht="22.75" customHeight="1" spans="1:4">
      <c r="A32" s="100"/>
      <c r="B32" s="101"/>
      <c r="C32" s="97" t="s">
        <v>72</v>
      </c>
      <c r="D32" s="98"/>
    </row>
    <row r="33" ht="22.75" customHeight="1" spans="1:4">
      <c r="A33" s="97"/>
      <c r="B33" s="97"/>
      <c r="C33" s="97" t="s">
        <v>73</v>
      </c>
      <c r="D33" s="98"/>
    </row>
    <row r="34" ht="22.75" customHeight="1" spans="1:4">
      <c r="A34" s="97"/>
      <c r="B34" s="97"/>
      <c r="C34" s="97" t="s">
        <v>74</v>
      </c>
      <c r="D34" s="98"/>
    </row>
    <row r="35" ht="22.75" customHeight="1" spans="1:4">
      <c r="A35" s="97"/>
      <c r="B35" s="97"/>
      <c r="C35" s="97" t="s">
        <v>75</v>
      </c>
      <c r="D35" s="98"/>
    </row>
    <row r="36" ht="22.75" customHeight="1" spans="1:4">
      <c r="A36" s="97"/>
      <c r="B36" s="97"/>
      <c r="C36" s="97"/>
      <c r="D36" s="97"/>
    </row>
    <row r="37" ht="22.75" customHeight="1" spans="1:4">
      <c r="A37" s="97"/>
      <c r="B37" s="97"/>
      <c r="C37" s="97"/>
      <c r="D37" s="97"/>
    </row>
    <row r="38" ht="22.75" customHeight="1" spans="1:4">
      <c r="A38" s="97"/>
      <c r="B38" s="97"/>
      <c r="C38" s="97"/>
      <c r="D38" s="97"/>
    </row>
    <row r="39" ht="22.75" customHeight="1" spans="1:4">
      <c r="A39" s="100" t="s">
        <v>76</v>
      </c>
      <c r="B39" s="101">
        <f>SUM(B6:B14)</f>
        <v>21713418.46</v>
      </c>
      <c r="C39" s="100" t="s">
        <v>77</v>
      </c>
      <c r="D39" s="101">
        <f>SUM(D6:D38)</f>
        <v>21713418.46</v>
      </c>
    </row>
    <row r="40" ht="22.75" customHeight="1" spans="1:4">
      <c r="A40" s="100" t="s">
        <v>78</v>
      </c>
      <c r="B40" s="101"/>
      <c r="C40" s="100" t="s">
        <v>79</v>
      </c>
      <c r="D40" s="101"/>
    </row>
    <row r="41" ht="22.75" customHeight="1" spans="1:4">
      <c r="A41" s="100" t="s">
        <v>80</v>
      </c>
      <c r="B41" s="99"/>
      <c r="C41" s="97"/>
      <c r="D41" s="99"/>
    </row>
    <row r="42" ht="22.75" customHeight="1" spans="1:4">
      <c r="A42" s="100" t="s">
        <v>81</v>
      </c>
      <c r="B42" s="101">
        <f>B39+B40</f>
        <v>21713418.46</v>
      </c>
      <c r="C42" s="100" t="s">
        <v>82</v>
      </c>
      <c r="D42" s="101">
        <f>D39+D40</f>
        <v>21713418.46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9" sqref="C9"/>
    </sheetView>
  </sheetViews>
  <sheetFormatPr defaultColWidth="7.875" defaultRowHeight="12.75" customHeight="1" outlineLevelCol="2"/>
  <cols>
    <col min="1" max="1" width="44.375" style="19" customWidth="1"/>
    <col min="2" max="2" width="35.625" style="19" customWidth="1"/>
    <col min="3" max="3" width="27.375" style="19" customWidth="1"/>
    <col min="4" max="16384" width="7.875" style="18"/>
  </cols>
  <sheetData>
    <row r="1" ht="24.75" customHeight="1" spans="1:1">
      <c r="A1" s="27"/>
    </row>
    <row r="2" ht="24.75" customHeight="1" spans="1:2">
      <c r="A2" s="21" t="s">
        <v>83</v>
      </c>
      <c r="B2" s="21"/>
    </row>
    <row r="3" ht="24.75" customHeight="1" spans="1:2">
      <c r="A3" s="86"/>
      <c r="B3" s="22" t="s">
        <v>33</v>
      </c>
    </row>
    <row r="4" ht="24" customHeight="1" spans="1:2">
      <c r="A4" s="31" t="s">
        <v>36</v>
      </c>
      <c r="B4" s="31" t="s">
        <v>37</v>
      </c>
    </row>
    <row r="5" s="18" customFormat="1" ht="25" customHeight="1" spans="1:3">
      <c r="A5" s="87" t="s">
        <v>84</v>
      </c>
      <c r="B5" s="88">
        <f>B6+B7</f>
        <v>21713418.46</v>
      </c>
      <c r="C5" s="19"/>
    </row>
    <row r="6" s="18" customFormat="1" ht="25" customHeight="1" spans="1:3">
      <c r="A6" s="89" t="s">
        <v>85</v>
      </c>
      <c r="B6" s="90">
        <v>14059318.46</v>
      </c>
      <c r="C6" s="19"/>
    </row>
    <row r="7" s="18" customFormat="1" ht="25" customHeight="1" spans="1:3">
      <c r="A7" s="89" t="s">
        <v>86</v>
      </c>
      <c r="B7" s="90">
        <v>7654100</v>
      </c>
      <c r="C7" s="19"/>
    </row>
    <row r="8" s="18" customFormat="1" ht="25" customHeight="1" spans="1:3">
      <c r="A8" s="87" t="s">
        <v>87</v>
      </c>
      <c r="B8" s="90">
        <f>B9+B10</f>
        <v>0</v>
      </c>
      <c r="C8" s="19"/>
    </row>
    <row r="9" s="18" customFormat="1" ht="25" customHeight="1" spans="1:3">
      <c r="A9" s="89" t="s">
        <v>85</v>
      </c>
      <c r="B9" s="90"/>
      <c r="C9" s="19"/>
    </row>
    <row r="10" s="18" customFormat="1" ht="25" customHeight="1" spans="1:3">
      <c r="A10" s="89" t="s">
        <v>86</v>
      </c>
      <c r="B10" s="90"/>
      <c r="C10" s="19"/>
    </row>
    <row r="11" s="18" customFormat="1" ht="25" customHeight="1" spans="1:3">
      <c r="A11" s="87" t="s">
        <v>88</v>
      </c>
      <c r="B11" s="90"/>
      <c r="C11" s="19"/>
    </row>
    <row r="12" s="18" customFormat="1" ht="25" customHeight="1" spans="1:3">
      <c r="A12" s="89" t="s">
        <v>85</v>
      </c>
      <c r="B12" s="90"/>
      <c r="C12" s="19"/>
    </row>
    <row r="13" s="18" customFormat="1" ht="25" customHeight="1" spans="1:3">
      <c r="A13" s="89" t="s">
        <v>86</v>
      </c>
      <c r="B13" s="90"/>
      <c r="C13" s="19"/>
    </row>
    <row r="14" s="18" customFormat="1" ht="25" customHeight="1" spans="1:3">
      <c r="A14" s="91" t="s">
        <v>89</v>
      </c>
      <c r="B14" s="90">
        <f>SUM(B15:B17)</f>
        <v>0</v>
      </c>
      <c r="C14" s="19"/>
    </row>
    <row r="15" s="18" customFormat="1" ht="25" customHeight="1" spans="1:3">
      <c r="A15" s="89" t="s">
        <v>90</v>
      </c>
      <c r="B15" s="90"/>
      <c r="C15" s="19"/>
    </row>
    <row r="16" s="18" customFormat="1" ht="25" customHeight="1" spans="1:3">
      <c r="A16" s="89" t="s">
        <v>91</v>
      </c>
      <c r="B16" s="90"/>
      <c r="C16" s="19"/>
    </row>
    <row r="17" s="18" customFormat="1" ht="25" customHeight="1" spans="1:3">
      <c r="A17" s="89" t="s">
        <v>92</v>
      </c>
      <c r="B17" s="90"/>
      <c r="C17" s="19"/>
    </row>
    <row r="18" s="18" customFormat="1" ht="25" customHeight="1" spans="1:3">
      <c r="A18" s="91" t="s">
        <v>93</v>
      </c>
      <c r="B18" s="90"/>
      <c r="C18" s="19"/>
    </row>
    <row r="19" s="18" customFormat="1" ht="25" customHeight="1" spans="1:3">
      <c r="A19" s="91" t="s">
        <v>94</v>
      </c>
      <c r="B19" s="90"/>
      <c r="C19" s="19"/>
    </row>
    <row r="20" s="18" customFormat="1" ht="25" customHeight="1" spans="1:3">
      <c r="A20" s="91" t="s">
        <v>95</v>
      </c>
      <c r="B20" s="90"/>
      <c r="C20" s="19"/>
    </row>
    <row r="21" s="18" customFormat="1" ht="25" customHeight="1" spans="1:3">
      <c r="A21" s="91" t="s">
        <v>96</v>
      </c>
      <c r="B21" s="90"/>
      <c r="C21" s="19"/>
    </row>
    <row r="22" s="18" customFormat="1" ht="25" customHeight="1" spans="1:3">
      <c r="A22" s="91" t="s">
        <v>97</v>
      </c>
      <c r="B22" s="88">
        <f>B23+B26+B29+B30</f>
        <v>0</v>
      </c>
      <c r="C22" s="19"/>
    </row>
    <row r="23" s="18" customFormat="1" ht="25" customHeight="1" spans="1:3">
      <c r="A23" s="89" t="s">
        <v>98</v>
      </c>
      <c r="B23" s="88">
        <f>B24+B25</f>
        <v>0</v>
      </c>
      <c r="C23" s="19"/>
    </row>
    <row r="24" s="18" customFormat="1" ht="25" customHeight="1" spans="1:3">
      <c r="A24" s="89" t="s">
        <v>99</v>
      </c>
      <c r="B24" s="88"/>
      <c r="C24" s="19"/>
    </row>
    <row r="25" s="18" customFormat="1" ht="25" customHeight="1" spans="1:3">
      <c r="A25" s="89" t="s">
        <v>100</v>
      </c>
      <c r="B25" s="88"/>
      <c r="C25" s="19"/>
    </row>
    <row r="26" s="18" customFormat="1" ht="25" customHeight="1" spans="1:3">
      <c r="A26" s="89" t="s">
        <v>101</v>
      </c>
      <c r="B26" s="88">
        <f>B27+B28</f>
        <v>0</v>
      </c>
      <c r="C26" s="19"/>
    </row>
    <row r="27" s="18" customFormat="1" ht="25" customHeight="1" spans="1:3">
      <c r="A27" s="89" t="s">
        <v>102</v>
      </c>
      <c r="B27" s="88"/>
      <c r="C27" s="19"/>
    </row>
    <row r="28" s="18" customFormat="1" ht="25" customHeight="1" spans="1:3">
      <c r="A28" s="89" t="s">
        <v>103</v>
      </c>
      <c r="B28" s="88"/>
      <c r="C28" s="19"/>
    </row>
    <row r="29" s="18" customFormat="1" ht="25" customHeight="1" spans="1:3">
      <c r="A29" s="89" t="s">
        <v>104</v>
      </c>
      <c r="B29" s="88"/>
      <c r="C29" s="19"/>
    </row>
    <row r="30" s="18" customFormat="1" ht="25" customHeight="1" spans="1:3">
      <c r="A30" s="89" t="s">
        <v>105</v>
      </c>
      <c r="B30" s="88"/>
      <c r="C30" s="19"/>
    </row>
    <row r="31" ht="25" customHeight="1" spans="1:2">
      <c r="A31" s="92"/>
      <c r="B31" s="88"/>
    </row>
    <row r="32" s="18" customFormat="1" ht="25" customHeight="1" spans="1:3">
      <c r="A32" s="93" t="s">
        <v>106</v>
      </c>
      <c r="B32" s="94">
        <f>B5+B8+B14+B18+B19+B20+B21+B22</f>
        <v>21713418.46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opLeftCell="A2" workbookViewId="0">
      <selection activeCell="K15" sqref="K15"/>
    </sheetView>
  </sheetViews>
  <sheetFormatPr defaultColWidth="10" defaultRowHeight="13.5" outlineLevelCol="4"/>
  <cols>
    <col min="1" max="1" width="32.875" customWidth="1"/>
    <col min="2" max="2" width="16.75" customWidth="1"/>
    <col min="3" max="3" width="13.7" customWidth="1"/>
    <col min="4" max="4" width="13.3" customWidth="1"/>
    <col min="5" max="5" width="12.625" customWidth="1"/>
    <col min="9" max="9" width="12.625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107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3" t="s">
        <v>33</v>
      </c>
    </row>
    <row r="4" ht="22.75" customHeight="1" spans="1:5">
      <c r="A4" s="81" t="s">
        <v>108</v>
      </c>
      <c r="B4" s="81" t="s">
        <v>109</v>
      </c>
      <c r="C4" s="81" t="s">
        <v>110</v>
      </c>
      <c r="D4" s="81" t="s">
        <v>111</v>
      </c>
      <c r="E4" s="81" t="s">
        <v>112</v>
      </c>
    </row>
    <row r="5" ht="22.75" customHeight="1" spans="1:5">
      <c r="A5" s="34" t="s">
        <v>113</v>
      </c>
      <c r="B5" s="82">
        <f>C5+D5</f>
        <v>21713418.46</v>
      </c>
      <c r="C5" s="82">
        <f>C6+C12</f>
        <v>4878398.46</v>
      </c>
      <c r="D5" s="82">
        <f>D12</f>
        <v>16835020</v>
      </c>
      <c r="E5" s="83"/>
    </row>
    <row r="6" ht="24" customHeight="1" spans="1:5">
      <c r="A6" s="37" t="s">
        <v>114</v>
      </c>
      <c r="B6" s="82">
        <f t="shared" ref="B6:B26" si="0">C6+D6</f>
        <v>620458.39</v>
      </c>
      <c r="C6" s="82">
        <f>C7+C10</f>
        <v>620458.39</v>
      </c>
      <c r="D6" s="82"/>
      <c r="E6" s="83"/>
    </row>
    <row r="7" ht="24" customHeight="1" spans="1:5">
      <c r="A7" s="37" t="s">
        <v>115</v>
      </c>
      <c r="B7" s="82">
        <f t="shared" si="0"/>
        <v>600700.28</v>
      </c>
      <c r="C7" s="82">
        <f>C8+C9</f>
        <v>600700.28</v>
      </c>
      <c r="D7" s="82"/>
      <c r="E7" s="83"/>
    </row>
    <row r="8" ht="24" customHeight="1" spans="1:5">
      <c r="A8" s="41" t="s">
        <v>116</v>
      </c>
      <c r="B8" s="82">
        <f t="shared" si="0"/>
        <v>218591.6</v>
      </c>
      <c r="C8" s="84">
        <v>218591.6</v>
      </c>
      <c r="D8" s="84"/>
      <c r="E8" s="85"/>
    </row>
    <row r="9" ht="24" customHeight="1" spans="1:5">
      <c r="A9" s="41" t="s">
        <v>117</v>
      </c>
      <c r="B9" s="82">
        <f t="shared" si="0"/>
        <v>382108.68</v>
      </c>
      <c r="C9" s="42">
        <v>382108.68</v>
      </c>
      <c r="D9" s="42"/>
      <c r="E9" s="38"/>
    </row>
    <row r="10" ht="24" customHeight="1" spans="1:5">
      <c r="A10" s="37" t="s">
        <v>118</v>
      </c>
      <c r="B10" s="82">
        <f t="shared" si="0"/>
        <v>19758.11</v>
      </c>
      <c r="C10" s="39">
        <f>C11</f>
        <v>19758.11</v>
      </c>
      <c r="D10" s="42"/>
      <c r="E10" s="38"/>
    </row>
    <row r="11" ht="24" customHeight="1" spans="1:5">
      <c r="A11" s="41" t="s">
        <v>119</v>
      </c>
      <c r="B11" s="82">
        <f t="shared" si="0"/>
        <v>19758.11</v>
      </c>
      <c r="C11" s="42">
        <v>19758.11</v>
      </c>
      <c r="D11" s="42"/>
      <c r="E11" s="38"/>
    </row>
    <row r="12" ht="24" customHeight="1" spans="1:5">
      <c r="A12" s="37" t="s">
        <v>120</v>
      </c>
      <c r="B12" s="82">
        <f t="shared" si="0"/>
        <v>21092960.07</v>
      </c>
      <c r="C12" s="39">
        <f>C13+C21</f>
        <v>4257940.07</v>
      </c>
      <c r="D12" s="39">
        <f>D13+D16+D18+D25+D23</f>
        <v>16835020</v>
      </c>
      <c r="E12" s="38"/>
    </row>
    <row r="13" ht="24" customHeight="1" spans="1:5">
      <c r="A13" s="37" t="s">
        <v>121</v>
      </c>
      <c r="B13" s="82">
        <f t="shared" si="0"/>
        <v>13156416.4</v>
      </c>
      <c r="C13" s="39">
        <f>C14+C15</f>
        <v>3975496.4</v>
      </c>
      <c r="D13" s="39">
        <f>D15</f>
        <v>9180920</v>
      </c>
      <c r="E13" s="38"/>
    </row>
    <row r="14" ht="24" customHeight="1" spans="1:5">
      <c r="A14" s="41" t="s">
        <v>122</v>
      </c>
      <c r="B14" s="82">
        <f t="shared" si="0"/>
        <v>3975496.4</v>
      </c>
      <c r="C14" s="42">
        <v>3975496.4</v>
      </c>
      <c r="D14" s="42"/>
      <c r="E14" s="38"/>
    </row>
    <row r="15" ht="24" customHeight="1" spans="1:5">
      <c r="A15" s="41" t="s">
        <v>123</v>
      </c>
      <c r="B15" s="82">
        <f t="shared" si="0"/>
        <v>9180920</v>
      </c>
      <c r="C15" s="42"/>
      <c r="D15" s="42">
        <v>9180920</v>
      </c>
      <c r="E15" s="38"/>
    </row>
    <row r="16" ht="24" customHeight="1" spans="1:5">
      <c r="A16" s="37" t="s">
        <v>124</v>
      </c>
      <c r="B16" s="82">
        <f t="shared" si="0"/>
        <v>990000</v>
      </c>
      <c r="C16" s="42"/>
      <c r="D16" s="39">
        <f>D17</f>
        <v>990000</v>
      </c>
      <c r="E16" s="38"/>
    </row>
    <row r="17" ht="24" customHeight="1" spans="1:5">
      <c r="A17" s="41" t="s">
        <v>125</v>
      </c>
      <c r="B17" s="82">
        <f t="shared" si="0"/>
        <v>990000</v>
      </c>
      <c r="C17" s="42"/>
      <c r="D17" s="42">
        <v>990000</v>
      </c>
      <c r="E17" s="38"/>
    </row>
    <row r="18" ht="24" customHeight="1" spans="1:5">
      <c r="A18" s="37" t="s">
        <v>126</v>
      </c>
      <c r="B18" s="82">
        <f t="shared" si="0"/>
        <v>6364100</v>
      </c>
      <c r="C18" s="42"/>
      <c r="D18" s="39">
        <f>D19+D20</f>
        <v>6364100</v>
      </c>
      <c r="E18" s="38"/>
    </row>
    <row r="19" ht="24" customHeight="1" spans="1:5">
      <c r="A19" s="41" t="s">
        <v>127</v>
      </c>
      <c r="B19" s="82">
        <f t="shared" si="0"/>
        <v>1676100</v>
      </c>
      <c r="C19" s="42"/>
      <c r="D19" s="42">
        <v>1676100</v>
      </c>
      <c r="E19" s="38"/>
    </row>
    <row r="20" ht="24" customHeight="1" spans="1:5">
      <c r="A20" s="41" t="s">
        <v>128</v>
      </c>
      <c r="B20" s="82">
        <f t="shared" si="0"/>
        <v>4688000</v>
      </c>
      <c r="C20" s="42"/>
      <c r="D20" s="42">
        <v>4688000</v>
      </c>
      <c r="E20" s="38"/>
    </row>
    <row r="21" ht="24" customHeight="1" spans="1:5">
      <c r="A21" s="37" t="s">
        <v>129</v>
      </c>
      <c r="B21" s="82">
        <f t="shared" si="0"/>
        <v>282443.67</v>
      </c>
      <c r="C21" s="39">
        <f>C22</f>
        <v>282443.67</v>
      </c>
      <c r="D21" s="42"/>
      <c r="E21" s="38"/>
    </row>
    <row r="22" ht="24" customHeight="1" spans="1:5">
      <c r="A22" s="41" t="s">
        <v>130</v>
      </c>
      <c r="B22" s="82">
        <f t="shared" si="0"/>
        <v>282443.67</v>
      </c>
      <c r="C22" s="42">
        <v>282443.67</v>
      </c>
      <c r="D22" s="42"/>
      <c r="E22" s="38"/>
    </row>
    <row r="23" ht="24" customHeight="1" spans="1:5">
      <c r="A23" s="37" t="s">
        <v>131</v>
      </c>
      <c r="B23" s="82">
        <f t="shared" si="0"/>
        <v>200000</v>
      </c>
      <c r="C23" s="42"/>
      <c r="D23" s="39">
        <f>D24</f>
        <v>200000</v>
      </c>
      <c r="E23" s="38"/>
    </row>
    <row r="24" ht="24" customHeight="1" spans="1:5">
      <c r="A24" s="41" t="s">
        <v>132</v>
      </c>
      <c r="B24" s="82">
        <f t="shared" si="0"/>
        <v>200000</v>
      </c>
      <c r="C24" s="42"/>
      <c r="D24" s="42">
        <v>200000</v>
      </c>
      <c r="E24" s="38"/>
    </row>
    <row r="25" ht="24" customHeight="1" spans="1:5">
      <c r="A25" s="37" t="s">
        <v>133</v>
      </c>
      <c r="B25" s="82">
        <f t="shared" si="0"/>
        <v>100000</v>
      </c>
      <c r="C25" s="42"/>
      <c r="D25" s="39">
        <f>D26</f>
        <v>100000</v>
      </c>
      <c r="E25" s="38"/>
    </row>
    <row r="26" ht="24" customHeight="1" spans="1:5">
      <c r="A26" s="41" t="s">
        <v>134</v>
      </c>
      <c r="B26" s="82">
        <f t="shared" si="0"/>
        <v>100000</v>
      </c>
      <c r="C26" s="42"/>
      <c r="D26" s="42">
        <v>100000</v>
      </c>
      <c r="E26" s="38"/>
    </row>
  </sheetData>
  <mergeCells count="1">
    <mergeCell ref="A2:E2"/>
  </mergeCells>
  <pageMargins left="0.75" right="0.75" top="0.270000010728836" bottom="0.270000010728836" header="0" footer="0"/>
  <pageSetup paperSize="9" scale="9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A2" sqref="A2:D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135</v>
      </c>
      <c r="B2" s="12"/>
      <c r="C2" s="12"/>
      <c r="D2" s="12"/>
      <c r="E2" s="11"/>
      <c r="F2" s="11"/>
      <c r="G2" s="11"/>
    </row>
    <row r="3" ht="22.75" customHeight="1" spans="1:7">
      <c r="A3" s="13"/>
      <c r="B3" s="13"/>
      <c r="C3" s="50" t="s">
        <v>33</v>
      </c>
      <c r="D3" s="50"/>
      <c r="E3" s="13"/>
      <c r="F3" s="13"/>
      <c r="G3" s="13"/>
    </row>
    <row r="4" ht="22.75" customHeight="1" spans="1:7">
      <c r="A4" s="69" t="s">
        <v>34</v>
      </c>
      <c r="B4" s="69"/>
      <c r="C4" s="69" t="s">
        <v>35</v>
      </c>
      <c r="D4" s="69"/>
      <c r="E4" s="13"/>
      <c r="F4" s="13"/>
      <c r="G4" s="13"/>
    </row>
    <row r="5" ht="22.75" customHeight="1" spans="1:7">
      <c r="A5" s="69" t="s">
        <v>36</v>
      </c>
      <c r="B5" s="69" t="s">
        <v>37</v>
      </c>
      <c r="C5" s="69" t="s">
        <v>36</v>
      </c>
      <c r="D5" s="69" t="s">
        <v>113</v>
      </c>
      <c r="E5" s="13"/>
      <c r="F5" s="13"/>
      <c r="G5" s="13"/>
    </row>
    <row r="6" ht="22.75" customHeight="1" spans="1:7">
      <c r="A6" s="48" t="s">
        <v>136</v>
      </c>
      <c r="B6" s="76">
        <f>SUM(B7:B9)</f>
        <v>21713418.46</v>
      </c>
      <c r="C6" s="48" t="s">
        <v>137</v>
      </c>
      <c r="D6" s="76">
        <f>D14+D16</f>
        <v>21713418.46</v>
      </c>
      <c r="E6" s="13"/>
      <c r="F6" s="13"/>
      <c r="G6" s="13"/>
    </row>
    <row r="7" ht="22.75" customHeight="1" spans="1:7">
      <c r="A7" s="48" t="s">
        <v>138</v>
      </c>
      <c r="B7" s="76">
        <v>21713418.46</v>
      </c>
      <c r="C7" s="48" t="s">
        <v>139</v>
      </c>
      <c r="D7" s="77"/>
      <c r="E7" s="13"/>
      <c r="F7" s="13"/>
      <c r="G7" s="13"/>
    </row>
    <row r="8" ht="22.75" customHeight="1" spans="1:7">
      <c r="A8" s="48" t="s">
        <v>140</v>
      </c>
      <c r="B8" s="77"/>
      <c r="C8" s="48" t="s">
        <v>141</v>
      </c>
      <c r="D8" s="77"/>
      <c r="E8" s="13"/>
      <c r="F8" s="13"/>
      <c r="G8" s="13"/>
    </row>
    <row r="9" ht="22.75" customHeight="1" spans="1:7">
      <c r="A9" s="48" t="s">
        <v>142</v>
      </c>
      <c r="B9" s="77"/>
      <c r="C9" s="48" t="s">
        <v>143</v>
      </c>
      <c r="D9" s="77"/>
      <c r="E9" s="13"/>
      <c r="F9" s="13"/>
      <c r="G9" s="13"/>
    </row>
    <row r="10" ht="22.75" customHeight="1" spans="1:7">
      <c r="A10" s="48"/>
      <c r="B10" s="78"/>
      <c r="C10" s="48" t="s">
        <v>144</v>
      </c>
      <c r="D10" s="77"/>
      <c r="E10" s="13"/>
      <c r="F10" s="13"/>
      <c r="G10" s="13"/>
    </row>
    <row r="11" ht="22.75" customHeight="1" spans="1:7">
      <c r="A11" s="48"/>
      <c r="B11" s="78"/>
      <c r="C11" s="48" t="s">
        <v>145</v>
      </c>
      <c r="D11" s="77"/>
      <c r="E11" s="13"/>
      <c r="F11" s="13"/>
      <c r="G11" s="13"/>
    </row>
    <row r="12" ht="22.75" customHeight="1" spans="1:7">
      <c r="A12" s="48"/>
      <c r="B12" s="78"/>
      <c r="C12" s="48" t="s">
        <v>146</v>
      </c>
      <c r="D12" s="77"/>
      <c r="E12" s="13"/>
      <c r="F12" s="13"/>
      <c r="G12" s="13"/>
    </row>
    <row r="13" ht="22.75" customHeight="1" spans="1:7">
      <c r="A13" s="46"/>
      <c r="B13" s="73"/>
      <c r="C13" s="48" t="s">
        <v>147</v>
      </c>
      <c r="D13" s="77"/>
      <c r="E13" s="13"/>
      <c r="F13" s="13"/>
      <c r="G13" s="13"/>
    </row>
    <row r="14" ht="22.75" customHeight="1" spans="1:7">
      <c r="A14" s="48"/>
      <c r="B14" s="78"/>
      <c r="C14" s="48" t="s">
        <v>148</v>
      </c>
      <c r="D14" s="76">
        <v>620458.39</v>
      </c>
      <c r="E14" s="13"/>
      <c r="F14" s="13"/>
      <c r="G14" s="49"/>
    </row>
    <row r="15" ht="22.75" customHeight="1" spans="1:7">
      <c r="A15" s="48"/>
      <c r="B15" s="78"/>
      <c r="C15" s="48" t="s">
        <v>149</v>
      </c>
      <c r="D15" s="76"/>
      <c r="E15" s="13"/>
      <c r="F15" s="13"/>
      <c r="G15" s="13"/>
    </row>
    <row r="16" ht="22.75" customHeight="1" spans="1:7">
      <c r="A16" s="48"/>
      <c r="B16" s="78"/>
      <c r="C16" s="48" t="s">
        <v>150</v>
      </c>
      <c r="D16" s="76">
        <v>21092960.07</v>
      </c>
      <c r="E16" s="13"/>
      <c r="F16" s="13"/>
      <c r="G16" s="13"/>
    </row>
    <row r="17" ht="22.75" customHeight="1" spans="1:7">
      <c r="A17" s="48"/>
      <c r="B17" s="78"/>
      <c r="C17" s="48" t="s">
        <v>151</v>
      </c>
      <c r="D17" s="76"/>
      <c r="E17" s="13"/>
      <c r="F17" s="13"/>
      <c r="G17" s="13"/>
    </row>
    <row r="18" ht="22.75" customHeight="1" spans="1:7">
      <c r="A18" s="48"/>
      <c r="B18" s="78"/>
      <c r="C18" s="48" t="s">
        <v>152</v>
      </c>
      <c r="D18" s="77"/>
      <c r="E18" s="13"/>
      <c r="F18" s="13"/>
      <c r="G18" s="13"/>
    </row>
    <row r="19" ht="22.75" customHeight="1" spans="1:7">
      <c r="A19" s="48"/>
      <c r="B19" s="48"/>
      <c r="C19" s="48" t="s">
        <v>153</v>
      </c>
      <c r="D19" s="77"/>
      <c r="E19" s="13"/>
      <c r="F19" s="13"/>
      <c r="G19" s="13"/>
    </row>
    <row r="20" ht="22.75" customHeight="1" spans="1:7">
      <c r="A20" s="48"/>
      <c r="B20" s="48"/>
      <c r="C20" s="48" t="s">
        <v>154</v>
      </c>
      <c r="D20" s="77"/>
      <c r="E20" s="13"/>
      <c r="F20" s="13"/>
      <c r="G20" s="13"/>
    </row>
    <row r="21" ht="22.75" customHeight="1" spans="1:7">
      <c r="A21" s="48"/>
      <c r="B21" s="48"/>
      <c r="C21" s="48" t="s">
        <v>155</v>
      </c>
      <c r="D21" s="77"/>
      <c r="E21" s="13"/>
      <c r="F21" s="13"/>
      <c r="G21" s="13"/>
    </row>
    <row r="22" ht="22.75" customHeight="1" spans="1:7">
      <c r="A22" s="48"/>
      <c r="B22" s="48"/>
      <c r="C22" s="48" t="s">
        <v>156</v>
      </c>
      <c r="D22" s="77"/>
      <c r="E22" s="13"/>
      <c r="F22" s="13"/>
      <c r="G22" s="13"/>
    </row>
    <row r="23" ht="22.75" customHeight="1" spans="1:7">
      <c r="A23" s="48"/>
      <c r="B23" s="48"/>
      <c r="C23" s="48" t="s">
        <v>157</v>
      </c>
      <c r="D23" s="77"/>
      <c r="E23" s="13"/>
      <c r="F23" s="13"/>
      <c r="G23" s="13"/>
    </row>
    <row r="24" ht="22.75" customHeight="1" spans="1:7">
      <c r="A24" s="48"/>
      <c r="B24" s="48"/>
      <c r="C24" s="48" t="s">
        <v>158</v>
      </c>
      <c r="D24" s="77"/>
      <c r="E24" s="13"/>
      <c r="F24" s="13"/>
      <c r="G24" s="13"/>
    </row>
    <row r="25" ht="22.75" customHeight="1" spans="1:7">
      <c r="A25" s="48"/>
      <c r="B25" s="48"/>
      <c r="C25" s="48" t="s">
        <v>159</v>
      </c>
      <c r="D25" s="77"/>
      <c r="E25" s="13"/>
      <c r="F25" s="13"/>
      <c r="G25" s="13"/>
    </row>
    <row r="26" ht="22.75" customHeight="1" spans="1:7">
      <c r="A26" s="48"/>
      <c r="B26" s="48"/>
      <c r="C26" s="48" t="s">
        <v>160</v>
      </c>
      <c r="D26" s="77"/>
      <c r="E26" s="13"/>
      <c r="F26" s="13"/>
      <c r="G26" s="13"/>
    </row>
    <row r="27" ht="22.75" customHeight="1" spans="1:7">
      <c r="A27" s="48"/>
      <c r="B27" s="48"/>
      <c r="C27" s="48" t="s">
        <v>161</v>
      </c>
      <c r="D27" s="77"/>
      <c r="E27" s="13"/>
      <c r="F27" s="13"/>
      <c r="G27" s="13"/>
    </row>
    <row r="28" ht="22.75" customHeight="1" spans="1:7">
      <c r="A28" s="48"/>
      <c r="B28" s="48"/>
      <c r="C28" s="48" t="s">
        <v>162</v>
      </c>
      <c r="D28" s="77"/>
      <c r="E28" s="13"/>
      <c r="F28" s="13"/>
      <c r="G28" s="13"/>
    </row>
    <row r="29" ht="22.75" customHeight="1" spans="1:7">
      <c r="A29" s="48"/>
      <c r="B29" s="48"/>
      <c r="C29" s="48" t="s">
        <v>163</v>
      </c>
      <c r="D29" s="77"/>
      <c r="E29" s="13"/>
      <c r="F29" s="13"/>
      <c r="G29" s="13"/>
    </row>
    <row r="30" ht="22.75" customHeight="1" spans="1:7">
      <c r="A30" s="48"/>
      <c r="B30" s="48"/>
      <c r="C30" s="48" t="s">
        <v>164</v>
      </c>
      <c r="D30" s="77"/>
      <c r="E30" s="13"/>
      <c r="F30" s="13"/>
      <c r="G30" s="13"/>
    </row>
    <row r="31" ht="22.75" customHeight="1" spans="1:7">
      <c r="A31" s="48"/>
      <c r="B31" s="48"/>
      <c r="C31" s="48" t="s">
        <v>165</v>
      </c>
      <c r="D31" s="77"/>
      <c r="E31" s="13"/>
      <c r="F31" s="13"/>
      <c r="G31" s="13"/>
    </row>
    <row r="32" ht="22.75" customHeight="1" spans="1:7">
      <c r="A32" s="48"/>
      <c r="B32" s="48"/>
      <c r="C32" s="48" t="s">
        <v>166</v>
      </c>
      <c r="D32" s="77"/>
      <c r="E32" s="13"/>
      <c r="F32" s="13"/>
      <c r="G32" s="13"/>
    </row>
    <row r="33" ht="22.75" customHeight="1" spans="1:7">
      <c r="A33" s="48"/>
      <c r="B33" s="48"/>
      <c r="C33" s="48" t="s">
        <v>167</v>
      </c>
      <c r="D33" s="77"/>
      <c r="E33" s="13"/>
      <c r="F33" s="13"/>
      <c r="G33" s="13"/>
    </row>
    <row r="34" ht="22.75" customHeight="1" spans="1:7">
      <c r="A34" s="48"/>
      <c r="B34" s="48"/>
      <c r="C34" s="48" t="s">
        <v>168</v>
      </c>
      <c r="D34" s="77"/>
      <c r="E34" s="13"/>
      <c r="F34" s="13"/>
      <c r="G34" s="13"/>
    </row>
    <row r="35" ht="22.75" customHeight="1" spans="1:7">
      <c r="A35" s="48"/>
      <c r="B35" s="48"/>
      <c r="C35" s="48" t="s">
        <v>169</v>
      </c>
      <c r="D35" s="77"/>
      <c r="E35" s="13"/>
      <c r="F35" s="13"/>
      <c r="G35" s="13"/>
    </row>
    <row r="36" ht="22.75" customHeight="1" spans="1:7">
      <c r="A36" s="48"/>
      <c r="B36" s="48"/>
      <c r="C36" s="48" t="s">
        <v>170</v>
      </c>
      <c r="D36" s="76"/>
      <c r="E36" s="13"/>
      <c r="F36" s="13"/>
      <c r="G36" s="13"/>
    </row>
    <row r="37" ht="22.75" customHeight="1" spans="1:7">
      <c r="A37" s="69" t="s">
        <v>171</v>
      </c>
      <c r="B37" s="79">
        <f>B6</f>
        <v>21713418.46</v>
      </c>
      <c r="C37" s="69" t="s">
        <v>172</v>
      </c>
      <c r="D37" s="80">
        <f>D6</f>
        <v>21713418.46</v>
      </c>
      <c r="E37" s="49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14" sqref="C14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173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50" t="s">
        <v>33</v>
      </c>
      <c r="K3" s="50"/>
    </row>
    <row r="4" ht="22.75" customHeight="1" spans="1:11">
      <c r="A4" s="69" t="s">
        <v>174</v>
      </c>
      <c r="B4" s="69" t="s">
        <v>113</v>
      </c>
      <c r="C4" s="69" t="s">
        <v>175</v>
      </c>
      <c r="D4" s="69"/>
      <c r="E4" s="69"/>
      <c r="F4" s="69" t="s">
        <v>176</v>
      </c>
      <c r="G4" s="69"/>
      <c r="H4" s="69"/>
      <c r="I4" s="69" t="s">
        <v>177</v>
      </c>
      <c r="J4" s="69"/>
      <c r="K4" s="69"/>
    </row>
    <row r="5" ht="22.75" customHeight="1" spans="1:11">
      <c r="A5" s="69"/>
      <c r="B5" s="69"/>
      <c r="C5" s="15" t="s">
        <v>113</v>
      </c>
      <c r="D5" s="15" t="s">
        <v>110</v>
      </c>
      <c r="E5" s="15" t="s">
        <v>111</v>
      </c>
      <c r="F5" s="15" t="s">
        <v>113</v>
      </c>
      <c r="G5" s="15" t="s">
        <v>110</v>
      </c>
      <c r="H5" s="15" t="s">
        <v>111</v>
      </c>
      <c r="I5" s="15" t="s">
        <v>113</v>
      </c>
      <c r="J5" s="15" t="s">
        <v>110</v>
      </c>
      <c r="K5" s="15" t="s">
        <v>111</v>
      </c>
    </row>
    <row r="6" ht="22.75" customHeight="1" spans="1:11">
      <c r="A6" s="46" t="s">
        <v>113</v>
      </c>
      <c r="B6" s="70">
        <f>C6</f>
        <v>21713418.46</v>
      </c>
      <c r="C6" s="70">
        <f>D6+E6</f>
        <v>21713418.46</v>
      </c>
      <c r="D6" s="70">
        <v>4878398.46</v>
      </c>
      <c r="E6" s="71">
        <v>16835020</v>
      </c>
      <c r="F6" s="70"/>
      <c r="G6" s="70"/>
      <c r="H6" s="70"/>
      <c r="I6" s="70"/>
      <c r="J6" s="70"/>
      <c r="K6" s="70"/>
    </row>
    <row r="7" ht="22.75" customHeight="1" spans="1:11">
      <c r="A7" s="72" t="s">
        <v>2</v>
      </c>
      <c r="B7" s="70"/>
      <c r="C7" s="70"/>
      <c r="D7" s="73"/>
      <c r="E7" s="73"/>
      <c r="F7" s="73"/>
      <c r="G7" s="73"/>
      <c r="H7" s="73"/>
      <c r="I7" s="73"/>
      <c r="J7" s="73"/>
      <c r="K7" s="73"/>
    </row>
    <row r="8" ht="22.75" customHeight="1" spans="1:11">
      <c r="A8" s="74"/>
      <c r="B8" s="75"/>
      <c r="C8" s="75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E6" sqref="E6"/>
    </sheetView>
  </sheetViews>
  <sheetFormatPr defaultColWidth="10" defaultRowHeight="13.5" outlineLevelCol="4"/>
  <cols>
    <col min="1" max="1" width="17.5" customWidth="1"/>
    <col min="2" max="2" width="25.7833333333333" customWidth="1"/>
    <col min="3" max="3" width="20.875" customWidth="1"/>
    <col min="4" max="4" width="22.125" customWidth="1"/>
    <col min="5" max="5" width="20.5" customWidth="1"/>
  </cols>
  <sheetData>
    <row r="1" ht="14.3" customHeight="1" spans="1:1">
      <c r="A1" s="63"/>
    </row>
    <row r="2" ht="36.9" customHeight="1" spans="1:5">
      <c r="A2" s="12" t="s">
        <v>178</v>
      </c>
      <c r="B2" s="12"/>
      <c r="C2" s="12"/>
      <c r="D2" s="12"/>
      <c r="E2" s="12"/>
    </row>
    <row r="3" ht="21.85" customHeight="1" spans="1:5">
      <c r="A3" s="13"/>
      <c r="B3" s="13"/>
      <c r="C3" s="50" t="s">
        <v>33</v>
      </c>
      <c r="D3" s="50"/>
      <c r="E3" s="50"/>
    </row>
    <row r="4" ht="22.75" customHeight="1" spans="1:5">
      <c r="A4" s="51" t="s">
        <v>108</v>
      </c>
      <c r="B4" s="51"/>
      <c r="C4" s="51" t="s">
        <v>175</v>
      </c>
      <c r="D4" s="51"/>
      <c r="E4" s="51"/>
    </row>
    <row r="5" ht="22.75" customHeight="1" spans="1:5">
      <c r="A5" s="64" t="s">
        <v>179</v>
      </c>
      <c r="B5" s="64" t="s">
        <v>180</v>
      </c>
      <c r="C5" s="65" t="s">
        <v>113</v>
      </c>
      <c r="D5" s="64" t="s">
        <v>110</v>
      </c>
      <c r="E5" s="64" t="s">
        <v>111</v>
      </c>
    </row>
    <row r="6" ht="22.75" customHeight="1" spans="1:5">
      <c r="A6" s="66"/>
      <c r="B6" s="67" t="s">
        <v>113</v>
      </c>
      <c r="C6" s="56">
        <f>D6+E6</f>
        <v>21713418.46</v>
      </c>
      <c r="D6" s="68">
        <f>D7+D13</f>
        <v>4878398.46</v>
      </c>
      <c r="E6" s="68">
        <f>E13</f>
        <v>16835020</v>
      </c>
    </row>
    <row r="7" ht="22.75" customHeight="1" spans="1:5">
      <c r="A7" s="37" t="s">
        <v>181</v>
      </c>
      <c r="B7" s="37" t="s">
        <v>182</v>
      </c>
      <c r="C7" s="56">
        <f t="shared" ref="C7:C27" si="0">D7+E7</f>
        <v>620458.39</v>
      </c>
      <c r="D7" s="56">
        <v>620458.39</v>
      </c>
      <c r="E7" s="56"/>
    </row>
    <row r="8" ht="22.75" customHeight="1" spans="1:5">
      <c r="A8" s="37" t="s">
        <v>183</v>
      </c>
      <c r="B8" s="37" t="s">
        <v>184</v>
      </c>
      <c r="C8" s="56">
        <f t="shared" si="0"/>
        <v>600700.28</v>
      </c>
      <c r="D8" s="56">
        <v>600700.28</v>
      </c>
      <c r="E8" s="56"/>
    </row>
    <row r="9" ht="22.75" customHeight="1" spans="1:5">
      <c r="A9" s="41" t="s">
        <v>185</v>
      </c>
      <c r="B9" s="41" t="s">
        <v>186</v>
      </c>
      <c r="C9" s="56">
        <f t="shared" si="0"/>
        <v>218591.6</v>
      </c>
      <c r="D9" s="59">
        <v>218591.6</v>
      </c>
      <c r="E9" s="59"/>
    </row>
    <row r="10" ht="22.75" customHeight="1" spans="1:5">
      <c r="A10" s="41" t="s">
        <v>187</v>
      </c>
      <c r="B10" s="41" t="s">
        <v>188</v>
      </c>
      <c r="C10" s="56">
        <f t="shared" si="0"/>
        <v>382108.68</v>
      </c>
      <c r="D10" s="59">
        <v>382108.68</v>
      </c>
      <c r="E10" s="59"/>
    </row>
    <row r="11" ht="22.75" customHeight="1" spans="1:5">
      <c r="A11" s="37" t="s">
        <v>189</v>
      </c>
      <c r="B11" s="37" t="s">
        <v>190</v>
      </c>
      <c r="C11" s="56">
        <f t="shared" si="0"/>
        <v>19758.11</v>
      </c>
      <c r="D11" s="59">
        <v>19758.11</v>
      </c>
      <c r="E11" s="59"/>
    </row>
    <row r="12" ht="22.75" customHeight="1" spans="1:5">
      <c r="A12" s="41" t="s">
        <v>191</v>
      </c>
      <c r="B12" s="41" t="s">
        <v>190</v>
      </c>
      <c r="C12" s="56">
        <f t="shared" si="0"/>
        <v>19758.11</v>
      </c>
      <c r="D12" s="59">
        <v>19758.11</v>
      </c>
      <c r="E12" s="59"/>
    </row>
    <row r="13" ht="22.75" customHeight="1" spans="1:5">
      <c r="A13" s="37">
        <v>210</v>
      </c>
      <c r="B13" s="37" t="s">
        <v>192</v>
      </c>
      <c r="C13" s="56">
        <f t="shared" si="0"/>
        <v>21092960.07</v>
      </c>
      <c r="D13" s="56">
        <f>D14+D22</f>
        <v>4257940.07</v>
      </c>
      <c r="E13" s="56">
        <f>E14+E17+E19+E24+E26</f>
        <v>16835020</v>
      </c>
    </row>
    <row r="14" ht="22.75" customHeight="1" spans="1:5">
      <c r="A14" s="37">
        <v>21001</v>
      </c>
      <c r="B14" s="37" t="s">
        <v>193</v>
      </c>
      <c r="C14" s="56">
        <f t="shared" si="0"/>
        <v>13156416.4</v>
      </c>
      <c r="D14" s="56">
        <f>D15</f>
        <v>3975496.4</v>
      </c>
      <c r="E14" s="56">
        <f>E16</f>
        <v>9180920</v>
      </c>
    </row>
    <row r="15" ht="22.75" customHeight="1" spans="1:5">
      <c r="A15" s="41">
        <v>2100101</v>
      </c>
      <c r="B15" s="41" t="s">
        <v>194</v>
      </c>
      <c r="C15" s="56">
        <f t="shared" si="0"/>
        <v>3975496.4</v>
      </c>
      <c r="D15" s="59">
        <v>3975496.4</v>
      </c>
      <c r="E15" s="59"/>
    </row>
    <row r="16" ht="22.75" customHeight="1" spans="1:5">
      <c r="A16" s="41">
        <v>2100102</v>
      </c>
      <c r="B16" s="41" t="s">
        <v>195</v>
      </c>
      <c r="C16" s="56">
        <f t="shared" si="0"/>
        <v>9180920</v>
      </c>
      <c r="D16" s="59"/>
      <c r="E16" s="59">
        <v>9180920</v>
      </c>
    </row>
    <row r="17" ht="22.75" customHeight="1" spans="1:5">
      <c r="A17" s="37">
        <v>21002</v>
      </c>
      <c r="B17" s="37" t="s">
        <v>196</v>
      </c>
      <c r="C17" s="56">
        <f t="shared" si="0"/>
        <v>990000</v>
      </c>
      <c r="D17" s="56"/>
      <c r="E17" s="56">
        <v>990000</v>
      </c>
    </row>
    <row r="18" ht="22.75" customHeight="1" spans="1:5">
      <c r="A18" s="41">
        <v>2100299</v>
      </c>
      <c r="B18" s="41" t="s">
        <v>197</v>
      </c>
      <c r="C18" s="56">
        <f t="shared" si="0"/>
        <v>990000</v>
      </c>
      <c r="D18" s="59"/>
      <c r="E18" s="59">
        <v>990000</v>
      </c>
    </row>
    <row r="19" ht="22.75" customHeight="1" spans="1:5">
      <c r="A19" s="37">
        <v>21003</v>
      </c>
      <c r="B19" s="37" t="s">
        <v>198</v>
      </c>
      <c r="C19" s="56">
        <f t="shared" si="0"/>
        <v>6364100</v>
      </c>
      <c r="D19" s="56"/>
      <c r="E19" s="56">
        <v>6364100</v>
      </c>
    </row>
    <row r="20" ht="22.75" customHeight="1" spans="1:5">
      <c r="A20" s="41">
        <v>2100302</v>
      </c>
      <c r="B20" s="41" t="s">
        <v>199</v>
      </c>
      <c r="C20" s="56">
        <f t="shared" si="0"/>
        <v>1676100</v>
      </c>
      <c r="D20" s="59"/>
      <c r="E20" s="59">
        <v>1676100</v>
      </c>
    </row>
    <row r="21" ht="22.75" customHeight="1" spans="1:5">
      <c r="A21" s="41">
        <v>2100399</v>
      </c>
      <c r="B21" s="41" t="s">
        <v>200</v>
      </c>
      <c r="C21" s="56">
        <f t="shared" si="0"/>
        <v>4688000</v>
      </c>
      <c r="D21" s="59"/>
      <c r="E21" s="59">
        <v>4688000</v>
      </c>
    </row>
    <row r="22" ht="22.75" customHeight="1" spans="1:5">
      <c r="A22" s="37">
        <v>21011</v>
      </c>
      <c r="B22" s="37" t="s">
        <v>201</v>
      </c>
      <c r="C22" s="56">
        <f t="shared" si="0"/>
        <v>282443.67</v>
      </c>
      <c r="D22" s="56">
        <v>282443.67</v>
      </c>
      <c r="E22" s="56"/>
    </row>
    <row r="23" ht="22.75" customHeight="1" spans="1:5">
      <c r="A23" s="41">
        <v>2101101</v>
      </c>
      <c r="B23" s="41" t="s">
        <v>202</v>
      </c>
      <c r="C23" s="56">
        <f t="shared" si="0"/>
        <v>282443.67</v>
      </c>
      <c r="D23" s="59">
        <v>282443.67</v>
      </c>
      <c r="E23" s="59"/>
    </row>
    <row r="24" ht="22.75" customHeight="1" spans="1:5">
      <c r="A24" s="37">
        <v>21017</v>
      </c>
      <c r="B24" s="37" t="s">
        <v>203</v>
      </c>
      <c r="C24" s="56">
        <f t="shared" si="0"/>
        <v>200000</v>
      </c>
      <c r="D24" s="56"/>
      <c r="E24" s="56">
        <v>200000</v>
      </c>
    </row>
    <row r="25" ht="22.75" customHeight="1" spans="1:5">
      <c r="A25" s="41">
        <v>2101704</v>
      </c>
      <c r="B25" s="41" t="s">
        <v>204</v>
      </c>
      <c r="C25" s="56">
        <f t="shared" si="0"/>
        <v>200000</v>
      </c>
      <c r="D25" s="59"/>
      <c r="E25" s="59">
        <v>200000</v>
      </c>
    </row>
    <row r="26" ht="22.75" customHeight="1" spans="1:5">
      <c r="A26" s="37">
        <v>21099</v>
      </c>
      <c r="B26" s="37" t="s">
        <v>205</v>
      </c>
      <c r="C26" s="56">
        <f t="shared" si="0"/>
        <v>100000</v>
      </c>
      <c r="D26" s="56"/>
      <c r="E26" s="56">
        <v>100000</v>
      </c>
    </row>
    <row r="27" ht="22.75" customHeight="1" spans="1:5">
      <c r="A27" s="41">
        <v>2109999</v>
      </c>
      <c r="B27" s="41" t="s">
        <v>205</v>
      </c>
      <c r="C27" s="56">
        <f t="shared" si="0"/>
        <v>100000</v>
      </c>
      <c r="D27" s="59"/>
      <c r="E27" s="59">
        <v>100000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8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topLeftCell="A12" workbookViewId="0">
      <selection activeCell="B39" sqref="B39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206</v>
      </c>
      <c r="B2" s="12"/>
      <c r="C2" s="12"/>
      <c r="D2" s="12"/>
      <c r="E2" s="12"/>
    </row>
    <row r="3" ht="22.75" customHeight="1" spans="1:5">
      <c r="A3" s="49"/>
      <c r="B3" s="49"/>
      <c r="C3" s="13"/>
      <c r="D3" s="13"/>
      <c r="E3" s="50" t="s">
        <v>33</v>
      </c>
    </row>
    <row r="4" ht="22.75" customHeight="1" spans="1:5">
      <c r="A4" s="51" t="s">
        <v>207</v>
      </c>
      <c r="B4" s="51"/>
      <c r="C4" s="51" t="s">
        <v>208</v>
      </c>
      <c r="D4" s="51"/>
      <c r="E4" s="51"/>
    </row>
    <row r="5" ht="22.75" customHeight="1" spans="1:5">
      <c r="A5" s="51" t="s">
        <v>179</v>
      </c>
      <c r="B5" s="51" t="s">
        <v>180</v>
      </c>
      <c r="C5" s="51" t="s">
        <v>113</v>
      </c>
      <c r="D5" s="51" t="s">
        <v>209</v>
      </c>
      <c r="E5" s="51" t="s">
        <v>210</v>
      </c>
    </row>
    <row r="6" ht="22.75" customHeight="1" spans="1:5">
      <c r="A6" s="51"/>
      <c r="B6" s="52" t="s">
        <v>113</v>
      </c>
      <c r="C6" s="53">
        <f>D6+E6</f>
        <v>4878398.46</v>
      </c>
      <c r="D6" s="53">
        <f>D7+D27</f>
        <v>4432930.11</v>
      </c>
      <c r="E6" s="53">
        <f>E16</f>
        <v>445468.35</v>
      </c>
    </row>
    <row r="7" ht="27" customHeight="1" spans="1:5">
      <c r="A7" s="54">
        <v>301</v>
      </c>
      <c r="B7" s="55" t="s">
        <v>211</v>
      </c>
      <c r="C7" s="53">
        <f t="shared" ref="C7:C17" si="0">D7+E7</f>
        <v>4214338.51</v>
      </c>
      <c r="D7" s="56">
        <f>D8+D9+D10+D11+D12+D13+D14+D15</f>
        <v>4214338.51</v>
      </c>
      <c r="E7" s="56"/>
    </row>
    <row r="8" ht="27" customHeight="1" spans="1:5">
      <c r="A8" s="57">
        <v>30101</v>
      </c>
      <c r="B8" s="58" t="s">
        <v>212</v>
      </c>
      <c r="C8" s="53">
        <f t="shared" si="0"/>
        <v>1733722.65</v>
      </c>
      <c r="D8" s="59">
        <v>1733722.65</v>
      </c>
      <c r="E8" s="59"/>
    </row>
    <row r="9" ht="27" customHeight="1" spans="1:5">
      <c r="A9" s="57">
        <v>30102</v>
      </c>
      <c r="B9" s="58" t="s">
        <v>213</v>
      </c>
      <c r="C9" s="53">
        <f t="shared" si="0"/>
        <v>521249.4</v>
      </c>
      <c r="D9" s="59">
        <v>521249.4</v>
      </c>
      <c r="E9" s="59"/>
    </row>
    <row r="10" ht="27" customHeight="1" spans="1:5">
      <c r="A10" s="57">
        <v>30103</v>
      </c>
      <c r="B10" s="58" t="s">
        <v>214</v>
      </c>
      <c r="C10" s="53">
        <f t="shared" si="0"/>
        <v>719273</v>
      </c>
      <c r="D10" s="59">
        <v>719273</v>
      </c>
      <c r="E10" s="59"/>
    </row>
    <row r="11" ht="27" customHeight="1" spans="1:5">
      <c r="A11" s="57">
        <v>30107</v>
      </c>
      <c r="B11" s="58" t="s">
        <v>215</v>
      </c>
      <c r="C11" s="53">
        <f t="shared" si="0"/>
        <v>484533</v>
      </c>
      <c r="D11" s="59">
        <v>484533</v>
      </c>
      <c r="E11" s="59"/>
    </row>
    <row r="12" ht="27" customHeight="1" spans="1:5">
      <c r="A12" s="57">
        <v>30108</v>
      </c>
      <c r="B12" s="60" t="s">
        <v>216</v>
      </c>
      <c r="C12" s="53">
        <f t="shared" si="0"/>
        <v>382108.68</v>
      </c>
      <c r="D12" s="59">
        <v>382108.68</v>
      </c>
      <c r="E12" s="59"/>
    </row>
    <row r="13" ht="27" customHeight="1" spans="1:5">
      <c r="A13" s="57">
        <v>30110</v>
      </c>
      <c r="B13" s="61" t="s">
        <v>217</v>
      </c>
      <c r="C13" s="53">
        <f t="shared" si="0"/>
        <v>282443.67</v>
      </c>
      <c r="D13" s="59">
        <v>282443.67</v>
      </c>
      <c r="E13" s="56"/>
    </row>
    <row r="14" ht="27" customHeight="1" spans="1:5">
      <c r="A14" s="57">
        <v>30112</v>
      </c>
      <c r="B14" s="61" t="s">
        <v>218</v>
      </c>
      <c r="C14" s="53">
        <f t="shared" si="0"/>
        <v>19758.11</v>
      </c>
      <c r="D14" s="59">
        <v>19758.11</v>
      </c>
      <c r="E14" s="59"/>
    </row>
    <row r="15" ht="27" customHeight="1" spans="1:5">
      <c r="A15" s="57">
        <v>30199</v>
      </c>
      <c r="B15" s="61" t="s">
        <v>219</v>
      </c>
      <c r="C15" s="53">
        <f t="shared" si="0"/>
        <v>71250</v>
      </c>
      <c r="D15" s="59">
        <v>71250</v>
      </c>
      <c r="E15" s="59"/>
    </row>
    <row r="16" ht="27" customHeight="1" spans="1:5">
      <c r="A16" s="54">
        <v>302</v>
      </c>
      <c r="B16" s="62" t="s">
        <v>220</v>
      </c>
      <c r="C16" s="53">
        <f t="shared" si="0"/>
        <v>445468.35</v>
      </c>
      <c r="D16" s="56"/>
      <c r="E16" s="56">
        <f>E24+E25+E17+E18+E19+E20+E21+E22+E23+E26</f>
        <v>445468.35</v>
      </c>
    </row>
    <row r="17" ht="27" customHeight="1" spans="1:5">
      <c r="A17" s="57">
        <v>30201</v>
      </c>
      <c r="B17" s="61" t="s">
        <v>221</v>
      </c>
      <c r="C17" s="53">
        <f>D17+E17</f>
        <v>35000</v>
      </c>
      <c r="D17" s="59"/>
      <c r="E17" s="59">
        <v>35000</v>
      </c>
    </row>
    <row r="18" ht="27" customHeight="1" spans="1:5">
      <c r="A18" s="57" t="s">
        <v>222</v>
      </c>
      <c r="B18" s="61" t="s">
        <v>223</v>
      </c>
      <c r="C18" s="53">
        <f t="shared" ref="C18:C24" si="1">D18+E18</f>
        <v>15000</v>
      </c>
      <c r="D18" s="59"/>
      <c r="E18" s="59">
        <v>15000</v>
      </c>
    </row>
    <row r="19" ht="27" customHeight="1" spans="1:5">
      <c r="A19" s="57" t="s">
        <v>224</v>
      </c>
      <c r="B19" s="61" t="s">
        <v>225</v>
      </c>
      <c r="C19" s="53">
        <f t="shared" si="1"/>
        <v>55000</v>
      </c>
      <c r="D19" s="59"/>
      <c r="E19" s="59">
        <v>55000</v>
      </c>
    </row>
    <row r="20" ht="27" customHeight="1" spans="1:5">
      <c r="A20" s="57" t="s">
        <v>226</v>
      </c>
      <c r="B20" s="61" t="s">
        <v>227</v>
      </c>
      <c r="C20" s="53">
        <f t="shared" si="1"/>
        <v>20000</v>
      </c>
      <c r="D20" s="59"/>
      <c r="E20" s="59">
        <v>20000</v>
      </c>
    </row>
    <row r="21" ht="27" customHeight="1" spans="1:5">
      <c r="A21" s="57">
        <v>30218</v>
      </c>
      <c r="B21" s="61" t="s">
        <v>228</v>
      </c>
      <c r="C21" s="53">
        <f t="shared" si="1"/>
        <v>10000</v>
      </c>
      <c r="D21" s="59"/>
      <c r="E21" s="59">
        <v>10000</v>
      </c>
    </row>
    <row r="22" ht="27" customHeight="1" spans="1:5">
      <c r="A22" s="57" t="s">
        <v>229</v>
      </c>
      <c r="B22" s="61" t="s">
        <v>230</v>
      </c>
      <c r="C22" s="53">
        <f t="shared" si="1"/>
        <v>20000</v>
      </c>
      <c r="D22" s="59"/>
      <c r="E22" s="59">
        <v>20000</v>
      </c>
    </row>
    <row r="23" ht="27" customHeight="1" spans="1:5">
      <c r="A23" s="57" t="s">
        <v>231</v>
      </c>
      <c r="B23" s="61" t="s">
        <v>232</v>
      </c>
      <c r="C23" s="53">
        <f t="shared" si="1"/>
        <v>15000</v>
      </c>
      <c r="D23" s="59"/>
      <c r="E23" s="59">
        <v>15000</v>
      </c>
    </row>
    <row r="24" ht="27" customHeight="1" spans="1:5">
      <c r="A24" s="57">
        <v>30228</v>
      </c>
      <c r="B24" s="61" t="s">
        <v>233</v>
      </c>
      <c r="C24" s="53">
        <f t="shared" ref="C24:C29" si="2">D24+E24</f>
        <v>51769.62</v>
      </c>
      <c r="D24" s="59"/>
      <c r="E24" s="59">
        <v>51769.62</v>
      </c>
    </row>
    <row r="25" ht="27" customHeight="1" spans="1:5">
      <c r="A25" s="57">
        <v>30229</v>
      </c>
      <c r="B25" s="61" t="s">
        <v>234</v>
      </c>
      <c r="C25" s="53">
        <f t="shared" si="2"/>
        <v>75498.73</v>
      </c>
      <c r="D25" s="59"/>
      <c r="E25" s="59">
        <v>75498.73</v>
      </c>
    </row>
    <row r="26" ht="27" customHeight="1" spans="1:5">
      <c r="A26" s="57">
        <v>30239</v>
      </c>
      <c r="B26" s="61" t="s">
        <v>235</v>
      </c>
      <c r="C26" s="53">
        <f t="shared" si="2"/>
        <v>148200</v>
      </c>
      <c r="D26" s="59"/>
      <c r="E26" s="59">
        <v>148200</v>
      </c>
    </row>
    <row r="27" ht="27" customHeight="1" spans="1:5">
      <c r="A27" s="54">
        <v>303</v>
      </c>
      <c r="B27" s="62" t="s">
        <v>236</v>
      </c>
      <c r="C27" s="53">
        <f t="shared" si="2"/>
        <v>218591.6</v>
      </c>
      <c r="D27" s="56">
        <f>D28+D29</f>
        <v>218591.6</v>
      </c>
      <c r="E27" s="59"/>
    </row>
    <row r="28" ht="27" customHeight="1" spans="1:5">
      <c r="A28" s="57">
        <v>30302</v>
      </c>
      <c r="B28" s="61" t="s">
        <v>237</v>
      </c>
      <c r="C28" s="53">
        <f t="shared" si="2"/>
        <v>170591.6</v>
      </c>
      <c r="D28" s="59">
        <v>170591.6</v>
      </c>
      <c r="E28" s="59"/>
    </row>
    <row r="29" ht="27" customHeight="1" spans="1:5">
      <c r="A29" s="57">
        <v>30205</v>
      </c>
      <c r="B29" s="61" t="s">
        <v>238</v>
      </c>
      <c r="C29" s="53">
        <f t="shared" si="2"/>
        <v>48000</v>
      </c>
      <c r="D29" s="59">
        <v>48000</v>
      </c>
      <c r="E29" s="5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A19" sqref="A1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4" t="s">
        <v>239</v>
      </c>
      <c r="B2" s="44"/>
      <c r="C2" s="44"/>
      <c r="D2" s="44"/>
      <c r="E2" s="44"/>
      <c r="F2" s="44"/>
      <c r="G2" s="44"/>
      <c r="H2" s="44"/>
    </row>
    <row r="3" ht="22.75" customHeight="1" spans="1:8">
      <c r="A3" s="11"/>
      <c r="B3" s="11"/>
      <c r="C3" s="11"/>
      <c r="D3" s="11"/>
      <c r="E3" s="11"/>
      <c r="F3" s="11"/>
      <c r="G3" s="11"/>
      <c r="H3" s="45" t="s">
        <v>33</v>
      </c>
    </row>
    <row r="4" ht="22.75" customHeight="1" spans="1:8">
      <c r="A4" s="15" t="s">
        <v>174</v>
      </c>
      <c r="B4" s="15" t="s">
        <v>240</v>
      </c>
      <c r="C4" s="15"/>
      <c r="D4" s="15"/>
      <c r="E4" s="15"/>
      <c r="F4" s="15"/>
      <c r="G4" s="15" t="s">
        <v>241</v>
      </c>
      <c r="H4" s="15" t="s">
        <v>242</v>
      </c>
    </row>
    <row r="5" ht="22.75" customHeight="1" spans="1:8">
      <c r="A5" s="15"/>
      <c r="B5" s="15" t="s">
        <v>113</v>
      </c>
      <c r="C5" s="15" t="s">
        <v>243</v>
      </c>
      <c r="D5" s="15" t="s">
        <v>244</v>
      </c>
      <c r="E5" s="15" t="s">
        <v>245</v>
      </c>
      <c r="F5" s="15"/>
      <c r="G5" s="15"/>
      <c r="H5" s="15"/>
    </row>
    <row r="6" ht="22.75" customHeight="1" spans="1:8">
      <c r="A6" s="15"/>
      <c r="B6" s="15"/>
      <c r="C6" s="15"/>
      <c r="D6" s="15"/>
      <c r="E6" s="15" t="s">
        <v>246</v>
      </c>
      <c r="F6" s="15" t="s">
        <v>247</v>
      </c>
      <c r="G6" s="15"/>
      <c r="H6" s="15"/>
    </row>
    <row r="7" ht="22.75" customHeight="1" spans="1:8">
      <c r="A7" s="46" t="s">
        <v>113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/>
      <c r="B8" s="47"/>
      <c r="C8" s="47"/>
      <c r="D8" s="47"/>
      <c r="E8" s="47"/>
      <c r="F8" s="47"/>
      <c r="G8" s="47"/>
      <c r="H8" s="47"/>
    </row>
    <row r="9" ht="22.75" customHeight="1" spans="1:8">
      <c r="A9" s="46"/>
      <c r="B9" s="47"/>
      <c r="C9" s="47"/>
      <c r="D9" s="47"/>
      <c r="E9" s="47"/>
      <c r="F9" s="47"/>
      <c r="G9" s="47"/>
      <c r="H9" s="47"/>
    </row>
    <row r="10" ht="22.75" customHeight="1" spans="1:8">
      <c r="A10" s="46"/>
      <c r="B10" s="47"/>
      <c r="C10" s="47"/>
      <c r="D10" s="47"/>
      <c r="E10" s="47"/>
      <c r="F10" s="47"/>
      <c r="G10" s="47"/>
      <c r="H10" s="47"/>
    </row>
    <row r="11" ht="22.75" customHeight="1" spans="1:8">
      <c r="A11" s="46"/>
      <c r="B11" s="47"/>
      <c r="C11" s="47"/>
      <c r="D11" s="47"/>
      <c r="E11" s="47"/>
      <c r="F11" s="47"/>
      <c r="G11" s="47"/>
      <c r="H11" s="47"/>
    </row>
    <row r="12" ht="22.75" customHeight="1" spans="1:8">
      <c r="A12" s="46"/>
      <c r="B12" s="47"/>
      <c r="C12" s="47"/>
      <c r="D12" s="47"/>
      <c r="E12" s="47"/>
      <c r="F12" s="47"/>
      <c r="G12" s="47"/>
      <c r="H12" s="47"/>
    </row>
    <row r="13" ht="22.75" customHeight="1" spans="1:8">
      <c r="A13" s="48"/>
      <c r="B13" s="17"/>
      <c r="C13" s="17"/>
      <c r="D13" s="17"/>
      <c r="E13" s="17"/>
      <c r="F13" s="17"/>
      <c r="G13" s="17"/>
      <c r="H13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workbookViewId="0">
      <selection activeCell="A13" sqref="$A13:$XFD13"/>
    </sheetView>
  </sheetViews>
  <sheetFormatPr defaultColWidth="10" defaultRowHeight="15"/>
  <cols>
    <col min="1" max="1" width="6.125" customWidth="1"/>
    <col min="2" max="2" width="14.25" style="19" customWidth="1"/>
    <col min="3" max="3" width="21.125" style="19" customWidth="1"/>
    <col min="4" max="4" width="15.875" customWidth="1"/>
    <col min="5" max="5" width="13.25" customWidth="1"/>
    <col min="6" max="6" width="14" customWidth="1"/>
    <col min="7" max="10" width="9.76666666666667" customWidth="1"/>
  </cols>
  <sheetData>
    <row r="1" ht="14.3" customHeight="1" spans="1:10">
      <c r="A1" s="11"/>
      <c r="B1" s="27"/>
      <c r="C1" s="28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248</v>
      </c>
      <c r="B2" s="21"/>
      <c r="C2" s="21"/>
      <c r="D2" s="12"/>
      <c r="E2" s="12"/>
      <c r="F2" s="12"/>
      <c r="G2" s="11"/>
      <c r="H2" s="11"/>
      <c r="I2" s="11"/>
      <c r="J2" s="11"/>
    </row>
    <row r="3" ht="22.75" customHeight="1" spans="1:10">
      <c r="A3" s="13"/>
      <c r="D3" s="13"/>
      <c r="E3" s="13"/>
      <c r="F3" s="13" t="s">
        <v>33</v>
      </c>
      <c r="G3" s="11"/>
      <c r="H3" s="11"/>
      <c r="I3" s="11"/>
      <c r="J3" s="11"/>
    </row>
    <row r="4" ht="22.75" customHeight="1" spans="1:10">
      <c r="A4" s="29" t="s">
        <v>249</v>
      </c>
      <c r="B4" s="30" t="s">
        <v>250</v>
      </c>
      <c r="C4" s="31" t="s">
        <v>251</v>
      </c>
      <c r="D4" s="29" t="s">
        <v>113</v>
      </c>
      <c r="E4" s="29" t="s">
        <v>110</v>
      </c>
      <c r="F4" s="29" t="s">
        <v>111</v>
      </c>
      <c r="G4" s="11"/>
      <c r="H4" s="11"/>
      <c r="I4" s="11"/>
      <c r="J4" s="11"/>
    </row>
    <row r="5" ht="28" customHeight="1" spans="1:10">
      <c r="A5" s="29"/>
      <c r="B5" s="32"/>
      <c r="C5" s="33" t="s">
        <v>113</v>
      </c>
      <c r="D5" s="34">
        <f>F5</f>
        <v>445468.35</v>
      </c>
      <c r="E5" s="35"/>
      <c r="F5" s="34">
        <f>F6</f>
        <v>445468.35</v>
      </c>
      <c r="G5" s="13"/>
      <c r="H5" s="13"/>
      <c r="I5" s="13"/>
      <c r="J5" s="13"/>
    </row>
    <row r="6" ht="28" customHeight="1" spans="1:6">
      <c r="A6" s="36">
        <v>1</v>
      </c>
      <c r="B6" s="32" t="s">
        <v>252</v>
      </c>
      <c r="C6" s="37" t="s">
        <v>220</v>
      </c>
      <c r="D6" s="34">
        <f t="shared" ref="D6:D18" si="0">F6</f>
        <v>445468.35</v>
      </c>
      <c r="E6" s="38"/>
      <c r="F6" s="39">
        <f>SUM(F7:F18)</f>
        <v>445468.35</v>
      </c>
    </row>
    <row r="7" ht="28" customHeight="1" spans="1:6">
      <c r="A7" s="36">
        <v>2</v>
      </c>
      <c r="B7" s="40" t="s">
        <v>253</v>
      </c>
      <c r="C7" s="41" t="s">
        <v>221</v>
      </c>
      <c r="D7" s="35">
        <f t="shared" si="0"/>
        <v>123510</v>
      </c>
      <c r="E7" s="38"/>
      <c r="F7" s="42">
        <v>123510</v>
      </c>
    </row>
    <row r="8" ht="28" customHeight="1" spans="1:6">
      <c r="A8" s="36">
        <v>3</v>
      </c>
      <c r="B8" s="40" t="s">
        <v>222</v>
      </c>
      <c r="C8" s="41" t="s">
        <v>223</v>
      </c>
      <c r="D8" s="35">
        <f t="shared" si="0"/>
        <v>95200</v>
      </c>
      <c r="E8" s="38"/>
      <c r="F8" s="42">
        <v>95200</v>
      </c>
    </row>
    <row r="9" ht="28" customHeight="1" spans="1:6">
      <c r="A9" s="36">
        <v>4</v>
      </c>
      <c r="B9" s="40" t="s">
        <v>224</v>
      </c>
      <c r="C9" s="41" t="s">
        <v>225</v>
      </c>
      <c r="D9" s="35">
        <f t="shared" si="0"/>
        <v>35100</v>
      </c>
      <c r="E9" s="38"/>
      <c r="F9" s="42">
        <v>35100</v>
      </c>
    </row>
    <row r="10" ht="28" customHeight="1" spans="1:6">
      <c r="A10" s="36">
        <v>5</v>
      </c>
      <c r="B10" s="40" t="s">
        <v>226</v>
      </c>
      <c r="C10" s="41" t="s">
        <v>227</v>
      </c>
      <c r="D10" s="35">
        <f t="shared" si="0"/>
        <v>12100</v>
      </c>
      <c r="E10" s="38"/>
      <c r="F10" s="42">
        <v>12100</v>
      </c>
    </row>
    <row r="11" ht="28" customHeight="1" spans="1:6">
      <c r="A11" s="36">
        <v>6</v>
      </c>
      <c r="B11" s="40" t="s">
        <v>254</v>
      </c>
      <c r="C11" s="41" t="s">
        <v>255</v>
      </c>
      <c r="D11" s="35">
        <f t="shared" si="0"/>
        <v>20000</v>
      </c>
      <c r="E11" s="38"/>
      <c r="F11" s="42">
        <v>20000</v>
      </c>
    </row>
    <row r="12" ht="28" customHeight="1" spans="1:6">
      <c r="A12" s="36">
        <v>7</v>
      </c>
      <c r="B12" s="40" t="s">
        <v>256</v>
      </c>
      <c r="C12" s="41" t="s">
        <v>242</v>
      </c>
      <c r="D12" s="35">
        <f t="shared" si="0"/>
        <v>30000</v>
      </c>
      <c r="E12" s="38"/>
      <c r="F12" s="42">
        <v>30000</v>
      </c>
    </row>
    <row r="13" ht="28" customHeight="1" spans="1:6">
      <c r="A13" s="36">
        <v>8</v>
      </c>
      <c r="B13" s="40" t="s">
        <v>229</v>
      </c>
      <c r="C13" s="41" t="s">
        <v>230</v>
      </c>
      <c r="D13" s="35">
        <f t="shared" si="0"/>
        <v>22000</v>
      </c>
      <c r="E13" s="38"/>
      <c r="F13" s="42">
        <v>22000</v>
      </c>
    </row>
    <row r="14" ht="28" customHeight="1" spans="1:6">
      <c r="A14" s="36">
        <v>9</v>
      </c>
      <c r="B14" s="40" t="s">
        <v>257</v>
      </c>
      <c r="C14" s="41" t="s">
        <v>258</v>
      </c>
      <c r="D14" s="35">
        <f t="shared" si="0"/>
        <v>15000</v>
      </c>
      <c r="E14" s="38"/>
      <c r="F14" s="42">
        <v>15000</v>
      </c>
    </row>
    <row r="15" ht="28" customHeight="1" spans="1:6">
      <c r="A15" s="36">
        <v>10</v>
      </c>
      <c r="B15" s="40" t="s">
        <v>259</v>
      </c>
      <c r="C15" s="41" t="s">
        <v>233</v>
      </c>
      <c r="D15" s="35">
        <f t="shared" si="0"/>
        <v>25884.81</v>
      </c>
      <c r="E15" s="38"/>
      <c r="F15" s="42">
        <v>25884.81</v>
      </c>
    </row>
    <row r="16" ht="28" customHeight="1" spans="1:6">
      <c r="A16" s="36">
        <v>11</v>
      </c>
      <c r="B16" s="40" t="s">
        <v>260</v>
      </c>
      <c r="C16" s="41" t="s">
        <v>234</v>
      </c>
      <c r="D16" s="35">
        <f t="shared" si="0"/>
        <v>30199.54</v>
      </c>
      <c r="E16" s="38"/>
      <c r="F16" s="42">
        <v>30199.54</v>
      </c>
    </row>
    <row r="17" ht="28" customHeight="1" spans="1:6">
      <c r="A17" s="36">
        <v>12</v>
      </c>
      <c r="B17" s="40" t="s">
        <v>261</v>
      </c>
      <c r="C17" s="41" t="s">
        <v>262</v>
      </c>
      <c r="D17" s="35">
        <f t="shared" si="0"/>
        <v>30000</v>
      </c>
      <c r="E17" s="43"/>
      <c r="F17" s="42">
        <v>30000</v>
      </c>
    </row>
    <row r="18" ht="28" customHeight="1" spans="1:6">
      <c r="A18" s="36">
        <v>13</v>
      </c>
      <c r="B18" s="40" t="s">
        <v>263</v>
      </c>
      <c r="C18" s="41" t="s">
        <v>264</v>
      </c>
      <c r="D18" s="35">
        <f t="shared" si="0"/>
        <v>6474</v>
      </c>
      <c r="E18" s="38"/>
      <c r="F18" s="42">
        <v>6474</v>
      </c>
    </row>
    <row r="19" ht="28" customHeight="1" spans="1:6">
      <c r="A19" s="38"/>
      <c r="B19" s="40"/>
      <c r="C19" s="41"/>
      <c r="D19" s="38"/>
      <c r="E19" s="38"/>
      <c r="F19" s="38"/>
    </row>
    <row r="20" ht="28" customHeight="1" spans="1:6">
      <c r="A20" s="38"/>
      <c r="B20" s="40"/>
      <c r="C20" s="41"/>
      <c r="D20" s="38"/>
      <c r="E20" s="38"/>
      <c r="F20" s="38"/>
    </row>
    <row r="21" ht="28" customHeight="1" spans="1:6">
      <c r="A21" s="38"/>
      <c r="B21" s="40"/>
      <c r="C21" s="41"/>
      <c r="D21" s="38"/>
      <c r="E21" s="38"/>
      <c r="F21" s="38"/>
    </row>
    <row r="22" ht="28" customHeight="1" spans="1:6">
      <c r="A22" s="38"/>
      <c r="B22" s="40"/>
      <c r="C22" s="41"/>
      <c r="D22" s="38"/>
      <c r="E22" s="38"/>
      <c r="F22" s="38"/>
    </row>
    <row r="23" ht="28" customHeight="1" spans="1:6">
      <c r="A23" s="38"/>
      <c r="B23" s="40"/>
      <c r="C23" s="41"/>
      <c r="D23" s="38"/>
      <c r="E23" s="38"/>
      <c r="F23" s="38"/>
    </row>
    <row r="24" ht="28" customHeight="1" spans="1:6">
      <c r="A24" s="38"/>
      <c r="B24" s="40"/>
      <c r="C24" s="41"/>
      <c r="D24" s="38"/>
      <c r="E24" s="38"/>
      <c r="F24" s="38"/>
    </row>
    <row r="30" ht="13.5" spans="2:3">
      <c r="B30" s="18"/>
      <c r="C30" s="18"/>
    </row>
    <row r="31" ht="13.5" spans="2:3">
      <c r="B31" s="18"/>
      <c r="C31" s="18"/>
    </row>
    <row r="32" ht="13.5" spans="2:3">
      <c r="B32" s="18"/>
      <c r="C32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8" sqref="C28"/>
    </sheetView>
  </sheetViews>
  <sheetFormatPr defaultColWidth="7.875" defaultRowHeight="12.75" customHeight="1"/>
  <cols>
    <col min="1" max="1" width="17" style="19" customWidth="1"/>
    <col min="2" max="3" width="44.37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265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33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266</v>
      </c>
      <c r="B4" s="23"/>
      <c r="C4" s="24" t="s">
        <v>37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267</v>
      </c>
      <c r="B5" s="23" t="s">
        <v>268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113</v>
      </c>
      <c r="B6" s="23"/>
      <c r="C6" s="24"/>
    </row>
    <row r="7" s="18" customFormat="1" ht="26.25" customHeight="1" spans="1:4">
      <c r="A7" s="25"/>
      <c r="B7" s="25"/>
      <c r="C7" s="26">
        <v>0</v>
      </c>
      <c r="D7" s="19"/>
    </row>
    <row r="8" ht="26.25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3" sqref="D1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5" width="30.6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269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33</v>
      </c>
    </row>
    <row r="4" ht="45" customHeight="1" spans="1:5">
      <c r="A4" s="15" t="s">
        <v>174</v>
      </c>
      <c r="B4" s="15" t="s">
        <v>113</v>
      </c>
      <c r="C4" s="15" t="s">
        <v>270</v>
      </c>
      <c r="D4" s="15" t="s">
        <v>271</v>
      </c>
      <c r="E4" s="15" t="s">
        <v>272</v>
      </c>
    </row>
    <row r="5" ht="37" customHeight="1" spans="1:5">
      <c r="A5" s="15"/>
      <c r="B5" s="16"/>
      <c r="C5" s="16"/>
      <c r="D5" s="17"/>
      <c r="E5" s="1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9" sqref="B9"/>
    </sheetView>
  </sheetViews>
  <sheetFormatPr defaultColWidth="9" defaultRowHeight="13.5" outlineLevelCol="1"/>
  <cols>
    <col min="1" max="1" width="43.125" customWidth="1"/>
    <col min="2" max="2" width="82.875" customWidth="1"/>
  </cols>
  <sheetData>
    <row r="1" ht="44" customHeight="1" spans="1:2">
      <c r="A1" s="1" t="s">
        <v>273</v>
      </c>
      <c r="B1" s="1"/>
    </row>
    <row r="2" ht="27" customHeight="1" spans="1:2">
      <c r="A2" s="2"/>
      <c r="B2" s="3" t="s">
        <v>274</v>
      </c>
    </row>
    <row r="3" ht="15" customHeight="1" spans="1:2">
      <c r="A3" s="4" t="s">
        <v>36</v>
      </c>
      <c r="B3" s="5" t="s">
        <v>37</v>
      </c>
    </row>
    <row r="4" spans="1:2">
      <c r="A4" s="4"/>
      <c r="B4" s="5"/>
    </row>
    <row r="5" ht="25" customHeight="1" spans="1:2">
      <c r="A5" s="6"/>
      <c r="B5" s="5">
        <v>1</v>
      </c>
    </row>
    <row r="6" ht="25" customHeight="1" spans="1:2">
      <c r="A6" s="7" t="s">
        <v>275</v>
      </c>
      <c r="B6" s="8"/>
    </row>
    <row r="7" ht="25" customHeight="1" spans="1:2">
      <c r="A7" s="9"/>
      <c r="B7" s="8"/>
    </row>
    <row r="8" ht="25" customHeight="1" spans="1:2">
      <c r="A8" s="9"/>
      <c r="B8" s="8"/>
    </row>
    <row r="9" ht="25" customHeight="1" spans="1:2">
      <c r="A9" s="9"/>
      <c r="B9" s="8"/>
    </row>
    <row r="10" ht="25" customHeight="1" spans="1:2">
      <c r="A10" s="9"/>
      <c r="B10" s="8"/>
    </row>
    <row r="11" ht="25" customHeight="1" spans="1:2">
      <c r="A11" s="9"/>
      <c r="B11" s="8"/>
    </row>
    <row r="12" ht="25" customHeight="1" spans="1:2">
      <c r="A12" s="9"/>
      <c r="B12" s="8"/>
    </row>
    <row r="13" ht="25" customHeight="1" spans="1:2">
      <c r="A13" s="9"/>
      <c r="B13" s="8"/>
    </row>
    <row r="14" ht="25" customHeight="1" spans="1:2">
      <c r="A14" s="9"/>
      <c r="B14" s="8"/>
    </row>
    <row r="15" ht="25" customHeight="1" spans="1:2">
      <c r="A15" s="9"/>
      <c r="B15" s="8"/>
    </row>
    <row r="16" ht="25" customHeight="1" spans="1:1">
      <c r="A16" s="10" t="s">
        <v>276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十三月二号</cp:lastModifiedBy>
  <dcterms:created xsi:type="dcterms:W3CDTF">2023-01-31T08:53:00Z</dcterms:created>
  <dcterms:modified xsi:type="dcterms:W3CDTF">2024-03-05T11:06:31Z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