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255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</workbook>
</file>

<file path=xl/sharedStrings.xml><?xml version="1.0" encoding="utf-8"?>
<sst xmlns="http://schemas.openxmlformats.org/spreadsheetml/2006/main" uniqueCount="313" count="313">
  <si>
    <t>单位代码：</t>
  </si>
  <si>
    <t>单位名称：</t>
  </si>
  <si>
    <t>宁县卫生健康系统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</si>
  <si>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</si>
  <si>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</si>
  <si>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</si>
  <si>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</si>
  <si>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</si>
  <si>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</si>
  <si>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</si>
  <si>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</si>
  <si>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</si>
  <si>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</si>
  <si>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</si>
  <si>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</si>
  <si>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</si>
  <si>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</si>
  <si>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</si>
  <si>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</si>
  <si>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</si>
  <si>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</si>
  <si>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</si>
  <si>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</si>
  <si>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</si>
  <si>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</si>
  <si>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</si>
  <si>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</si>
  <si>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</si>
  <si>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</si>
  <si>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</si>
  <si>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</si>
  <si>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</si>
  <si>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</si>
  <si>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</si>
  <si>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</si>
  <si>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</si>
  <si>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</si>
  <si>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</si>
  <si>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</si>
  <si>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</si>
  <si>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</si>
  <si>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</si>
  <si>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</si>
  <si>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</si>
  <si>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</si>
  <si>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</si>
  <si>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</si>
  <si>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</si>
  <si>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</si>
  <si>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</si>
  <si>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</si>
  <si>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</si>
  <si>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</si>
  <si>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</si>
  <si>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</si>
  <si>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</si>
  <si>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</si>
  <si>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</si>
  <si>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</si>
  <si>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</si>
  <si>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</si>
  <si>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</si>
  <si>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</si>
  <si>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</si>
  <si>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</si>
  <si>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</si>
  <si>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</si>
  <si>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</si>
  <si>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</si>
  <si>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</si>
  <si>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</si>
  <si>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</si>
  <si>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</si>
  <si>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</si>
  <si>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</si>
  <si>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</si>
  <si>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</si>
  <si>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</si>
  <si>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</si>
  <si>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</si>
  <si>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</si>
  <si>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</si>
  <si>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</si>
  <si>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</si>
  <si>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charset val="1"/>
        <sz val="9"/>
        <color rgb="FF000000"/>
        <rFont val="宋体"/>
      </rPr>
      <t>一、一般公共预算财政拨款收入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</si>
  <si>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本级财力安排</t>
    </r>
  </si>
  <si>
    <t xml:space="preserve">    上级专项资金</t>
  </si>
  <si>
    <r>
      <rPr>
        <b/>
        <charset val="1"/>
        <sz val="9"/>
        <color rgb="FF000000"/>
        <rFont val="宋体"/>
      </rPr>
      <t>二、政府性基金预算财政拨款收入</t>
    </r>
  </si>
  <si>
    <r>
      <rPr>
        <b/>
        <charset val="1"/>
        <sz val="9"/>
        <color rgb="FF000000"/>
        <rFont val="宋体"/>
      </rPr>
      <t>三、国有资本经营预算收入</t>
    </r>
  </si>
  <si>
    <t>三、事业收入</t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</si>
  <si>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教育专户收入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</si>
  <si>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医疗专户收入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</si>
  <si>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</si>
  <si>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</si>
  <si>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</si>
  <si>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</si>
  <si>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</si>
  <si>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</si>
  <si>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财政性单位结转结余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</si>
  <si>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    财政性单位结转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</si>
  <si>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    财政性单位结余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</si>
  <si>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非财政性单位结转结余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</si>
  <si>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    非财政性单位结转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</si>
  <si>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    非财政性单位结余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</si>
  <si>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教育专户结转</t>
    </r>
  </si>
  <si>
    <r>
      <rPr>
        <charset val="134"/>
        <sz val="9"/>
        <color indexed="8"/>
        <rFont val="宋体"/>
      </rPr>
      <t xml:space="preserve"> </t>
    </r>
    <r>
      <rPr>
        <charset val="134"/>
        <sz val="9"/>
        <color indexed="8"/>
        <rFont val="宋体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</si>
  <si>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</si>
  <si>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</si>
  <si>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</si>
  <si>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</si>
  <si>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</si>
  <si>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</si>
  <si>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</si>
  <si>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</si>
  <si>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</si>
  <si>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</si>
  <si>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</si>
  <si>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</si>
  <si>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</si>
  <si>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</si>
  <si>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</si>
  <si>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</si>
  <si>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21001-卫生健康事务管理支出</t>
  </si>
  <si>
    <t>2100101-行政运行</t>
  </si>
  <si>
    <t>2100102-一般行政管理事务</t>
  </si>
  <si>
    <t>21002-公立医院</t>
  </si>
  <si>
    <t>2100201一综合性医院</t>
  </si>
  <si>
    <t>2100202-中医（民族）医院</t>
  </si>
  <si>
    <t>2100299-其他公立医院支出</t>
  </si>
  <si>
    <t>21003-基层医疗卫生机构</t>
  </si>
  <si>
    <t>2100301-城市社区卫生机构</t>
  </si>
  <si>
    <t>2100302-乡镇卫生院</t>
  </si>
  <si>
    <t>2100399-其他基层医疗卫生机构</t>
  </si>
  <si>
    <t>21004-公共卫生</t>
  </si>
  <si>
    <t>2100401-疾病预防控制机构</t>
  </si>
  <si>
    <t>2100403-妇幼保健机构</t>
  </si>
  <si>
    <t>2100408-基本公共卫生</t>
  </si>
  <si>
    <t>21011-行政事业单位医疗</t>
  </si>
  <si>
    <t>2101101-行政单位医疗</t>
  </si>
  <si>
    <t>2101102-事业单位医疗</t>
  </si>
  <si>
    <t>21017-中医药事务</t>
  </si>
  <si>
    <t>2101704-中医（民族医）药专项</t>
  </si>
  <si>
    <t>21099-其他卫生健康支出</t>
  </si>
  <si>
    <t>2109999-其他卫生健康支出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</si>
  <si>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</si>
  <si>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</si>
  <si>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</si>
  <si>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</si>
  <si>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</si>
  <si>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</si>
  <si>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</si>
  <si>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</si>
  <si>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</si>
  <si>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</si>
  <si>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</si>
  <si>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</si>
  <si>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</si>
  <si>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</si>
  <si>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</si>
  <si>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</si>
  <si>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</si>
  <si>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</si>
  <si>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</si>
  <si>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</si>
  <si>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</si>
  <si>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</si>
  <si>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</si>
  <si>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</si>
  <si>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</si>
  <si>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</si>
  <si>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</si>
  <si>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</si>
  <si>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</si>
  <si>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</si>
  <si>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</si>
  <si>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</si>
  <si>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</si>
  <si>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</si>
  <si>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</si>
  <si>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</si>
  <si>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</si>
  <si>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</si>
  <si>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</si>
  <si>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</si>
  <si>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</si>
  <si>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</si>
  <si>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</si>
  <si>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</si>
  <si>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</si>
  <si>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</si>
  <si>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宁县卫生健康局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</si>
  <si>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</si>
  <si>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</si>
  <si>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</si>
  <si>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</si>
  <si>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</si>
  <si>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</si>
  <si>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</si>
  <si>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</si>
  <si>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</si>
  <si>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</si>
  <si>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</si>
  <si>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</si>
  <si>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</si>
  <si>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</si>
  <si>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</si>
  <si>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</si>
  <si>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</si>
  <si>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卫生健康事务管理支出</t>
  </si>
  <si>
    <t>行政运行</t>
  </si>
  <si>
    <t>一般行政管理事务</t>
  </si>
  <si>
    <t>公立医院</t>
  </si>
  <si>
    <t>2100201</t>
  </si>
  <si>
    <t>综合性医院</t>
  </si>
  <si>
    <t>2100202</t>
  </si>
  <si>
    <t>中医（民族）医院</t>
  </si>
  <si>
    <t>其他公立医院支出</t>
  </si>
  <si>
    <t>基层医疗卫生机构</t>
  </si>
  <si>
    <t>2100301</t>
  </si>
  <si>
    <t>城市社区卫生机构</t>
  </si>
  <si>
    <t>乡镇卫生院</t>
  </si>
  <si>
    <t>其他基层医疗卫生机构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</si>
  <si>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</si>
  <si>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</si>
  <si>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</si>
  <si>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</si>
  <si>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</si>
  <si>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</si>
  <si>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</si>
  <si>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</t>
  </si>
  <si>
    <t>行政事业单位医疗</t>
  </si>
  <si>
    <t>行政单位医疗</t>
  </si>
  <si>
    <t>事业单位医疗</t>
  </si>
  <si>
    <t>中医药事务</t>
  </si>
  <si>
    <t>中医（民族医）药专项</t>
  </si>
  <si>
    <t>其他卫生健康支出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</si>
  <si>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</si>
  <si>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</si>
  <si>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</si>
  <si>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</si>
  <si>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</si>
  <si>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</si>
  <si>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</si>
  <si>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</si>
  <si>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</si>
  <si>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</si>
  <si>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</si>
  <si>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</si>
  <si>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</si>
  <si>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</si>
  <si>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</si>
  <si>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办公费</t>
  </si>
  <si>
    <t>30202</t>
  </si>
  <si>
    <t>印刷费</t>
  </si>
  <si>
    <t>30207</t>
  </si>
  <si>
    <t>邮电费</t>
  </si>
  <si>
    <t>30211</t>
  </si>
  <si>
    <t>差旅费</t>
  </si>
  <si>
    <t>专用材料费</t>
  </si>
  <si>
    <t>30226</t>
  </si>
  <si>
    <t>劳务费</t>
  </si>
  <si>
    <t>工会经费</t>
  </si>
  <si>
    <t>福利费</t>
  </si>
  <si>
    <t>其他交通费用（车补）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</si>
  <si>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</si>
  <si>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</si>
  <si>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</si>
  <si>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</si>
  <si>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</si>
  <si>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</si>
  <si>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</si>
  <si>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</si>
  <si>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</si>
  <si>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</si>
  <si>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</si>
  <si>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</si>
  <si>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宁县疾病预防控制中心</t>
  </si>
  <si>
    <t>宁县人民医院</t>
  </si>
  <si>
    <t>宁县新庄镇中心卫生院</t>
  </si>
  <si>
    <t>宁县米桥卫生院</t>
  </si>
  <si>
    <t>一般公共预算机关运行经费</t>
  </si>
  <si>
    <t>序号</t>
  </si>
  <si>
    <t>经济科目编码</t>
  </si>
  <si>
    <t>经济科目名称</t>
  </si>
  <si>
    <t>302</t>
  </si>
  <si>
    <t>30201</t>
  </si>
  <si>
    <t>30213</t>
  </si>
  <si>
    <t>维修（护）费</t>
  </si>
  <si>
    <t>30216</t>
  </si>
  <si>
    <t>30225</t>
  </si>
  <si>
    <t>专用燃料费</t>
  </si>
  <si>
    <t>30227</t>
  </si>
  <si>
    <t>委托业务费</t>
  </si>
  <si>
    <t>30228</t>
  </si>
  <si>
    <t>30229</t>
  </si>
  <si>
    <t>30239</t>
  </si>
  <si>
    <t>其他交通费用</t>
  </si>
  <si>
    <t>30299</t>
  </si>
  <si>
    <t>其他商品和服务支出</t>
  </si>
  <si>
    <t>政府性基金预算支出情况表</t>
  </si>
  <si>
    <t>项        目</t>
  </si>
  <si>
    <t>编码</t>
  </si>
  <si>
    <t>名称</t>
  </si>
  <si>
    <t>1</t>
  </si>
  <si>
    <t>庆阳市宁县人民医院传染病区建设项目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</si>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</sst>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>
  <numFmts count="7">
    <numFmt numFmtId="0" formatCode="General"/>
    <numFmt numFmtId="167" formatCode="yyyy\-mm\-dd"/>
    <numFmt numFmtId="166" formatCode="#0.00"/>
    <numFmt numFmtId="164" formatCode="0.00_ "/>
    <numFmt numFmtId="4" formatCode="#,##0.00"/>
    <numFmt numFmtId="49" formatCode="@"/>
    <numFmt numFmtId="165" formatCode="#,##0.00_ "/>
  </numFmts>
  <fonts count="29">
    <font>
      <name val="宋体"/>
      <sz val="11"/>
    </font>
    <font>
      <name val="SimSun"/>
      <charset val="134"/>
      <sz val="9"/>
    </font>
    <font>
      <name val="SimSun"/>
      <charset val="134"/>
      <sz val="10"/>
    </font>
    <font>
      <name val="宋体"/>
      <b/>
      <charset val="134"/>
      <sz val="22"/>
    </font>
    <font>
      <name val="Hiragino Sans GB"/>
      <charset val="134"/>
      <sz val="10"/>
    </font>
    <font>
      <name val="SimSun"/>
      <b/>
      <charset val="134"/>
      <sz val="19"/>
    </font>
    <font>
      <name val="SimSun"/>
      <b/>
      <charset val="134"/>
      <sz val="12"/>
    </font>
    <font>
      <name val="SimSun"/>
      <b/>
      <charset val="134"/>
      <sz val="11"/>
    </font>
    <font>
      <name val="SimSun"/>
      <b/>
      <charset val="134"/>
      <u/>
      <sz val="10"/>
      <color rgb="FF0000FF"/>
    </font>
    <font>
      <name val="SimSun"/>
      <b/>
      <charset val="134"/>
      <sz val="10"/>
    </font>
    <font>
      <name val="宋体"/>
      <charset val="1"/>
      <sz val="11"/>
      <color indexed="8"/>
    </font>
    <font>
      <name val="SimSun"/>
      <b/>
      <charset val="134"/>
      <sz val="9"/>
    </font>
    <font>
      <name val="Calibri"/>
      <charset val="134"/>
      <sz val="11"/>
      <color indexed="8"/>
    </font>
    <font>
      <name val="Arial"/>
      <charset val="134"/>
      <sz val="10"/>
    </font>
    <font>
      <name val="宋体"/>
      <charset val="134"/>
      <u/>
      <sz val="9"/>
      <color indexed="12"/>
    </font>
    <font>
      <name val="宋体"/>
      <b/>
      <charset val="134"/>
      <sz val="18"/>
      <color indexed="8"/>
    </font>
    <font>
      <name val="宋体"/>
      <charset val="134"/>
      <sz val="9"/>
      <color indexed="8"/>
    </font>
    <font>
      <name val="宋体"/>
      <b/>
      <charset val="134"/>
      <sz val="9"/>
      <color indexed="8"/>
    </font>
    <font>
      <name val="宋体"/>
      <b/>
      <charset val="1"/>
      <sz val="9"/>
      <color rgb="FF000000"/>
    </font>
    <font>
      <name val="宋体"/>
      <charset val="134"/>
      <sz val="9"/>
    </font>
    <font>
      <name val="宋体"/>
      <charset val="1"/>
      <sz val="9"/>
      <color indexed="8"/>
    </font>
    <font>
      <name val="宋体"/>
      <b/>
      <charset val="1"/>
      <sz val="9"/>
      <color indexed="8"/>
    </font>
    <font>
      <name val="宋体"/>
      <charset val="134"/>
      <u/>
      <sz val="10"/>
      <color indexed="12"/>
    </font>
    <font>
      <name val="宋体"/>
      <b/>
      <charset val="134"/>
      <sz val="10"/>
      <color indexed="8"/>
    </font>
    <font>
      <name val="宋体"/>
      <charset val="134"/>
      <sz val="10"/>
      <color indexed="8"/>
    </font>
    <font>
      <name val="仿宋_GB2312"/>
      <b/>
      <charset val="1"/>
      <sz val="16"/>
      <color indexed="8"/>
    </font>
    <font>
      <name val="宋体"/>
      <charset val="1"/>
      <sz val="9"/>
      <color rgb="FF000000"/>
    </font>
    <font>
      <name val="宋体"/>
      <b/>
      <charset val="1"/>
      <sz val="10"/>
      <color rgb="FF000000"/>
    </font>
    <font>
      <name val="仿宋_GB2312"/>
      <charset val="1"/>
      <sz val="9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bottom"/>
      <protection locked="0" hidden="0"/>
    </xf>
  </cellStyleXfs>
  <cellXfs count="1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7" fontId="2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vertical="bottom"/>
    </xf>
    <xf numFmtId="0" fontId="13" fillId="0" borderId="0" xfId="0" applyFont="1" applyFill="1" applyAlignment="1">
      <alignment vertical="bottom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right" vertical="center"/>
    </xf>
    <xf numFmtId="0" fontId="16" fillId="0" borderId="1" xfId="1" applyFont="1" applyFill="1" applyBorder="1">
      <alignment vertical="center"/>
    </xf>
    <xf numFmtId="164" fontId="19" fillId="0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>
      <alignment vertical="center"/>
    </xf>
    <xf numFmtId="0" fontId="16" fillId="0" borderId="1" xfId="1" applyFont="1" applyBorder="1">
      <alignment vertical="center"/>
    </xf>
    <xf numFmtId="0" fontId="17" fillId="0" borderId="1" xfId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6" fontId="9" fillId="0" borderId="2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 wrapText="1"/>
    </xf>
    <xf numFmtId="0" fontId="17" fillId="0" borderId="4" xfId="0" applyNumberFormat="1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5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7" fillId="0" borderId="6" xfId="0" applyNumberFormat="1" applyFont="1" applyFill="1" applyBorder="1" applyAlignment="1">
      <alignment horizontal="left" vertical="center"/>
    </xf>
    <xf numFmtId="164" fontId="9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6" fillId="0" borderId="5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vertical="bottom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>
      <alignment vertical="center"/>
    </xf>
    <xf numFmtId="164" fontId="1" fillId="0" borderId="1" xfId="0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right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0" fontId="28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www.wps.cn/officeDocument/2020/cellImage" Target="cellimages.xml"/><Relationship Id="rId16" Type="http://schemas.openxmlformats.org/officeDocument/2006/relationships/sharedStrings" Target="sharedStrings.xml"/><Relationship Id="rId17" Type="http://schemas.openxmlformats.org/officeDocument/2006/relationships/styles" Target="styles.xml"/><Relationship Id="rId1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5"/>
  <sheetViews>
    <sheetView workbookViewId="0">
      <selection activeCell="B6" sqref="B6:K6"/>
    </sheetView>
  </sheetViews>
  <sheetFormatPr defaultRowHeight="13.5" defaultColWidth="10"/>
  <cols>
    <col min="1" max="1" customWidth="1" width="2.5390625" style="0"/>
    <col min="2" max="4" customWidth="1" width="9.765625" style="0"/>
    <col min="5" max="5" customWidth="1" width="11.5078125" style="0"/>
    <col min="6" max="6" customWidth="1" width="9.765625" style="0"/>
    <col min="7" max="7" customWidth="1" width="11.5078125" style="0"/>
    <col min="8" max="11" customWidth="1" width="9.765625" style="0"/>
  </cols>
  <sheetData>
    <row r="1" spans="8:8" ht="14.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8:8" ht="14.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8:8" ht="22.75" customHeight="1">
      <c r="A3" s="2"/>
      <c r="B3" s="2" t="s">
        <v>0</v>
      </c>
      <c r="C3" s="3">
        <v>6070.0</v>
      </c>
      <c r="D3" s="3"/>
      <c r="E3" s="2"/>
      <c r="F3" s="2"/>
      <c r="G3" s="2"/>
      <c r="H3" s="2"/>
      <c r="I3" s="2"/>
      <c r="J3" s="2"/>
      <c r="K3" s="2"/>
    </row>
    <row r="4" spans="8:8" ht="22.75" customHeight="1">
      <c r="A4" s="2"/>
      <c r="B4" s="2" t="s">
        <v>1</v>
      </c>
      <c r="C4" s="2" t="s">
        <v>2</v>
      </c>
      <c r="D4" s="2"/>
      <c r="E4" s="2"/>
      <c r="F4" s="2"/>
      <c r="G4" s="2"/>
      <c r="H4" s="2"/>
      <c r="I4" s="2"/>
      <c r="J4" s="2"/>
      <c r="K4" s="2"/>
    </row>
    <row r="5" spans="8:8" ht="14.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8:8" ht="78.55" customHeight="1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8:8" ht="2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8:8" ht="2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8:8" ht="2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8:8" ht="22.75" customHeight="1">
      <c r="A10" s="2"/>
      <c r="B10" s="2" t="s">
        <v>4</v>
      </c>
      <c r="C10" s="2"/>
      <c r="F10" s="5" t="s">
        <v>5</v>
      </c>
      <c r="G10" s="6"/>
      <c r="H10" s="2"/>
      <c r="I10" s="2"/>
      <c r="J10" s="2"/>
      <c r="K10" s="2"/>
    </row>
    <row r="11" spans="8:8" ht="2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8:8" ht="22.75" customHeight="1">
      <c r="A12" s="2"/>
      <c r="B12" s="5" t="s">
        <v>6</v>
      </c>
      <c r="C12" s="5"/>
      <c r="D12" s="2"/>
      <c r="E12" s="5" t="s">
        <v>7</v>
      </c>
      <c r="F12" s="1"/>
      <c r="G12" s="2"/>
      <c r="H12" s="5" t="s">
        <v>8</v>
      </c>
      <c r="I12" s="1"/>
      <c r="J12" s="2"/>
      <c r="K12" s="2"/>
    </row>
    <row r="13" spans="8:8" ht="14.3" customHeight="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spans="8:8" ht="14.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8:8" ht="14.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>
      <selection activeCell="F14" sqref="F14"/>
    </sheetView>
  </sheetViews>
  <sheetFormatPr defaultRowHeight="13.5" defaultColWidth="10"/>
  <cols>
    <col min="1" max="1" customWidth="1" width="5.015625" style="0"/>
    <col min="2" max="2" customWidth="1" width="56.382812" style="0"/>
    <col min="3" max="3" customWidth="1" width="40.164062" style="0"/>
  </cols>
  <sheetData>
    <row r="1" spans="8:8" ht="35.4" customHeight="1">
      <c r="A1" s="1"/>
      <c r="B1" s="1"/>
    </row>
    <row r="2" spans="8:8" ht="39.15" customHeight="1">
      <c r="A2" s="1"/>
      <c r="B2" s="7" t="s">
        <v>10</v>
      </c>
      <c r="C2" s="7"/>
    </row>
    <row r="3" spans="8:8" ht="29.35" customHeight="1">
      <c r="A3" s="8"/>
      <c r="B3" s="9" t="s">
        <v>11</v>
      </c>
      <c r="C3" s="9" t="s">
        <v>12</v>
      </c>
    </row>
    <row r="4" spans="8:8" ht="28.45" customHeight="1">
      <c r="A4" s="10"/>
      <c r="B4" s="11" t="s">
        <v>13</v>
      </c>
      <c r="C4" s="12" t="s">
        <v>14</v>
      </c>
    </row>
    <row r="5" spans="8:8" ht="28.45" customHeight="1">
      <c r="A5" s="10"/>
      <c r="B5" s="11" t="s">
        <v>15</v>
      </c>
      <c r="C5" s="12" t="s">
        <v>16</v>
      </c>
    </row>
    <row r="6" spans="8:8" ht="28.45" customHeight="1">
      <c r="A6" s="10"/>
      <c r="B6" s="11" t="s">
        <v>17</v>
      </c>
      <c r="C6" s="12" t="s">
        <v>18</v>
      </c>
    </row>
    <row r="7" spans="8:8" ht="28.45" customHeight="1">
      <c r="A7" s="10"/>
      <c r="B7" s="11" t="s">
        <v>19</v>
      </c>
      <c r="C7" s="12"/>
    </row>
    <row r="8" spans="8:8" ht="28.45" customHeight="1">
      <c r="A8" s="10"/>
      <c r="B8" s="11" t="s">
        <v>20</v>
      </c>
      <c r="C8" s="12" t="s">
        <v>21</v>
      </c>
    </row>
    <row r="9" spans="8:8" ht="28.45" customHeight="1">
      <c r="A9" s="10"/>
      <c r="B9" s="11" t="s">
        <v>22</v>
      </c>
      <c r="C9" s="12" t="s">
        <v>23</v>
      </c>
    </row>
    <row r="10" spans="8:8" ht="28.45" customHeight="1">
      <c r="A10" s="10"/>
      <c r="B10" s="11" t="s">
        <v>24</v>
      </c>
      <c r="C10" s="12" t="s">
        <v>25</v>
      </c>
    </row>
    <row r="11" spans="8:8" ht="28.45" customHeight="1">
      <c r="A11" s="10"/>
      <c r="B11" s="11" t="s">
        <v>26</v>
      </c>
      <c r="C11" s="12" t="s">
        <v>27</v>
      </c>
    </row>
    <row r="12" spans="8:8" ht="28.45" customHeight="1">
      <c r="A12" s="10"/>
      <c r="B12" s="11" t="s">
        <v>28</v>
      </c>
      <c r="C12" s="12"/>
    </row>
    <row r="13" spans="8:8" ht="28.45" customHeight="1">
      <c r="A13" s="1"/>
      <c r="B13" s="11" t="s">
        <v>29</v>
      </c>
      <c r="C13" s="12"/>
    </row>
    <row r="14" spans="8:8" ht="28.45" customHeight="1">
      <c r="A14" s="1"/>
      <c r="B14" s="11" t="s">
        <v>30</v>
      </c>
      <c r="C14" s="12" t="s">
        <v>14</v>
      </c>
    </row>
    <row r="15" spans="8:8" ht="36.0" customHeight="1">
      <c r="B15" s="11" t="s">
        <v>31</v>
      </c>
      <c r="C15" s="13"/>
    </row>
  </sheetData>
  <mergeCells count="1">
    <mergeCell ref="B2:C2"/>
  </mergeCells>
  <pageMargins left="0.75" right="0.75" top="0.270000010728836" bottom="0.270000010728836" header="0.0" footer="0.0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2"/>
  <sheetViews>
    <sheetView workbookViewId="0" topLeftCell="A15">
      <selection activeCell="D39" sqref="D39"/>
    </sheetView>
  </sheetViews>
  <sheetFormatPr defaultRowHeight="13.5" defaultColWidth="10"/>
  <cols>
    <col min="1" max="1" customWidth="1" width="41.929688" style="0"/>
    <col min="2" max="2" customWidth="1" width="16.691406" style="0"/>
    <col min="3" max="3" customWidth="1" width="36.640625" style="0"/>
    <col min="4" max="4" customWidth="1" width="14.5546875" style="0"/>
    <col min="5" max="6" customWidth="0" width="12.625" style="0"/>
    <col min="8" max="9" customWidth="0" width="12.625" style="0"/>
  </cols>
  <sheetData>
    <row r="1" spans="8:8" ht="14.3" customHeight="1">
      <c r="A1" s="1"/>
      <c r="B1" s="1"/>
      <c r="C1" s="1"/>
      <c r="D1" s="1"/>
    </row>
    <row r="2" spans="8:8" ht="39.85" customHeight="1">
      <c r="A2" s="14" t="s">
        <v>32</v>
      </c>
      <c r="B2" s="14"/>
      <c r="C2" s="14"/>
      <c r="D2" s="14"/>
    </row>
    <row r="3" spans="8:8" ht="22.75" customHeight="1">
      <c r="A3" s="10"/>
      <c r="B3" s="10"/>
      <c r="C3" s="10"/>
      <c r="D3" s="15" t="s">
        <v>33</v>
      </c>
    </row>
    <row r="4" spans="8:8" ht="22.75" customHeight="1">
      <c r="A4" s="16" t="s">
        <v>34</v>
      </c>
      <c r="B4" s="16"/>
      <c r="C4" s="16" t="s">
        <v>35</v>
      </c>
      <c r="D4" s="16"/>
    </row>
    <row r="5" spans="8:8" ht="22.75" customHeight="1">
      <c r="A5" s="16" t="s">
        <v>36</v>
      </c>
      <c r="B5" s="16" t="s">
        <v>37</v>
      </c>
      <c r="C5" s="16" t="s">
        <v>36</v>
      </c>
      <c r="D5" s="16" t="s">
        <v>37</v>
      </c>
    </row>
    <row r="6" spans="8:8" ht="22.75" customHeight="1">
      <c r="A6" s="17" t="s">
        <v>38</v>
      </c>
      <c r="B6" s="18">
        <v>1.228413088E8</v>
      </c>
      <c r="C6" s="17"/>
      <c r="D6" s="18"/>
    </row>
    <row r="7" spans="8:8" ht="22.75" customHeight="1">
      <c r="A7" s="17" t="s">
        <v>39</v>
      </c>
      <c r="B7" s="18">
        <v>8950000.0</v>
      </c>
      <c r="C7" s="17" t="s">
        <v>40</v>
      </c>
      <c r="D7" s="19"/>
    </row>
    <row r="8" spans="8:8" ht="22.75" customHeight="1">
      <c r="A8" s="17" t="s">
        <v>41</v>
      </c>
      <c r="B8" s="18"/>
      <c r="C8" s="17" t="s">
        <v>42</v>
      </c>
      <c r="D8" s="19"/>
    </row>
    <row r="9" spans="8:8" ht="22.75" customHeight="1">
      <c r="A9" s="17" t="s">
        <v>43</v>
      </c>
      <c r="B9" s="18"/>
      <c r="C9" s="17" t="s">
        <v>44</v>
      </c>
      <c r="D9" s="19"/>
    </row>
    <row r="10" spans="8:8" ht="22.75" customHeight="1">
      <c r="A10" s="17" t="s">
        <v>45</v>
      </c>
      <c r="B10" s="18">
        <v>3.207372645E8</v>
      </c>
      <c r="C10" s="17" t="s">
        <v>46</v>
      </c>
      <c r="D10" s="19"/>
    </row>
    <row r="11" spans="8:8" ht="22.75" customHeight="1">
      <c r="A11" s="17" t="s">
        <v>47</v>
      </c>
      <c r="B11" s="18"/>
      <c r="C11" s="17" t="s">
        <v>48</v>
      </c>
      <c r="D11" s="19"/>
    </row>
    <row r="12" spans="8:8" ht="22.75" customHeight="1">
      <c r="A12" s="17" t="s">
        <v>49</v>
      </c>
      <c r="B12" s="18"/>
      <c r="C12" s="17" t="s">
        <v>50</v>
      </c>
      <c r="D12" s="19"/>
    </row>
    <row r="13" spans="8:8" ht="22.75" customHeight="1">
      <c r="A13" s="17" t="s">
        <v>51</v>
      </c>
      <c r="B13" s="18"/>
      <c r="C13" s="17" t="s">
        <v>52</v>
      </c>
      <c r="D13" s="20">
        <v>1.110077144E7</v>
      </c>
    </row>
    <row r="14" spans="8:8" ht="22.75" customHeight="1">
      <c r="A14" s="17" t="s">
        <v>53</v>
      </c>
      <c r="B14" s="18"/>
      <c r="C14" s="17" t="s">
        <v>54</v>
      </c>
      <c r="D14" s="20"/>
    </row>
    <row r="15" spans="8:8" ht="22.75" customHeight="1">
      <c r="A15" s="17"/>
      <c r="B15" s="21"/>
      <c r="C15" s="17" t="s">
        <v>55</v>
      </c>
      <c r="D15" s="20">
        <f>B39-D13-D30</f>
        <v>4.3247780186E8</v>
      </c>
    </row>
    <row r="16" spans="8:8" ht="22.75" customHeight="1">
      <c r="A16" s="17"/>
      <c r="B16" s="21"/>
      <c r="C16" s="17" t="s">
        <v>56</v>
      </c>
      <c r="D16" s="19"/>
    </row>
    <row r="17" spans="8:8" ht="22.75" customHeight="1">
      <c r="A17" s="17"/>
      <c r="B17" s="21"/>
      <c r="C17" s="17" t="s">
        <v>57</v>
      </c>
      <c r="D17" s="19"/>
    </row>
    <row r="18" spans="8:8" ht="22.75" customHeight="1">
      <c r="A18" s="17"/>
      <c r="B18" s="21"/>
      <c r="C18" s="17" t="s">
        <v>58</v>
      </c>
      <c r="D18" s="19"/>
    </row>
    <row r="19" spans="8:8" ht="22.75" customHeight="1">
      <c r="A19" s="17"/>
      <c r="B19" s="21"/>
      <c r="C19" s="17" t="s">
        <v>59</v>
      </c>
      <c r="D19" s="19"/>
    </row>
    <row r="20" spans="8:8" ht="22.75" customHeight="1">
      <c r="A20" s="22"/>
      <c r="B20" s="23"/>
      <c r="C20" s="17" t="s">
        <v>60</v>
      </c>
      <c r="D20" s="19"/>
    </row>
    <row r="21" spans="8:8" ht="22.75" customHeight="1">
      <c r="A21" s="22"/>
      <c r="B21" s="23"/>
      <c r="C21" s="17" t="s">
        <v>61</v>
      </c>
      <c r="D21" s="19"/>
    </row>
    <row r="22" spans="8:8" ht="22.75" customHeight="1">
      <c r="A22" s="22"/>
      <c r="B22" s="23"/>
      <c r="C22" s="17" t="s">
        <v>62</v>
      </c>
      <c r="D22" s="19"/>
    </row>
    <row r="23" spans="8:8" ht="22.75" customHeight="1">
      <c r="A23" s="22"/>
      <c r="B23" s="23"/>
      <c r="C23" s="17" t="s">
        <v>63</v>
      </c>
      <c r="D23" s="19"/>
    </row>
    <row r="24" spans="8:8" ht="22.75" customHeight="1">
      <c r="A24" s="22"/>
      <c r="B24" s="23"/>
      <c r="C24" s="17" t="s">
        <v>64</v>
      </c>
      <c r="D24" s="19"/>
    </row>
    <row r="25" spans="8:8" ht="22.75" customHeight="1">
      <c r="A25" s="17"/>
      <c r="B25" s="21"/>
      <c r="C25" s="17" t="s">
        <v>65</v>
      </c>
      <c r="D25" s="19"/>
    </row>
    <row r="26" spans="8:8" ht="22.75" customHeight="1">
      <c r="A26" s="17"/>
      <c r="B26" s="21"/>
      <c r="C26" s="17" t="s">
        <v>66</v>
      </c>
      <c r="D26" s="19"/>
    </row>
    <row r="27" spans="8:8" ht="22.75" customHeight="1">
      <c r="A27" s="17"/>
      <c r="B27" s="21"/>
      <c r="C27" s="17" t="s">
        <v>67</v>
      </c>
      <c r="D27" s="19"/>
    </row>
    <row r="28" spans="8:8" ht="22.75" customHeight="1">
      <c r="A28" s="22"/>
      <c r="B28" s="23"/>
      <c r="C28" s="17" t="s">
        <v>68</v>
      </c>
      <c r="D28" s="19"/>
    </row>
    <row r="29" spans="8:8" ht="22.75" customHeight="1">
      <c r="A29" s="22"/>
      <c r="B29" s="23"/>
      <c r="C29" s="17" t="s">
        <v>69</v>
      </c>
      <c r="D29" s="19"/>
    </row>
    <row r="30" spans="8:8" ht="22.75" customHeight="1">
      <c r="A30" s="22"/>
      <c r="B30" s="23"/>
      <c r="C30" s="17" t="s">
        <v>70</v>
      </c>
      <c r="D30" s="20">
        <v>8950000.0</v>
      </c>
    </row>
    <row r="31" spans="8:8" ht="22.75" customHeight="1">
      <c r="A31" s="22"/>
      <c r="B31" s="23"/>
      <c r="C31" s="17" t="s">
        <v>71</v>
      </c>
      <c r="D31" s="19"/>
    </row>
    <row r="32" spans="8:8" ht="22.75" customHeight="1">
      <c r="A32" s="22"/>
      <c r="B32" s="23"/>
      <c r="C32" s="17" t="s">
        <v>72</v>
      </c>
      <c r="D32" s="19"/>
    </row>
    <row r="33" spans="8:8" ht="22.75" customHeight="1">
      <c r="A33" s="17"/>
      <c r="B33" s="17"/>
      <c r="C33" s="17" t="s">
        <v>73</v>
      </c>
      <c r="D33" s="19"/>
    </row>
    <row r="34" spans="8:8" ht="22.75" customHeight="1">
      <c r="A34" s="17"/>
      <c r="B34" s="17"/>
      <c r="C34" s="17" t="s">
        <v>74</v>
      </c>
      <c r="D34" s="19"/>
    </row>
    <row r="35" spans="8:8" ht="22.75" customHeight="1">
      <c r="A35" s="17"/>
      <c r="B35" s="17"/>
      <c r="C35" s="17" t="s">
        <v>75</v>
      </c>
      <c r="D35" s="19"/>
    </row>
    <row r="36" spans="8:8" ht="22.75" customHeight="1">
      <c r="A36" s="17"/>
      <c r="B36" s="17"/>
      <c r="C36" s="17"/>
      <c r="D36" s="17"/>
    </row>
    <row r="37" spans="8:8" ht="22.75" customHeight="1">
      <c r="A37" s="17"/>
      <c r="B37" s="17"/>
      <c r="C37" s="17"/>
      <c r="D37" s="17"/>
    </row>
    <row r="38" spans="8:8" ht="22.75" customHeight="1">
      <c r="A38" s="17"/>
      <c r="B38" s="17"/>
      <c r="C38" s="17"/>
      <c r="D38" s="17"/>
    </row>
    <row r="39" spans="8:8" ht="22.75" customHeight="1">
      <c r="A39" s="22" t="s">
        <v>76</v>
      </c>
      <c r="B39" s="23">
        <f>SUM(B6:B14)</f>
        <v>4.525285733E8</v>
      </c>
      <c r="C39" s="22" t="s">
        <v>77</v>
      </c>
      <c r="D39" s="23">
        <f>SUM(D6:D38)</f>
        <v>4.525285733E8</v>
      </c>
    </row>
    <row r="40" spans="8:8" ht="22.75" customHeight="1">
      <c r="A40" s="22" t="s">
        <v>78</v>
      </c>
      <c r="B40" s="23"/>
      <c r="C40" s="22" t="s">
        <v>79</v>
      </c>
      <c r="D40" s="23"/>
    </row>
    <row r="41" spans="8:8" ht="22.75" customHeight="1">
      <c r="A41" s="22" t="s">
        <v>80</v>
      </c>
      <c r="B41" s="21"/>
      <c r="C41" s="17"/>
      <c r="D41" s="21"/>
    </row>
    <row r="42" spans="8:8" ht="22.75" customHeight="1">
      <c r="A42" s="22" t="s">
        <v>81</v>
      </c>
      <c r="B42" s="23">
        <f>B39+B40</f>
        <v>4.525285733E8</v>
      </c>
      <c r="C42" s="22" t="s">
        <v>82</v>
      </c>
      <c r="D42" s="23">
        <f>D39+D40</f>
        <v>4.525285733E8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.0" footer="0.0"/>
  <pageSetup paperSize="9" scale="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32"/>
  <sheetViews>
    <sheetView workbookViewId="0" topLeftCell="A10" showZeros="0">
      <selection activeCell="D13" sqref="D13"/>
    </sheetView>
  </sheetViews>
  <sheetFormatPr defaultRowHeight="12.75" customHeight="1" defaultColWidth="7"/>
  <cols>
    <col min="1" max="1" customWidth="1" width="44.375" style="24"/>
    <col min="2" max="2" customWidth="1" width="35.625" style="24"/>
    <col min="3" max="3" customWidth="1" width="27.375" style="24"/>
    <col min="4" max="16384" customWidth="0" width="7.875" style="25"/>
  </cols>
  <sheetData>
    <row r="1" spans="8:8" ht="24.75" customHeight="1">
      <c r="A1" s="26"/>
    </row>
    <row r="2" spans="8:8" ht="24.75" customHeight="1">
      <c r="A2" s="27" t="s">
        <v>83</v>
      </c>
      <c r="B2" s="27"/>
    </row>
    <row r="3" spans="8:8" ht="24.75" customHeight="1">
      <c r="A3" s="28"/>
      <c r="B3" s="29" t="s">
        <v>33</v>
      </c>
    </row>
    <row r="4" spans="8:8" ht="24.0" customHeight="1">
      <c r="A4" s="30" t="s">
        <v>36</v>
      </c>
      <c r="B4" s="30" t="s">
        <v>37</v>
      </c>
    </row>
    <row r="5" spans="8:8" s="25" ht="25.0" customFormat="1" customHeight="1">
      <c r="A5" s="31" t="s">
        <v>84</v>
      </c>
      <c r="B5" s="32">
        <v>1.228413088E8</v>
      </c>
      <c r="C5" s="24"/>
    </row>
    <row r="6" spans="8:8" s="25" ht="25.0" customFormat="1" customHeight="1">
      <c r="A6" s="33" t="s">
        <v>85</v>
      </c>
      <c r="B6" s="34">
        <f>B5-B7</f>
        <v>1.151872088E8</v>
      </c>
      <c r="C6" s="24"/>
    </row>
    <row r="7" spans="8:8" s="25" ht="25.0" customFormat="1" customHeight="1">
      <c r="A7" s="33" t="s">
        <v>86</v>
      </c>
      <c r="B7" s="34">
        <v>7654100.0</v>
      </c>
      <c r="C7" s="24"/>
    </row>
    <row r="8" spans="8:8" s="25" ht="25.0" customFormat="1" customHeight="1">
      <c r="A8" s="31" t="s">
        <v>87</v>
      </c>
      <c r="B8" s="34">
        <f>B9+B10</f>
        <v>0.0</v>
      </c>
      <c r="C8" s="24"/>
    </row>
    <row r="9" spans="8:8" s="25" ht="25.0" customFormat="1" customHeight="1">
      <c r="A9" s="33" t="s">
        <v>85</v>
      </c>
      <c r="B9" s="34"/>
      <c r="C9" s="24"/>
    </row>
    <row r="10" spans="8:8" s="25" ht="25.0" customFormat="1" customHeight="1">
      <c r="A10" s="33" t="s">
        <v>86</v>
      </c>
      <c r="B10" s="34"/>
      <c r="C10" s="24"/>
    </row>
    <row r="11" spans="8:8" s="25" ht="25.0" customFormat="1" customHeight="1">
      <c r="A11" s="31" t="s">
        <v>88</v>
      </c>
      <c r="B11" s="34"/>
      <c r="C11" s="24"/>
    </row>
    <row r="12" spans="8:8" s="25" ht="25.0" customFormat="1" customHeight="1">
      <c r="A12" s="33" t="s">
        <v>85</v>
      </c>
      <c r="B12" s="34"/>
      <c r="C12" s="24"/>
    </row>
    <row r="13" spans="8:8" s="25" ht="25.0" customFormat="1" customHeight="1">
      <c r="A13" s="33" t="s">
        <v>86</v>
      </c>
      <c r="B13" s="34"/>
      <c r="C13" s="24"/>
    </row>
    <row r="14" spans="8:8" s="25" ht="25.0" customFormat="1" customHeight="1">
      <c r="A14" s="35" t="s">
        <v>89</v>
      </c>
      <c r="B14" s="34">
        <v>3.207372645E8</v>
      </c>
      <c r="C14" s="24"/>
    </row>
    <row r="15" spans="8:8" s="25" ht="25.0" customFormat="1" customHeight="1">
      <c r="A15" s="33" t="s">
        <v>90</v>
      </c>
      <c r="B15" s="34"/>
      <c r="C15" s="24"/>
    </row>
    <row r="16" spans="8:8" s="25" ht="25.0" customFormat="1" customHeight="1">
      <c r="A16" s="33" t="s">
        <v>91</v>
      </c>
      <c r="B16" s="34"/>
      <c r="C16" s="24"/>
    </row>
    <row r="17" spans="8:8" s="25" ht="25.0" customFormat="1" customHeight="1">
      <c r="A17" s="33" t="s">
        <v>92</v>
      </c>
      <c r="B17" s="34">
        <v>3.207372645E8</v>
      </c>
      <c r="C17" s="24"/>
    </row>
    <row r="18" spans="8:8" s="25" ht="25.0" customFormat="1" customHeight="1">
      <c r="A18" s="35" t="s">
        <v>93</v>
      </c>
      <c r="B18" s="34"/>
      <c r="C18" s="24"/>
    </row>
    <row r="19" spans="8:8" s="25" ht="25.0" customFormat="1" customHeight="1">
      <c r="A19" s="35" t="s">
        <v>94</v>
      </c>
      <c r="B19" s="34"/>
      <c r="C19" s="24"/>
    </row>
    <row r="20" spans="8:8" s="25" ht="25.0" customFormat="1" customHeight="1">
      <c r="A20" s="35" t="s">
        <v>95</v>
      </c>
      <c r="B20" s="34"/>
      <c r="C20" s="24"/>
    </row>
    <row r="21" spans="8:8" s="25" ht="25.0" customFormat="1" customHeight="1">
      <c r="A21" s="35" t="s">
        <v>96</v>
      </c>
      <c r="B21" s="34"/>
      <c r="C21" s="24"/>
    </row>
    <row r="22" spans="8:8" s="25" ht="25.0" customFormat="1" customHeight="1">
      <c r="A22" s="35" t="s">
        <v>97</v>
      </c>
      <c r="B22" s="32">
        <f>B23+B26+B29+B30</f>
        <v>8950000.0</v>
      </c>
      <c r="C22" s="24"/>
    </row>
    <row r="23" spans="8:8" s="25" ht="25.0" customFormat="1" customHeight="1">
      <c r="A23" s="33" t="s">
        <v>98</v>
      </c>
      <c r="B23" s="32">
        <f>B24+B25</f>
        <v>8950000.0</v>
      </c>
      <c r="C23" s="24"/>
    </row>
    <row r="24" spans="8:8" s="25" ht="25.0" customFormat="1" customHeight="1">
      <c r="A24" s="33" t="s">
        <v>99</v>
      </c>
      <c r="B24" s="32">
        <v>8950000.0</v>
      </c>
      <c r="C24" s="24"/>
    </row>
    <row r="25" spans="8:8" s="25" ht="25.0" customFormat="1" customHeight="1">
      <c r="A25" s="33" t="s">
        <v>100</v>
      </c>
      <c r="B25" s="32"/>
      <c r="C25" s="24"/>
    </row>
    <row r="26" spans="8:8" s="25" ht="25.0" customFormat="1" customHeight="1">
      <c r="A26" s="33" t="s">
        <v>101</v>
      </c>
      <c r="B26" s="32">
        <f>B27+B28</f>
        <v>0.0</v>
      </c>
      <c r="C26" s="24"/>
    </row>
    <row r="27" spans="8:8" s="25" ht="25.0" customFormat="1" customHeight="1">
      <c r="A27" s="33" t="s">
        <v>102</v>
      </c>
      <c r="B27" s="32"/>
      <c r="C27" s="24"/>
    </row>
    <row r="28" spans="8:8" s="25" ht="25.0" customFormat="1" customHeight="1">
      <c r="A28" s="33" t="s">
        <v>103</v>
      </c>
      <c r="B28" s="32"/>
      <c r="C28" s="24"/>
    </row>
    <row r="29" spans="8:8" s="25" ht="25.0" customFormat="1" customHeight="1">
      <c r="A29" s="33" t="s">
        <v>104</v>
      </c>
      <c r="B29" s="32"/>
      <c r="C29" s="24"/>
    </row>
    <row r="30" spans="8:8" s="25" ht="25.0" customFormat="1" customHeight="1">
      <c r="A30" s="33" t="s">
        <v>105</v>
      </c>
      <c r="B30" s="32"/>
      <c r="C30" s="24"/>
    </row>
    <row r="31" spans="8:8" ht="25.0" customHeight="1">
      <c r="A31" s="36"/>
      <c r="B31" s="32"/>
    </row>
    <row r="32" spans="8:8" s="25" ht="25.0" customFormat="1" customHeight="1">
      <c r="A32" s="37" t="s">
        <v>106</v>
      </c>
      <c r="B32" s="38">
        <f>B5+B8+B14+B18+B19+B20+B21+B22</f>
        <v>4.525285733E8</v>
      </c>
      <c r="C32" s="24"/>
    </row>
  </sheetData>
  <sheetProtection sheet="0"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.0" footer="0.393700787401575"/>
  <pageSetup paperSize="9" scale="83"/>
  <headerFooter alignWithMargins="0">
    <oddFooter>&amp;C第 &amp;P 页，共 &amp;N 页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8"/>
  <sheetViews>
    <sheetView workbookViewId="0">
      <selection activeCell="J12" sqref="J12"/>
    </sheetView>
  </sheetViews>
  <sheetFormatPr defaultRowHeight="13.5" defaultColWidth="10"/>
  <cols>
    <col min="1" max="1" customWidth="1" width="32.875" style="0"/>
    <col min="2" max="2" customWidth="1" width="16.75" style="0"/>
    <col min="3" max="3" customWidth="1" width="13.699219" style="0"/>
    <col min="4" max="4" customWidth="1" width="13.296875" style="0"/>
    <col min="5" max="5" customWidth="1" width="12.625" style="0"/>
    <col min="6" max="6" customWidth="0" width="11.5" style="0"/>
    <col min="7" max="7" customWidth="0" width="12.625" style="0"/>
  </cols>
  <sheetData>
    <row r="1" spans="8:8" ht="14.3" customHeight="1">
      <c r="A1" s="1"/>
      <c r="B1" s="1"/>
      <c r="C1" s="1"/>
      <c r="D1" s="1"/>
      <c r="E1" s="1"/>
    </row>
    <row r="2" spans="8:8" ht="39.85" customHeight="1">
      <c r="A2" s="14" t="s">
        <v>107</v>
      </c>
      <c r="B2" s="14"/>
      <c r="C2" s="14"/>
      <c r="D2" s="14"/>
      <c r="E2" s="14"/>
    </row>
    <row r="3" spans="8:8" ht="22.75" customHeight="1">
      <c r="A3" s="2"/>
      <c r="B3" s="2"/>
      <c r="C3" s="2"/>
      <c r="D3" s="2"/>
      <c r="E3" s="2" t="s">
        <v>33</v>
      </c>
    </row>
    <row r="4" spans="8:8" ht="22.75" customHeight="1">
      <c r="A4" s="39" t="s">
        <v>108</v>
      </c>
      <c r="B4" s="39" t="s">
        <v>109</v>
      </c>
      <c r="C4" s="39" t="s">
        <v>110</v>
      </c>
      <c r="D4" s="39" t="s">
        <v>111</v>
      </c>
      <c r="E4" s="39" t="s">
        <v>112</v>
      </c>
    </row>
    <row r="5" spans="8:8" ht="22.75" customHeight="1">
      <c r="A5" s="12" t="s">
        <v>113</v>
      </c>
      <c r="B5" s="40">
        <f>C5+E5+D5</f>
        <v>4.525285733E8</v>
      </c>
      <c r="C5" s="40">
        <f>C6+C13</f>
        <v>4.259587533E8</v>
      </c>
      <c r="D5" s="40">
        <f>D6+D13</f>
        <v>1.761982E7</v>
      </c>
      <c r="E5" s="40">
        <f>E36</f>
        <v>8950000.0</v>
      </c>
    </row>
    <row r="6" spans="8:8" ht="24.0" customHeight="1">
      <c r="A6" s="41" t="s">
        <v>114</v>
      </c>
      <c r="B6" s="40">
        <f t="shared" si="0" ref="B6:B38">C6+E6+D6</f>
        <v>1.110077144E7</v>
      </c>
      <c r="C6" s="40">
        <f>C7+C11</f>
        <v>1.110077144E7</v>
      </c>
      <c r="D6" s="40"/>
      <c r="E6" s="42"/>
    </row>
    <row r="7" spans="8:8" ht="24.0" customHeight="1">
      <c r="A7" s="41" t="s">
        <v>115</v>
      </c>
      <c r="B7" s="40">
        <f t="shared" si="0"/>
        <v>1.041382984E7</v>
      </c>
      <c r="C7" s="40">
        <f>C8+C9+C10</f>
        <v>1.041382984E7</v>
      </c>
      <c r="D7" s="40"/>
      <c r="E7" s="42"/>
    </row>
    <row r="8" spans="8:8" ht="24.0" customHeight="1">
      <c r="A8" s="43" t="s">
        <v>116</v>
      </c>
      <c r="B8" s="40">
        <f t="shared" si="0"/>
        <v>218591.6</v>
      </c>
      <c r="C8" s="44">
        <v>218591.6</v>
      </c>
      <c r="D8" s="44"/>
      <c r="E8" s="45"/>
    </row>
    <row r="9" spans="8:8" ht="24.0" customHeight="1">
      <c r="A9" s="43" t="s">
        <v>117</v>
      </c>
      <c r="B9" s="40">
        <f t="shared" si="0"/>
        <v>1068332.8</v>
      </c>
      <c r="C9" s="44">
        <v>1068332.8</v>
      </c>
      <c r="D9" s="44"/>
      <c r="E9" s="45"/>
    </row>
    <row r="10" spans="8:8" ht="24.0" customHeight="1">
      <c r="A10" s="43" t="s">
        <v>118</v>
      </c>
      <c r="B10" s="40">
        <f t="shared" si="0"/>
        <v>9126905.44</v>
      </c>
      <c r="C10" s="46">
        <v>9126905.44</v>
      </c>
      <c r="D10" s="46"/>
      <c r="E10" s="13"/>
    </row>
    <row r="11" spans="8:8" ht="24.0" customHeight="1">
      <c r="A11" s="41" t="s">
        <v>119</v>
      </c>
      <c r="B11" s="40">
        <f t="shared" si="0"/>
        <v>686941.6</v>
      </c>
      <c r="C11" s="47">
        <f>C12</f>
        <v>686941.6</v>
      </c>
      <c r="D11" s="46"/>
      <c r="E11" s="13"/>
    </row>
    <row r="12" spans="8:8" ht="24.0" customHeight="1">
      <c r="A12" s="43" t="s">
        <v>120</v>
      </c>
      <c r="B12" s="40">
        <f t="shared" si="0"/>
        <v>686941.6</v>
      </c>
      <c r="C12" s="46">
        <v>686941.6</v>
      </c>
      <c r="D12" s="46"/>
      <c r="E12" s="13"/>
    </row>
    <row r="13" spans="8:8" ht="24.0" customHeight="1">
      <c r="A13" s="41" t="s">
        <v>121</v>
      </c>
      <c r="B13" s="40">
        <f t="shared" si="0"/>
        <v>4.3247780186E8</v>
      </c>
      <c r="C13" s="47">
        <f>C14+C17+C21+C25+C29+C32+C34</f>
        <v>4.1485798186E8</v>
      </c>
      <c r="D13" s="47">
        <f>D14+D17+D21+D25+D29+D32+D34</f>
        <v>1.761982E7</v>
      </c>
      <c r="E13" s="13"/>
    </row>
    <row r="14" spans="8:8" ht="24.0" customHeight="1">
      <c r="A14" s="41" t="s">
        <v>122</v>
      </c>
      <c r="B14" s="40">
        <f t="shared" si="0"/>
        <v>1.22080164E7</v>
      </c>
      <c r="C14" s="47">
        <f>C15+C16</f>
        <v>3975496.4</v>
      </c>
      <c r="D14" s="47">
        <f>D15+D16</f>
        <v>8232520.0</v>
      </c>
      <c r="E14" s="13"/>
    </row>
    <row r="15" spans="8:8" ht="24.0" customHeight="1">
      <c r="A15" s="43" t="s">
        <v>123</v>
      </c>
      <c r="B15" s="40">
        <f t="shared" si="0"/>
        <v>3975496.4</v>
      </c>
      <c r="C15" s="46">
        <v>3975496.4</v>
      </c>
      <c r="D15" s="46"/>
      <c r="E15" s="13"/>
    </row>
    <row r="16" spans="8:8" ht="24.0" customHeight="1">
      <c r="A16" s="43" t="s">
        <v>124</v>
      </c>
      <c r="B16" s="40">
        <f t="shared" si="0"/>
        <v>8232520.0</v>
      </c>
      <c r="C16" s="46"/>
      <c r="D16" s="46">
        <v>8232520.0</v>
      </c>
      <c r="E16" s="13"/>
    </row>
    <row r="17" spans="8:8" ht="24.0" customHeight="1">
      <c r="A17" s="41" t="s">
        <v>125</v>
      </c>
      <c r="B17" s="40">
        <f t="shared" si="0"/>
        <v>1.5069662114E8</v>
      </c>
      <c r="C17" s="47">
        <f>C18+C19+C20</f>
        <v>1.4970662114E8</v>
      </c>
      <c r="D17" s="47">
        <f>D18+D19+D20</f>
        <v>990000.0</v>
      </c>
      <c r="E17" s="13"/>
    </row>
    <row r="18" spans="8:8" ht="24.0" customHeight="1">
      <c r="A18" s="43" t="s">
        <v>126</v>
      </c>
      <c r="B18" s="40">
        <f t="shared" si="0"/>
        <v>1.0120309249E8</v>
      </c>
      <c r="C18" s="46">
        <v>1.0120309249E8</v>
      </c>
      <c r="D18" s="47"/>
      <c r="E18" s="13"/>
    </row>
    <row r="19" spans="8:8" ht="24.0" customHeight="1">
      <c r="A19" s="43" t="s">
        <v>127</v>
      </c>
      <c r="B19" s="40">
        <f t="shared" si="0"/>
        <v>4.850352865E7</v>
      </c>
      <c r="C19" s="46">
        <v>4.850352865E7</v>
      </c>
      <c r="D19" s="47"/>
      <c r="E19" s="13"/>
    </row>
    <row r="20" spans="8:8" ht="24.0" customHeight="1">
      <c r="A20" s="43" t="s">
        <v>128</v>
      </c>
      <c r="B20" s="40">
        <f t="shared" si="0"/>
        <v>990000.0</v>
      </c>
      <c r="C20" s="46"/>
      <c r="D20" s="46">
        <v>990000.0</v>
      </c>
      <c r="E20" s="13"/>
    </row>
    <row r="21" spans="8:8" ht="24.0" customHeight="1">
      <c r="A21" s="41" t="s">
        <v>129</v>
      </c>
      <c r="B21" s="40">
        <f t="shared" si="0"/>
        <v>2.4527519262E8</v>
      </c>
      <c r="C21" s="47">
        <f>C22+C23</f>
        <v>2.4359909261999997E8</v>
      </c>
      <c r="D21" s="47">
        <f>D22+D23</f>
        <v>1676100.0</v>
      </c>
      <c r="E21" s="13"/>
    </row>
    <row r="22" spans="8:8" ht="24.0" customHeight="1">
      <c r="A22" s="43" t="s">
        <v>130</v>
      </c>
      <c r="B22" s="40">
        <f t="shared" si="0"/>
        <v>4794998.17</v>
      </c>
      <c r="C22" s="46">
        <v>4794998.17</v>
      </c>
      <c r="D22" s="47"/>
      <c r="E22" s="13"/>
    </row>
    <row r="23" spans="8:8" ht="24.0" customHeight="1">
      <c r="A23" s="43" t="s">
        <v>131</v>
      </c>
      <c r="B23" s="40">
        <f t="shared" si="0"/>
        <v>2.4048019445E8</v>
      </c>
      <c r="C23" s="46">
        <v>2.3880409445E8</v>
      </c>
      <c r="D23" s="46">
        <v>1676100.0</v>
      </c>
      <c r="E23" s="13"/>
    </row>
    <row r="24" spans="8:8" ht="24.0" customHeight="1">
      <c r="A24" s="43" t="s">
        <v>132</v>
      </c>
      <c r="B24" s="40">
        <f t="shared" si="0"/>
        <v>4688000.0</v>
      </c>
      <c r="C24" s="46"/>
      <c r="D24" s="46">
        <v>4688000.0</v>
      </c>
      <c r="E24" s="13"/>
    </row>
    <row r="25" spans="8:8" ht="24.0" customHeight="1">
      <c r="A25" s="41" t="s">
        <v>133</v>
      </c>
      <c r="B25" s="40">
        <f t="shared" si="0"/>
        <v>1.786893382E7</v>
      </c>
      <c r="C25" s="47">
        <f>C26+C27+C28+C24</f>
        <v>1.144773382E7</v>
      </c>
      <c r="D25" s="47">
        <f>D26+D27+D28+D24</f>
        <v>6421200.0</v>
      </c>
      <c r="E25" s="13"/>
    </row>
    <row r="26" spans="8:8" ht="24.0" customHeight="1">
      <c r="A26" s="43" t="s">
        <v>134</v>
      </c>
      <c r="B26" s="40">
        <f t="shared" si="0"/>
        <v>7380854.75</v>
      </c>
      <c r="C26" s="46">
        <v>7380854.75</v>
      </c>
      <c r="D26" s="46"/>
      <c r="E26" s="13"/>
    </row>
    <row r="27" spans="8:8" ht="24.0" customHeight="1">
      <c r="A27" s="43" t="s">
        <v>135</v>
      </c>
      <c r="B27" s="40">
        <f t="shared" si="0"/>
        <v>4851679.07</v>
      </c>
      <c r="C27" s="46">
        <v>4066879.07</v>
      </c>
      <c r="D27" s="46">
        <v>784800.0</v>
      </c>
      <c r="E27" s="13"/>
    </row>
    <row r="28" spans="8:8" ht="24.0" customHeight="1">
      <c r="A28" s="43" t="s">
        <v>136</v>
      </c>
      <c r="B28" s="40">
        <f t="shared" si="0"/>
        <v>948400.0</v>
      </c>
      <c r="C28" s="46"/>
      <c r="D28" s="46">
        <v>948400.0</v>
      </c>
      <c r="E28" s="13"/>
    </row>
    <row r="29" spans="8:8" ht="24.0" customHeight="1">
      <c r="A29" s="41" t="s">
        <v>137</v>
      </c>
      <c r="B29" s="40">
        <f t="shared" si="0"/>
        <v>6129037.88</v>
      </c>
      <c r="C29" s="47">
        <f>C30+C31</f>
        <v>6129037.88</v>
      </c>
      <c r="D29" s="47"/>
      <c r="E29" s="13"/>
    </row>
    <row r="30" spans="8:8" ht="24.0" customHeight="1">
      <c r="A30" s="43" t="s">
        <v>138</v>
      </c>
      <c r="B30" s="40">
        <f t="shared" si="0"/>
        <v>282443.67</v>
      </c>
      <c r="C30" s="46">
        <v>282443.67</v>
      </c>
      <c r="D30" s="46"/>
      <c r="E30" s="13"/>
    </row>
    <row r="31" spans="8:8" ht="24.0" customHeight="1">
      <c r="A31" s="43" t="s">
        <v>139</v>
      </c>
      <c r="B31" s="40">
        <f t="shared" si="0"/>
        <v>5846594.21</v>
      </c>
      <c r="C31" s="46">
        <v>5846594.21</v>
      </c>
      <c r="D31" s="46"/>
      <c r="E31" s="13"/>
    </row>
    <row r="32" spans="8:8" ht="24.0" customHeight="1">
      <c r="A32" s="41" t="s">
        <v>140</v>
      </c>
      <c r="B32" s="40">
        <f t="shared" si="0"/>
        <v>200000.0</v>
      </c>
      <c r="C32" s="46"/>
      <c r="D32" s="47">
        <f>D33</f>
        <v>200000.0</v>
      </c>
      <c r="E32" s="13"/>
    </row>
    <row r="33" spans="8:8" ht="24.0" customHeight="1">
      <c r="A33" s="43" t="s">
        <v>141</v>
      </c>
      <c r="B33" s="40">
        <f t="shared" si="0"/>
        <v>200000.0</v>
      </c>
      <c r="C33" s="46"/>
      <c r="D33" s="46">
        <v>200000.0</v>
      </c>
      <c r="E33" s="13"/>
    </row>
    <row r="34" spans="8:8" ht="24.0" customHeight="1">
      <c r="A34" s="41" t="s">
        <v>142</v>
      </c>
      <c r="B34" s="40">
        <f t="shared" si="0"/>
        <v>100000.0</v>
      </c>
      <c r="C34" s="46"/>
      <c r="D34" s="47">
        <f>D35</f>
        <v>100000.0</v>
      </c>
      <c r="E34" s="13"/>
    </row>
    <row r="35" spans="8:8" ht="24.0" customHeight="1">
      <c r="A35" s="43" t="s">
        <v>143</v>
      </c>
      <c r="B35" s="40">
        <f t="shared" si="0"/>
        <v>100000.0</v>
      </c>
      <c r="C35" s="46"/>
      <c r="D35" s="46">
        <v>100000.0</v>
      </c>
      <c r="E35" s="13"/>
    </row>
    <row r="36" spans="8:8" ht="24.0" customHeight="1">
      <c r="A36" s="41" t="s">
        <v>144</v>
      </c>
      <c r="B36" s="40">
        <f t="shared" si="0"/>
        <v>8950000.0</v>
      </c>
      <c r="C36" s="13"/>
      <c r="D36" s="13"/>
      <c r="E36" s="47">
        <f>E37</f>
        <v>8950000.0</v>
      </c>
    </row>
    <row r="37" spans="8:8" ht="24.0" customHeight="1">
      <c r="A37" s="48" t="s">
        <v>145</v>
      </c>
      <c r="B37" s="40">
        <f t="shared" si="0"/>
        <v>8950000.0</v>
      </c>
      <c r="C37" s="13"/>
      <c r="D37" s="13"/>
      <c r="E37" s="46">
        <v>8950000.0</v>
      </c>
    </row>
    <row r="38" spans="8:8" ht="24.0" customHeight="1">
      <c r="A38" s="48" t="s">
        <v>146</v>
      </c>
      <c r="B38" s="40">
        <f t="shared" si="0"/>
        <v>8950000.0</v>
      </c>
      <c r="C38" s="13"/>
      <c r="D38" s="13"/>
      <c r="E38" s="46">
        <v>8950000.0</v>
      </c>
    </row>
  </sheetData>
  <mergeCells count="1">
    <mergeCell ref="A2:E2"/>
  </mergeCells>
  <pageMargins left="0.75" right="0.75" top="0.270000010728836" bottom="0.270000010728836" header="0.0" footer="0.0"/>
  <pageSetup paperSize="9" scale="8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7"/>
  <sheetViews>
    <sheetView workbookViewId="0" topLeftCell="A2">
      <selection activeCell="G24" sqref="G24"/>
    </sheetView>
  </sheetViews>
  <sheetFormatPr defaultRowHeight="13.5" defaultColWidth="10"/>
  <cols>
    <col min="1" max="1" customWidth="1" width="24.566406" style="0"/>
    <col min="2" max="2" customWidth="1" width="16.691406" style="0"/>
    <col min="3" max="3" customWidth="1" width="36.640625" style="0"/>
    <col min="4" max="4" customWidth="1" width="14.5546875" style="0"/>
    <col min="5" max="5" customWidth="1" width="18.722656" style="0"/>
    <col min="6" max="8" customWidth="1" width="9.765625" style="0"/>
  </cols>
  <sheetData>
    <row r="1" spans="8:8" ht="14.3" customHeight="1">
      <c r="A1" s="1"/>
      <c r="B1" s="1"/>
      <c r="C1" s="1"/>
      <c r="D1" s="1"/>
      <c r="E1" s="1"/>
      <c r="F1" s="1"/>
      <c r="G1" s="1"/>
    </row>
    <row r="2" spans="8:8" ht="39.85" customHeight="1">
      <c r="A2" s="14" t="s">
        <v>147</v>
      </c>
      <c r="B2" s="14"/>
      <c r="C2" s="14"/>
      <c r="D2" s="14"/>
      <c r="E2" s="1"/>
      <c r="F2" s="1"/>
      <c r="G2" s="1"/>
    </row>
    <row r="3" spans="8:8" ht="22.75" customHeight="1">
      <c r="A3" s="2"/>
      <c r="B3" s="2"/>
      <c r="C3" s="49" t="s">
        <v>33</v>
      </c>
      <c r="D3" s="49"/>
      <c r="E3" s="2"/>
      <c r="F3" s="2"/>
      <c r="G3" s="2"/>
    </row>
    <row r="4" spans="8:8" ht="22.75" customHeight="1">
      <c r="A4" s="16" t="s">
        <v>34</v>
      </c>
      <c r="B4" s="16"/>
      <c r="C4" s="16" t="s">
        <v>35</v>
      </c>
      <c r="D4" s="16"/>
      <c r="E4" s="2"/>
      <c r="F4" s="2"/>
      <c r="G4" s="2"/>
    </row>
    <row r="5" spans="8:8" ht="22.75" customHeight="1">
      <c r="A5" s="16" t="s">
        <v>36</v>
      </c>
      <c r="B5" s="16" t="s">
        <v>37</v>
      </c>
      <c r="C5" s="16" t="s">
        <v>36</v>
      </c>
      <c r="D5" s="16" t="s">
        <v>113</v>
      </c>
      <c r="E5" s="2"/>
      <c r="F5" s="2"/>
      <c r="G5" s="2"/>
    </row>
    <row r="6" spans="8:8" ht="22.75" customHeight="1">
      <c r="A6" s="50" t="s">
        <v>148</v>
      </c>
      <c r="B6" s="51">
        <f>SUM(B7:B9)</f>
        <v>1.228413088E8</v>
      </c>
      <c r="C6" s="50" t="s">
        <v>149</v>
      </c>
      <c r="D6" s="51">
        <f>D14+D16</f>
        <v>1.228413088E8</v>
      </c>
      <c r="E6" s="2"/>
      <c r="F6" s="2"/>
      <c r="G6" s="2"/>
    </row>
    <row r="7" spans="8:8" ht="22.75" customHeight="1">
      <c r="A7" s="50" t="s">
        <v>150</v>
      </c>
      <c r="B7" s="51">
        <v>1.228413088E8</v>
      </c>
      <c r="C7" s="50" t="s">
        <v>151</v>
      </c>
      <c r="D7" s="18"/>
      <c r="E7" s="2"/>
      <c r="F7" s="2"/>
      <c r="G7" s="2"/>
    </row>
    <row r="8" spans="8:8" ht="22.75" customHeight="1">
      <c r="A8" s="50" t="s">
        <v>152</v>
      </c>
      <c r="B8" s="18"/>
      <c r="C8" s="50" t="s">
        <v>153</v>
      </c>
      <c r="D8" s="18"/>
      <c r="E8" s="2"/>
      <c r="F8" s="2"/>
      <c r="G8" s="2"/>
    </row>
    <row r="9" spans="8:8" ht="22.75" customHeight="1">
      <c r="A9" s="50" t="s">
        <v>154</v>
      </c>
      <c r="B9" s="18"/>
      <c r="C9" s="50" t="s">
        <v>155</v>
      </c>
      <c r="D9" s="18"/>
      <c r="E9" s="2"/>
      <c r="F9" s="2"/>
      <c r="G9" s="2"/>
    </row>
    <row r="10" spans="8:8" ht="22.75" customHeight="1">
      <c r="A10" s="50"/>
      <c r="B10" s="52"/>
      <c r="C10" s="50" t="s">
        <v>156</v>
      </c>
      <c r="D10" s="18"/>
      <c r="E10" s="2"/>
      <c r="F10" s="2"/>
      <c r="G10" s="2"/>
    </row>
    <row r="11" spans="8:8" ht="22.75" customHeight="1">
      <c r="A11" s="50"/>
      <c r="B11" s="52"/>
      <c r="C11" s="50" t="s">
        <v>157</v>
      </c>
      <c r="D11" s="18"/>
      <c r="E11" s="2"/>
      <c r="F11" s="2"/>
      <c r="G11" s="2"/>
    </row>
    <row r="12" spans="8:8" ht="22.75" customHeight="1">
      <c r="A12" s="50"/>
      <c r="B12" s="52"/>
      <c r="C12" s="50" t="s">
        <v>158</v>
      </c>
      <c r="D12" s="18"/>
      <c r="E12" s="2"/>
      <c r="F12" s="2"/>
      <c r="G12" s="2"/>
    </row>
    <row r="13" spans="8:8" ht="22.75" customHeight="1">
      <c r="A13" s="53"/>
      <c r="B13" s="54"/>
      <c r="C13" s="50" t="s">
        <v>159</v>
      </c>
      <c r="D13" s="18"/>
      <c r="E13" s="2"/>
      <c r="F13" s="2"/>
      <c r="G13" s="2"/>
    </row>
    <row r="14" spans="8:8" ht="22.75" customHeight="1">
      <c r="A14" s="50"/>
      <c r="B14" s="52"/>
      <c r="C14" s="50" t="s">
        <v>160</v>
      </c>
      <c r="D14" s="51">
        <v>1.110077144E7</v>
      </c>
      <c r="E14" s="2"/>
      <c r="F14" s="2"/>
      <c r="G14" s="55"/>
    </row>
    <row r="15" spans="8:8" ht="22.75" customHeight="1">
      <c r="A15" s="50"/>
      <c r="B15" s="52"/>
      <c r="C15" s="50" t="s">
        <v>161</v>
      </c>
      <c r="D15" s="51"/>
      <c r="E15" s="2"/>
      <c r="F15" s="2"/>
      <c r="G15" s="2"/>
    </row>
    <row r="16" spans="8:8" ht="22.75" customHeight="1">
      <c r="A16" s="50"/>
      <c r="B16" s="52"/>
      <c r="C16" s="50" t="s">
        <v>162</v>
      </c>
      <c r="D16" s="51">
        <v>1.1174053736E8</v>
      </c>
      <c r="E16" s="2"/>
      <c r="F16" s="2"/>
      <c r="G16" s="2"/>
    </row>
    <row r="17" spans="8:8" ht="22.75" customHeight="1">
      <c r="A17" s="50"/>
      <c r="B17" s="52"/>
      <c r="C17" s="50" t="s">
        <v>163</v>
      </c>
      <c r="D17" s="51"/>
      <c r="E17" s="2"/>
      <c r="F17" s="2"/>
      <c r="G17" s="2"/>
    </row>
    <row r="18" spans="8:8" ht="22.75" customHeight="1">
      <c r="A18" s="50"/>
      <c r="B18" s="52"/>
      <c r="C18" s="50" t="s">
        <v>164</v>
      </c>
      <c r="D18" s="18"/>
      <c r="E18" s="2"/>
      <c r="F18" s="2"/>
      <c r="G18" s="2"/>
    </row>
    <row r="19" spans="8:8" ht="22.75" customHeight="1">
      <c r="A19" s="50"/>
      <c r="B19" s="50"/>
      <c r="C19" s="50" t="s">
        <v>165</v>
      </c>
      <c r="D19" s="18"/>
      <c r="E19" s="2"/>
      <c r="F19" s="2"/>
      <c r="G19" s="2"/>
    </row>
    <row r="20" spans="8:8" ht="22.75" customHeight="1">
      <c r="A20" s="50"/>
      <c r="B20" s="50"/>
      <c r="C20" s="50" t="s">
        <v>166</v>
      </c>
      <c r="D20" s="18"/>
      <c r="E20" s="2"/>
      <c r="F20" s="2"/>
      <c r="G20" s="2"/>
    </row>
    <row r="21" spans="8:8" ht="22.75" customHeight="1">
      <c r="A21" s="50"/>
      <c r="B21" s="50"/>
      <c r="C21" s="50" t="s">
        <v>167</v>
      </c>
      <c r="D21" s="18"/>
      <c r="E21" s="2"/>
      <c r="F21" s="2"/>
      <c r="G21" s="2"/>
    </row>
    <row r="22" spans="8:8" ht="22.75" customHeight="1">
      <c r="A22" s="50"/>
      <c r="B22" s="50"/>
      <c r="C22" s="50" t="s">
        <v>168</v>
      </c>
      <c r="D22" s="18"/>
      <c r="E22" s="2"/>
      <c r="F22" s="2"/>
      <c r="G22" s="2"/>
    </row>
    <row r="23" spans="8:8" ht="22.75" customHeight="1">
      <c r="A23" s="50"/>
      <c r="B23" s="50"/>
      <c r="C23" s="50" t="s">
        <v>169</v>
      </c>
      <c r="D23" s="18"/>
      <c r="E23" s="2"/>
      <c r="F23" s="2"/>
      <c r="G23" s="2"/>
    </row>
    <row r="24" spans="8:8" ht="22.75" customHeight="1">
      <c r="A24" s="50"/>
      <c r="B24" s="50"/>
      <c r="C24" s="50" t="s">
        <v>170</v>
      </c>
      <c r="D24" s="18"/>
      <c r="E24" s="2"/>
      <c r="F24" s="2"/>
      <c r="G24" s="2"/>
    </row>
    <row r="25" spans="8:8" ht="22.75" customHeight="1">
      <c r="A25" s="50"/>
      <c r="B25" s="50"/>
      <c r="C25" s="50" t="s">
        <v>171</v>
      </c>
      <c r="D25" s="18"/>
      <c r="E25" s="2"/>
      <c r="F25" s="2"/>
      <c r="G25" s="2"/>
    </row>
    <row r="26" spans="8:8" ht="22.75" customHeight="1">
      <c r="A26" s="50"/>
      <c r="B26" s="50"/>
      <c r="C26" s="50" t="s">
        <v>172</v>
      </c>
      <c r="D26" s="18"/>
      <c r="E26" s="2"/>
      <c r="F26" s="2"/>
      <c r="G26" s="2"/>
    </row>
    <row r="27" spans="8:8" ht="22.75" customHeight="1">
      <c r="A27" s="50"/>
      <c r="B27" s="50"/>
      <c r="C27" s="50" t="s">
        <v>173</v>
      </c>
      <c r="D27" s="18"/>
      <c r="E27" s="2"/>
      <c r="F27" s="2"/>
      <c r="G27" s="2"/>
    </row>
    <row r="28" spans="8:8" ht="22.75" customHeight="1">
      <c r="A28" s="50"/>
      <c r="B28" s="50"/>
      <c r="C28" s="50" t="s">
        <v>174</v>
      </c>
      <c r="D28" s="18"/>
      <c r="E28" s="2"/>
      <c r="F28" s="2"/>
      <c r="G28" s="2"/>
    </row>
    <row r="29" spans="8:8" ht="22.75" customHeight="1">
      <c r="A29" s="50"/>
      <c r="B29" s="50"/>
      <c r="C29" s="50" t="s">
        <v>175</v>
      </c>
      <c r="D29" s="18"/>
      <c r="E29" s="2"/>
      <c r="F29" s="2"/>
      <c r="G29" s="2"/>
    </row>
    <row r="30" spans="8:8" ht="22.75" customHeight="1">
      <c r="A30" s="50"/>
      <c r="B30" s="50"/>
      <c r="C30" s="50" t="s">
        <v>176</v>
      </c>
      <c r="D30" s="18"/>
      <c r="E30" s="2"/>
      <c r="F30" s="2"/>
      <c r="G30" s="2"/>
    </row>
    <row r="31" spans="8:8" ht="22.75" customHeight="1">
      <c r="A31" s="50"/>
      <c r="B31" s="50"/>
      <c r="C31" s="50" t="s">
        <v>177</v>
      </c>
      <c r="D31" s="18"/>
      <c r="E31" s="2"/>
      <c r="F31" s="2"/>
      <c r="G31" s="2"/>
    </row>
    <row r="32" spans="8:8" ht="22.75" customHeight="1">
      <c r="A32" s="50"/>
      <c r="B32" s="50"/>
      <c r="C32" s="50" t="s">
        <v>178</v>
      </c>
      <c r="D32" s="18"/>
      <c r="E32" s="2"/>
      <c r="F32" s="2"/>
      <c r="G32" s="2"/>
    </row>
    <row r="33" spans="8:8" ht="22.75" customHeight="1">
      <c r="A33" s="50"/>
      <c r="B33" s="50"/>
      <c r="C33" s="50" t="s">
        <v>179</v>
      </c>
      <c r="D33" s="18"/>
      <c r="E33" s="2"/>
      <c r="F33" s="2"/>
      <c r="G33" s="2"/>
    </row>
    <row r="34" spans="8:8" ht="22.75" customHeight="1">
      <c r="A34" s="50"/>
      <c r="B34" s="50"/>
      <c r="C34" s="50" t="s">
        <v>180</v>
      </c>
      <c r="D34" s="18"/>
      <c r="E34" s="2"/>
      <c r="F34" s="2"/>
      <c r="G34" s="2"/>
    </row>
    <row r="35" spans="8:8" ht="22.75" customHeight="1">
      <c r="A35" s="50"/>
      <c r="B35" s="50"/>
      <c r="C35" s="50" t="s">
        <v>181</v>
      </c>
      <c r="D35" s="18"/>
      <c r="E35" s="2"/>
      <c r="F35" s="2"/>
      <c r="G35" s="2"/>
    </row>
    <row r="36" spans="8:8" ht="22.75" customHeight="1">
      <c r="A36" s="50"/>
      <c r="B36" s="50"/>
      <c r="C36" s="50" t="s">
        <v>182</v>
      </c>
      <c r="D36" s="51"/>
      <c r="E36" s="2"/>
      <c r="F36" s="2"/>
      <c r="G36" s="2"/>
    </row>
    <row r="37" spans="8:8" ht="22.75" customHeight="1">
      <c r="A37" s="16" t="s">
        <v>183</v>
      </c>
      <c r="B37" s="56">
        <f>B6</f>
        <v>1.228413088E8</v>
      </c>
      <c r="C37" s="16" t="s">
        <v>184</v>
      </c>
      <c r="D37" s="57">
        <f>D6</f>
        <v>1.228413088E8</v>
      </c>
      <c r="E37" s="55"/>
      <c r="F37" s="2"/>
      <c r="G37" s="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.0" footer="0.0"/>
  <pageSetup paperSize="9" scale="9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8"/>
  <sheetViews>
    <sheetView workbookViewId="0">
      <selection activeCell="F8" sqref="F8"/>
    </sheetView>
  </sheetViews>
  <sheetFormatPr defaultRowHeight="13.5" defaultColWidth="10" outlineLevelRow="7"/>
  <cols>
    <col min="1" max="1" customWidth="1" width="34.875" style="0"/>
    <col min="2" max="2" customWidth="1" width="18.046875" style="0"/>
    <col min="3" max="3" customWidth="1" width="16.625" style="0"/>
    <col min="4" max="4" customWidth="1" width="16.75" style="0"/>
    <col min="5" max="5" customWidth="1" width="15.199219" style="0"/>
    <col min="6" max="6" customWidth="1" width="15.066406" style="0"/>
    <col min="7" max="7" customWidth="1" width="18.046875" style="0"/>
    <col min="8" max="9" customWidth="1" width="15.464844" style="0"/>
    <col min="10" max="11" customWidth="1" width="15.738281" style="0"/>
  </cols>
  <sheetData>
    <row r="1" spans="8:8" ht="14.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8:8" ht="39.85" customHeight="1">
      <c r="A2" s="14" t="s">
        <v>185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8:8" ht="22.75" customHeight="1">
      <c r="A3" s="2"/>
      <c r="B3" s="2"/>
      <c r="C3" s="2"/>
      <c r="D3" s="2"/>
      <c r="E3" s="2"/>
      <c r="F3" s="2"/>
      <c r="G3" s="2"/>
      <c r="H3" s="2"/>
      <c r="I3" s="2"/>
      <c r="J3" s="49" t="s">
        <v>33</v>
      </c>
      <c r="K3" s="49"/>
    </row>
    <row r="4" spans="8:8" ht="22.75" customHeight="1">
      <c r="A4" s="16" t="s">
        <v>186</v>
      </c>
      <c r="B4" s="16" t="s">
        <v>113</v>
      </c>
      <c r="C4" s="16" t="s">
        <v>187</v>
      </c>
      <c r="D4" s="16"/>
      <c r="E4" s="16"/>
      <c r="F4" s="16" t="s">
        <v>188</v>
      </c>
      <c r="G4" s="16"/>
      <c r="H4" s="16"/>
      <c r="I4" s="16" t="s">
        <v>189</v>
      </c>
      <c r="J4" s="16"/>
      <c r="K4" s="16"/>
    </row>
    <row r="5" spans="8:8" ht="22.75" customHeight="1">
      <c r="A5" s="16"/>
      <c r="B5" s="16"/>
      <c r="C5" s="58" t="s">
        <v>113</v>
      </c>
      <c r="D5" s="58" t="s">
        <v>110</v>
      </c>
      <c r="E5" s="58" t="s">
        <v>111</v>
      </c>
      <c r="F5" s="58" t="s">
        <v>113</v>
      </c>
      <c r="G5" s="58" t="s">
        <v>110</v>
      </c>
      <c r="H5" s="58" t="s">
        <v>111</v>
      </c>
      <c r="I5" s="58" t="s">
        <v>113</v>
      </c>
      <c r="J5" s="58" t="s">
        <v>110</v>
      </c>
      <c r="K5" s="58" t="s">
        <v>111</v>
      </c>
    </row>
    <row r="6" spans="8:8" ht="22.75" customHeight="1">
      <c r="A6" s="53" t="s">
        <v>113</v>
      </c>
      <c r="B6" s="59">
        <f>C6</f>
        <v>1.228413088E8</v>
      </c>
      <c r="C6" s="59">
        <f>D6+E6</f>
        <v>1.228413088E8</v>
      </c>
      <c r="D6" s="59">
        <v>1.052214888E8</v>
      </c>
      <c r="E6" s="60">
        <v>1.761982E7</v>
      </c>
      <c r="F6" s="61"/>
      <c r="G6" s="61"/>
      <c r="H6" s="61"/>
      <c r="I6" s="61"/>
      <c r="J6" s="61"/>
      <c r="K6" s="61"/>
    </row>
    <row r="7" spans="8:8" ht="22.75" customHeight="1">
      <c r="A7" s="62" t="s">
        <v>190</v>
      </c>
      <c r="B7" s="61"/>
      <c r="C7" s="61"/>
      <c r="D7" s="54"/>
      <c r="E7" s="54"/>
      <c r="F7" s="54"/>
      <c r="G7" s="54"/>
      <c r="H7" s="54"/>
      <c r="I7" s="54"/>
      <c r="J7" s="54"/>
      <c r="K7" s="54"/>
    </row>
    <row r="8" spans="8:8" ht="22.75" customHeight="1">
      <c r="A8" s="63"/>
      <c r="B8" s="64"/>
      <c r="C8" s="64"/>
      <c r="D8" s="54"/>
      <c r="E8" s="54"/>
      <c r="F8" s="54"/>
      <c r="G8" s="54"/>
      <c r="H8" s="54"/>
      <c r="I8" s="54"/>
      <c r="J8" s="54"/>
      <c r="K8" s="5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.0" footer="0.0"/>
  <pageSetup paperSize="9" scale="67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6"/>
  <sheetViews>
    <sheetView workbookViewId="0">
      <selection activeCell="E6" sqref="E6"/>
    </sheetView>
  </sheetViews>
  <sheetFormatPr defaultRowHeight="13.5" defaultColWidth="10"/>
  <cols>
    <col min="1" max="1" customWidth="1" width="17.5" style="0"/>
    <col min="2" max="2" customWidth="1" width="25.78125" style="0"/>
    <col min="3" max="3" customWidth="1" width="20.875" style="0"/>
    <col min="4" max="4" customWidth="1" width="22.125" style="0"/>
    <col min="5" max="5" customWidth="1" width="20.5" style="0"/>
  </cols>
  <sheetData>
    <row r="1" spans="8:8" ht="14.3" customHeight="1">
      <c r="A1" s="65"/>
    </row>
    <row r="2" spans="8:8" ht="36.9" customHeight="1">
      <c r="A2" s="14" t="s">
        <v>191</v>
      </c>
      <c r="B2" s="14"/>
      <c r="C2" s="14"/>
      <c r="D2" s="14"/>
      <c r="E2" s="14"/>
    </row>
    <row r="3" spans="8:8" ht="21.85" customHeight="1">
      <c r="A3" s="2"/>
      <c r="B3" s="2"/>
      <c r="C3" s="49" t="s">
        <v>33</v>
      </c>
      <c r="D3" s="49"/>
      <c r="E3" s="49"/>
    </row>
    <row r="4" spans="8:8" ht="22.75" customHeight="1">
      <c r="A4" s="66" t="s">
        <v>108</v>
      </c>
      <c r="B4" s="66"/>
      <c r="C4" s="66" t="s">
        <v>187</v>
      </c>
      <c r="D4" s="66"/>
      <c r="E4" s="66"/>
    </row>
    <row r="5" spans="8:8" ht="22.75" customHeight="1">
      <c r="A5" s="67" t="s">
        <v>192</v>
      </c>
      <c r="B5" s="67" t="s">
        <v>193</v>
      </c>
      <c r="C5" s="68" t="s">
        <v>113</v>
      </c>
      <c r="D5" s="67" t="s">
        <v>110</v>
      </c>
      <c r="E5" s="67" t="s">
        <v>111</v>
      </c>
    </row>
    <row r="6" spans="8:8" ht="22.75" customHeight="1">
      <c r="A6" s="69"/>
      <c r="B6" s="70" t="s">
        <v>113</v>
      </c>
      <c r="C6" s="71">
        <v>1.228413088E8</v>
      </c>
      <c r="D6" s="72">
        <v>1.052214888E8</v>
      </c>
      <c r="E6" s="72">
        <v>1.761982E7</v>
      </c>
    </row>
    <row r="7" spans="8:8" ht="22.75" customHeight="1">
      <c r="A7" s="41" t="s">
        <v>194</v>
      </c>
      <c r="B7" s="41" t="s">
        <v>195</v>
      </c>
      <c r="C7" s="71">
        <v>1.110077144E7</v>
      </c>
      <c r="D7" s="71">
        <v>1.110077144E7</v>
      </c>
      <c r="E7" s="71"/>
    </row>
    <row r="8" spans="8:8" ht="22.75" customHeight="1">
      <c r="A8" s="41" t="s">
        <v>196</v>
      </c>
      <c r="B8" s="41" t="s">
        <v>197</v>
      </c>
      <c r="C8" s="71">
        <v>1.041382984E7</v>
      </c>
      <c r="D8" s="71">
        <v>1.041382984E7</v>
      </c>
      <c r="E8" s="71"/>
    </row>
    <row r="9" spans="8:8" ht="22.75" customHeight="1">
      <c r="A9" s="43" t="s">
        <v>198</v>
      </c>
      <c r="B9" s="43" t="s">
        <v>199</v>
      </c>
      <c r="C9" s="71">
        <v>218591.6</v>
      </c>
      <c r="D9" s="73">
        <v>218591.6</v>
      </c>
      <c r="E9" s="73"/>
    </row>
    <row r="10" spans="8:8" ht="22.75" customHeight="1">
      <c r="A10" s="43" t="s">
        <v>200</v>
      </c>
      <c r="B10" s="43" t="s">
        <v>201</v>
      </c>
      <c r="C10" s="71">
        <v>1068332.8</v>
      </c>
      <c r="D10" s="73">
        <v>1068332.8</v>
      </c>
      <c r="E10" s="73"/>
    </row>
    <row r="11" spans="8:8" ht="22.75" customHeight="1">
      <c r="A11" s="43" t="s">
        <v>202</v>
      </c>
      <c r="B11" s="43" t="s">
        <v>203</v>
      </c>
      <c r="C11" s="71">
        <v>9126905.44</v>
      </c>
      <c r="D11" s="73">
        <v>9126905.44</v>
      </c>
      <c r="E11" s="73"/>
    </row>
    <row r="12" spans="8:8" ht="22.75" customHeight="1">
      <c r="A12" s="41" t="s">
        <v>204</v>
      </c>
      <c r="B12" s="41" t="s">
        <v>205</v>
      </c>
      <c r="C12" s="71">
        <v>686941.6</v>
      </c>
      <c r="D12" s="73">
        <v>686941.6</v>
      </c>
      <c r="E12" s="73"/>
    </row>
    <row r="13" spans="8:8" ht="22.75" customHeight="1">
      <c r="A13" s="43" t="s">
        <v>206</v>
      </c>
      <c r="B13" s="43" t="s">
        <v>205</v>
      </c>
      <c r="C13" s="71">
        <v>686941.6</v>
      </c>
      <c r="D13" s="73">
        <v>686941.6</v>
      </c>
      <c r="E13" s="73"/>
    </row>
    <row r="14" spans="8:8" ht="22.75" customHeight="1">
      <c r="A14" s="41">
        <v>210.0</v>
      </c>
      <c r="B14" s="41" t="s">
        <v>207</v>
      </c>
      <c r="C14" s="71">
        <v>1.1174053736E8</v>
      </c>
      <c r="D14" s="71">
        <v>9.412071736E7</v>
      </c>
      <c r="E14" s="71">
        <v>1.761982E7</v>
      </c>
    </row>
    <row r="15" spans="8:8" ht="22.75" customHeight="1">
      <c r="A15" s="41">
        <v>21001.0</v>
      </c>
      <c r="B15" s="41" t="s">
        <v>208</v>
      </c>
      <c r="C15" s="71">
        <v>1.22080164E7</v>
      </c>
      <c r="D15" s="71">
        <v>3975496.4</v>
      </c>
      <c r="E15" s="71">
        <v>8232520.0</v>
      </c>
    </row>
    <row r="16" spans="8:8" ht="22.75" customHeight="1">
      <c r="A16" s="43">
        <v>2100101.0</v>
      </c>
      <c r="B16" s="43" t="s">
        <v>209</v>
      </c>
      <c r="C16" s="71">
        <v>3975496.4</v>
      </c>
      <c r="D16" s="73">
        <v>3975496.4</v>
      </c>
      <c r="E16" s="73"/>
    </row>
    <row r="17" spans="8:8" ht="22.75" customHeight="1">
      <c r="A17" s="43">
        <v>2100102.0</v>
      </c>
      <c r="B17" s="43" t="s">
        <v>210</v>
      </c>
      <c r="C17" s="71">
        <v>8232520.0</v>
      </c>
      <c r="D17" s="73"/>
      <c r="E17" s="73">
        <v>8232520.0</v>
      </c>
    </row>
    <row r="18" spans="8:8" ht="22.75" customHeight="1">
      <c r="A18" s="41">
        <v>21002.0</v>
      </c>
      <c r="B18" s="41" t="s">
        <v>211</v>
      </c>
      <c r="C18" s="71">
        <v>3.312712114E7</v>
      </c>
      <c r="D18" s="71">
        <v>3.213712114E7</v>
      </c>
      <c r="E18" s="71">
        <v>990000.0</v>
      </c>
    </row>
    <row r="19" spans="8:8" ht="22.75" customHeight="1">
      <c r="A19" s="43" t="s">
        <v>212</v>
      </c>
      <c r="B19" s="43" t="s">
        <v>213</v>
      </c>
      <c r="C19" s="71">
        <v>1.863359249E7</v>
      </c>
      <c r="D19" s="71">
        <v>1.863359249E7</v>
      </c>
      <c r="E19" s="71"/>
    </row>
    <row r="20" spans="8:8" ht="22.75" customHeight="1">
      <c r="A20" s="43" t="s">
        <v>214</v>
      </c>
      <c r="B20" s="43" t="s">
        <v>215</v>
      </c>
      <c r="C20" s="71">
        <v>1.350352865E7</v>
      </c>
      <c r="D20" s="71">
        <v>1.350352865E7</v>
      </c>
      <c r="E20" s="71"/>
    </row>
    <row r="21" spans="8:8" ht="22.75" customHeight="1">
      <c r="A21" s="43">
        <v>2100299.0</v>
      </c>
      <c r="B21" s="43" t="s">
        <v>216</v>
      </c>
      <c r="C21" s="71">
        <v>990000.0</v>
      </c>
      <c r="D21" s="73"/>
      <c r="E21" s="73">
        <v>990000.0</v>
      </c>
    </row>
    <row r="22" spans="8:8" ht="22.75" customHeight="1">
      <c r="A22" s="41">
        <v>21003.0</v>
      </c>
      <c r="B22" s="41" t="s">
        <v>217</v>
      </c>
      <c r="C22" s="71">
        <v>4.342782812E7</v>
      </c>
      <c r="D22" s="71">
        <v>4.175172812E7</v>
      </c>
      <c r="E22" s="71">
        <v>1676100.0</v>
      </c>
    </row>
    <row r="23" spans="8:8" ht="22.75" customHeight="1">
      <c r="A23" s="43" t="s">
        <v>218</v>
      </c>
      <c r="B23" s="43" t="s">
        <v>219</v>
      </c>
      <c r="C23" s="71">
        <v>1761148.17</v>
      </c>
      <c r="D23" s="71">
        <v>1761148.17</v>
      </c>
      <c r="E23" s="71"/>
    </row>
    <row r="24" spans="8:8" ht="22.75" customHeight="1">
      <c r="A24" s="43">
        <v>2100302.0</v>
      </c>
      <c r="B24" s="43" t="s">
        <v>220</v>
      </c>
      <c r="C24" s="71">
        <v>4.166667995E7</v>
      </c>
      <c r="D24" s="73">
        <v>3.999057995E7</v>
      </c>
      <c r="E24" s="73">
        <v>1676100.0</v>
      </c>
    </row>
    <row r="25" spans="8:8" ht="22.75" customHeight="1">
      <c r="A25" s="43">
        <v>2100399.0</v>
      </c>
      <c r="B25" s="43" t="s">
        <v>221</v>
      </c>
      <c r="C25" s="71">
        <v>4688000.0</v>
      </c>
      <c r="D25" s="73"/>
      <c r="E25" s="73">
        <v>4688000.0</v>
      </c>
    </row>
    <row r="26" spans="8:8" ht="22.75" customHeight="1">
      <c r="A26" s="41" t="s">
        <v>222</v>
      </c>
      <c r="B26" s="41" t="s">
        <v>223</v>
      </c>
      <c r="C26" s="71">
        <v>1.654853382E7</v>
      </c>
      <c r="D26" s="73">
        <v>1.012733382E7</v>
      </c>
      <c r="E26" s="73">
        <v>6421200.0</v>
      </c>
    </row>
    <row r="27" spans="8:8" ht="22.75" customHeight="1">
      <c r="A27" s="43" t="s">
        <v>224</v>
      </c>
      <c r="B27" s="43" t="s">
        <v>225</v>
      </c>
      <c r="C27" s="71">
        <v>7380854.75</v>
      </c>
      <c r="D27" s="73">
        <v>7380854.75</v>
      </c>
      <c r="E27" s="73"/>
    </row>
    <row r="28" spans="8:8" ht="22.75" customHeight="1">
      <c r="A28" s="43" t="s">
        <v>226</v>
      </c>
      <c r="B28" s="43" t="s">
        <v>227</v>
      </c>
      <c r="C28" s="71">
        <v>3531279.07</v>
      </c>
      <c r="D28" s="73">
        <v>2746479.07</v>
      </c>
      <c r="E28" s="73">
        <v>784800.0</v>
      </c>
    </row>
    <row r="29" spans="8:8" ht="22.75" customHeight="1">
      <c r="A29" s="43" t="s">
        <v>228</v>
      </c>
      <c r="B29" s="43" t="s">
        <v>229</v>
      </c>
      <c r="C29" s="71">
        <v>948400.0</v>
      </c>
      <c r="D29" s="73"/>
      <c r="E29" s="73">
        <v>948400.0</v>
      </c>
    </row>
    <row r="30" spans="8:8" ht="22.75" customHeight="1">
      <c r="A30" s="41">
        <v>21011.0</v>
      </c>
      <c r="B30" s="41" t="s">
        <v>230</v>
      </c>
      <c r="C30" s="71">
        <v>6129037.88</v>
      </c>
      <c r="D30" s="71">
        <v>6129037.88</v>
      </c>
      <c r="E30" s="71"/>
    </row>
    <row r="31" spans="8:8" ht="22.75" customHeight="1">
      <c r="A31" s="43">
        <v>2101101.0</v>
      </c>
      <c r="B31" s="43" t="s">
        <v>231</v>
      </c>
      <c r="C31" s="71">
        <v>282443.67</v>
      </c>
      <c r="D31" s="73">
        <v>282443.67</v>
      </c>
      <c r="E31" s="73"/>
    </row>
    <row r="32" spans="8:8" ht="22.75" customHeight="1">
      <c r="A32" s="43">
        <v>2101102.0</v>
      </c>
      <c r="B32" s="43" t="s">
        <v>232</v>
      </c>
      <c r="C32" s="71">
        <v>5846594.21</v>
      </c>
      <c r="D32" s="73">
        <v>5846594.21</v>
      </c>
      <c r="E32" s="73"/>
    </row>
    <row r="33" spans="8:8" ht="22.75" customHeight="1">
      <c r="A33" s="41">
        <v>21017.0</v>
      </c>
      <c r="B33" s="41" t="s">
        <v>233</v>
      </c>
      <c r="C33" s="71">
        <v>200000.0</v>
      </c>
      <c r="D33" s="71"/>
      <c r="E33" s="71">
        <v>200000.0</v>
      </c>
    </row>
    <row r="34" spans="8:8" ht="22.75" customHeight="1">
      <c r="A34" s="43">
        <v>2101704.0</v>
      </c>
      <c r="B34" s="43" t="s">
        <v>234</v>
      </c>
      <c r="C34" s="71">
        <v>200000.0</v>
      </c>
      <c r="D34" s="73"/>
      <c r="E34" s="73">
        <v>200000.0</v>
      </c>
    </row>
    <row r="35" spans="8:8" ht="22.75" customHeight="1">
      <c r="A35" s="41">
        <v>21099.0</v>
      </c>
      <c r="B35" s="41" t="s">
        <v>235</v>
      </c>
      <c r="C35" s="71">
        <v>100000.0</v>
      </c>
      <c r="D35" s="71"/>
      <c r="E35" s="71">
        <v>100000.0</v>
      </c>
    </row>
    <row r="36" spans="8:8" ht="22.75" customHeight="1">
      <c r="A36" s="43">
        <v>2109999.0</v>
      </c>
      <c r="B36" s="43" t="s">
        <v>235</v>
      </c>
      <c r="C36" s="71">
        <v>100000.0</v>
      </c>
      <c r="D36" s="73"/>
      <c r="E36" s="73">
        <v>100000.0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.0" footer="0.0"/>
  <pageSetup paperSize="9" scale="8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8"/>
  <sheetViews>
    <sheetView workbookViewId="0">
      <selection activeCell="F28" sqref="F28"/>
    </sheetView>
  </sheetViews>
  <sheetFormatPr defaultRowHeight="13.5" defaultColWidth="10"/>
  <cols>
    <col min="1" max="1" customWidth="1" width="13.699219" style="0"/>
    <col min="2" max="2" customWidth="1" width="34.875" style="0"/>
    <col min="3" max="3" customWidth="1" width="19.671875" style="0"/>
    <col min="4" max="4" customWidth="1" width="22.796875" style="0"/>
    <col min="5" max="5" customWidth="1" width="21.441406" style="0"/>
  </cols>
  <sheetData>
    <row r="1" spans="8:8" ht="18.05" customHeight="1">
      <c r="A1" s="1"/>
      <c r="B1" s="1"/>
      <c r="C1" s="1"/>
      <c r="D1" s="1"/>
      <c r="E1" s="1"/>
    </row>
    <row r="2" spans="8:8" ht="39.85" customHeight="1">
      <c r="A2" s="14" t="s">
        <v>236</v>
      </c>
      <c r="B2" s="14"/>
      <c r="C2" s="14"/>
      <c r="D2" s="14"/>
      <c r="E2" s="14"/>
    </row>
    <row r="3" spans="8:8" ht="22.75" customHeight="1">
      <c r="A3" s="55"/>
      <c r="B3" s="55"/>
      <c r="C3" s="2"/>
      <c r="D3" s="2"/>
      <c r="E3" s="49" t="s">
        <v>33</v>
      </c>
    </row>
    <row r="4" spans="8:8" ht="22.75" customHeight="1">
      <c r="A4" s="66" t="s">
        <v>237</v>
      </c>
      <c r="B4" s="66"/>
      <c r="C4" s="66" t="s">
        <v>238</v>
      </c>
      <c r="D4" s="66"/>
      <c r="E4" s="66"/>
    </row>
    <row r="5" spans="8:8" ht="22.75" customHeight="1">
      <c r="A5" s="66" t="s">
        <v>192</v>
      </c>
      <c r="B5" s="66" t="s">
        <v>193</v>
      </c>
      <c r="C5" s="66" t="s">
        <v>113</v>
      </c>
      <c r="D5" s="66" t="s">
        <v>239</v>
      </c>
      <c r="E5" s="66" t="s">
        <v>240</v>
      </c>
    </row>
    <row r="6" spans="8:8" ht="22.75" customHeight="1">
      <c r="A6" s="66"/>
      <c r="B6" s="74" t="s">
        <v>113</v>
      </c>
      <c r="C6" s="75">
        <f>D6+E6</f>
        <v>1.052214888E8</v>
      </c>
      <c r="D6" s="75">
        <f>D7+D26</f>
        <v>1.0207892666000001E8</v>
      </c>
      <c r="E6" s="75">
        <f>E16</f>
        <v>3142562.14</v>
      </c>
    </row>
    <row r="7" spans="8:8" ht="27.0" customHeight="1">
      <c r="A7" s="76">
        <v>301.0</v>
      </c>
      <c r="B7" s="77" t="s">
        <v>241</v>
      </c>
      <c r="C7" s="75">
        <f t="shared" si="0" ref="C7:C28">D7+E7</f>
        <v>1.0079200226E8</v>
      </c>
      <c r="D7" s="71">
        <f>D8+D9+D10+D11+D12+D13+D14+D15</f>
        <v>1.0079200226000002E8</v>
      </c>
      <c r="E7" s="71"/>
    </row>
    <row r="8" spans="8:8" ht="27.0" customHeight="1">
      <c r="A8" s="78">
        <v>30101.0</v>
      </c>
      <c r="B8" s="79" t="s">
        <v>242</v>
      </c>
      <c r="C8" s="75">
        <f t="shared" si="0"/>
        <v>3.80817698E7</v>
      </c>
      <c r="D8" s="73">
        <v>3.80817698E7</v>
      </c>
      <c r="E8" s="73"/>
    </row>
    <row r="9" spans="8:8" ht="27.0" customHeight="1">
      <c r="A9" s="78">
        <v>30102.0</v>
      </c>
      <c r="B9" s="79" t="s">
        <v>243</v>
      </c>
      <c r="C9" s="75">
        <f t="shared" si="0"/>
        <v>7348645.91</v>
      </c>
      <c r="D9" s="73">
        <v>7348645.91</v>
      </c>
      <c r="E9" s="73"/>
    </row>
    <row r="10" spans="8:8" ht="27.0" customHeight="1">
      <c r="A10" s="78">
        <v>30103.0</v>
      </c>
      <c r="B10" s="79" t="s">
        <v>244</v>
      </c>
      <c r="C10" s="75">
        <f t="shared" si="0"/>
        <v>1.6173639E7</v>
      </c>
      <c r="D10" s="73">
        <v>1.6173639E7</v>
      </c>
      <c r="E10" s="73"/>
    </row>
    <row r="11" spans="8:8" ht="27.0" customHeight="1">
      <c r="A11" s="78">
        <v>30107.0</v>
      </c>
      <c r="B11" s="79" t="s">
        <v>245</v>
      </c>
      <c r="C11" s="75">
        <f t="shared" si="0"/>
        <v>2.145931263E7</v>
      </c>
      <c r="D11" s="73">
        <v>2.145931263E7</v>
      </c>
      <c r="E11" s="73"/>
    </row>
    <row r="12" spans="8:8" ht="27.0" customHeight="1">
      <c r="A12" s="78">
        <v>30108.0</v>
      </c>
      <c r="B12" s="80" t="s">
        <v>246</v>
      </c>
      <c r="C12" s="75">
        <f t="shared" si="0"/>
        <v>9126905.44</v>
      </c>
      <c r="D12" s="73">
        <v>9126905.44</v>
      </c>
      <c r="E12" s="73"/>
    </row>
    <row r="13" spans="8:8" ht="27.0" customHeight="1">
      <c r="A13" s="78">
        <v>30110.0</v>
      </c>
      <c r="B13" s="81" t="s">
        <v>247</v>
      </c>
      <c r="C13" s="75">
        <f t="shared" si="0"/>
        <v>6129037.88</v>
      </c>
      <c r="D13" s="73">
        <v>6129037.88</v>
      </c>
      <c r="E13" s="71"/>
    </row>
    <row r="14" spans="8:8" ht="27.0" customHeight="1">
      <c r="A14" s="78">
        <v>30112.0</v>
      </c>
      <c r="B14" s="81" t="s">
        <v>248</v>
      </c>
      <c r="C14" s="75">
        <f t="shared" si="0"/>
        <v>686941.6</v>
      </c>
      <c r="D14" s="73">
        <v>686941.6</v>
      </c>
      <c r="E14" s="71"/>
    </row>
    <row r="15" spans="8:8" ht="27.0" customHeight="1">
      <c r="A15" s="78">
        <v>30199.0</v>
      </c>
      <c r="B15" s="81" t="s">
        <v>249</v>
      </c>
      <c r="C15" s="75">
        <f t="shared" si="0"/>
        <v>1785750.00000001</v>
      </c>
      <c r="D15" s="73">
        <v>1785750.00000001</v>
      </c>
      <c r="E15" s="71"/>
    </row>
    <row r="16" spans="8:8" ht="27.0" customHeight="1">
      <c r="A16" s="76">
        <v>302.0</v>
      </c>
      <c r="B16" s="82" t="s">
        <v>250</v>
      </c>
      <c r="C16" s="75">
        <f t="shared" si="0"/>
        <v>3142562.14</v>
      </c>
      <c r="D16" s="73"/>
      <c r="E16" s="71">
        <f>E17+E18+E19+E20+E21+E22+E23+E24+E25</f>
        <v>3142562.14</v>
      </c>
    </row>
    <row r="17" spans="8:8" ht="27.0" customHeight="1">
      <c r="A17" s="78">
        <v>30201.0</v>
      </c>
      <c r="B17" s="81" t="s">
        <v>251</v>
      </c>
      <c r="C17" s="75">
        <f t="shared" si="0"/>
        <v>100000.0</v>
      </c>
      <c r="D17" s="73"/>
      <c r="E17" s="73">
        <v>100000.0</v>
      </c>
    </row>
    <row r="18" spans="8:8" ht="27.0" customHeight="1">
      <c r="A18" s="78" t="s">
        <v>252</v>
      </c>
      <c r="B18" s="81" t="s">
        <v>253</v>
      </c>
      <c r="C18" s="75">
        <f t="shared" si="0"/>
        <v>100000.0</v>
      </c>
      <c r="D18" s="73"/>
      <c r="E18" s="73">
        <v>100000.0</v>
      </c>
    </row>
    <row r="19" spans="8:8" ht="27.0" customHeight="1">
      <c r="A19" s="78" t="s">
        <v>254</v>
      </c>
      <c r="B19" s="81" t="s">
        <v>255</v>
      </c>
      <c r="C19" s="75">
        <f t="shared" si="0"/>
        <v>50000.0</v>
      </c>
      <c r="D19" s="73"/>
      <c r="E19" s="73">
        <v>50000.0</v>
      </c>
    </row>
    <row r="20" spans="8:8" ht="27.0" customHeight="1">
      <c r="A20" s="78" t="s">
        <v>256</v>
      </c>
      <c r="B20" s="81" t="s">
        <v>257</v>
      </c>
      <c r="C20" s="75">
        <f t="shared" si="0"/>
        <v>50000.0</v>
      </c>
      <c r="D20" s="73"/>
      <c r="E20" s="73">
        <v>50000.0</v>
      </c>
    </row>
    <row r="21" spans="8:8" ht="27.0" customHeight="1">
      <c r="A21" s="78">
        <v>30218.0</v>
      </c>
      <c r="B21" s="81" t="s">
        <v>258</v>
      </c>
      <c r="C21" s="75">
        <f t="shared" si="0"/>
        <v>100000.0</v>
      </c>
      <c r="D21" s="73"/>
      <c r="E21" s="73">
        <v>100000.0</v>
      </c>
    </row>
    <row r="22" spans="8:8" ht="27.0" customHeight="1">
      <c r="A22" s="78" t="s">
        <v>259</v>
      </c>
      <c r="B22" s="81" t="s">
        <v>260</v>
      </c>
      <c r="C22" s="75">
        <f t="shared" si="0"/>
        <v>80000.0</v>
      </c>
      <c r="D22" s="73"/>
      <c r="E22" s="73">
        <v>80000.0</v>
      </c>
    </row>
    <row r="23" spans="8:8" ht="27.0" customHeight="1">
      <c r="A23" s="78">
        <v>30228.0</v>
      </c>
      <c r="B23" s="81" t="s">
        <v>261</v>
      </c>
      <c r="C23" s="75">
        <f t="shared" si="0"/>
        <v>1248785.37</v>
      </c>
      <c r="D23" s="73"/>
      <c r="E23" s="73">
        <v>1248785.37</v>
      </c>
    </row>
    <row r="24" spans="8:8" ht="27.0" customHeight="1">
      <c r="A24" s="78">
        <v>30229.0</v>
      </c>
      <c r="B24" s="81" t="s">
        <v>262</v>
      </c>
      <c r="C24" s="75">
        <f t="shared" si="0"/>
        <v>1175576.77</v>
      </c>
      <c r="D24" s="73"/>
      <c r="E24" s="73">
        <v>1175576.77</v>
      </c>
    </row>
    <row r="25" spans="8:8" ht="27.0" customHeight="1">
      <c r="A25" s="78">
        <v>30239.0</v>
      </c>
      <c r="B25" s="81" t="s">
        <v>263</v>
      </c>
      <c r="C25" s="75">
        <f t="shared" si="0"/>
        <v>238200.0</v>
      </c>
      <c r="D25" s="73"/>
      <c r="E25" s="73">
        <v>238200.0</v>
      </c>
    </row>
    <row r="26" spans="8:8" ht="27.0" customHeight="1">
      <c r="A26" s="76">
        <v>303.0</v>
      </c>
      <c r="B26" s="83" t="s">
        <v>264</v>
      </c>
      <c r="C26" s="75">
        <f t="shared" si="0"/>
        <v>1286924.4</v>
      </c>
      <c r="D26" s="84">
        <f>D27+D28</f>
        <v>1286924.4</v>
      </c>
      <c r="E26" s="85"/>
    </row>
    <row r="27" spans="8:8" ht="27.0" customHeight="1">
      <c r="A27" s="86">
        <v>30302.0</v>
      </c>
      <c r="B27" s="43" t="s">
        <v>265</v>
      </c>
      <c r="C27" s="75">
        <f t="shared" si="0"/>
        <v>989762.4</v>
      </c>
      <c r="D27" s="73">
        <v>989762.4</v>
      </c>
      <c r="E27" s="73"/>
    </row>
    <row r="28" spans="8:8" ht="27.0" customHeight="1">
      <c r="A28" s="86">
        <v>30205.0</v>
      </c>
      <c r="B28" s="43" t="s">
        <v>266</v>
      </c>
      <c r="C28" s="75">
        <f t="shared" si="0"/>
        <v>297162.0</v>
      </c>
      <c r="D28" s="73">
        <v>297162.0</v>
      </c>
      <c r="E28" s="1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.0" footer="0.0"/>
  <pageSetup paperSize="9" scale="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3"/>
  <sheetViews>
    <sheetView workbookViewId="0">
      <selection activeCell="B7" sqref="B7"/>
    </sheetView>
  </sheetViews>
  <sheetFormatPr defaultRowHeight="13.5" defaultColWidth="10"/>
  <cols>
    <col min="1" max="1" customWidth="1" width="23.5" style="0"/>
    <col min="2" max="8" customWidth="1" width="15.625" style="0"/>
  </cols>
  <sheetData>
    <row r="1" spans="8:8" ht="14.3" customHeight="1">
      <c r="A1" s="1"/>
      <c r="B1" s="1"/>
      <c r="C1" s="1"/>
      <c r="D1" s="1"/>
      <c r="E1" s="1"/>
      <c r="F1" s="1"/>
      <c r="G1" s="1"/>
      <c r="H1" s="1"/>
    </row>
    <row r="2" spans="8:8" ht="39.85" customHeight="1">
      <c r="A2" s="14" t="s">
        <v>267</v>
      </c>
      <c r="B2" s="14"/>
      <c r="C2" s="14"/>
      <c r="D2" s="14"/>
      <c r="E2" s="14"/>
      <c r="F2" s="14"/>
      <c r="G2" s="14"/>
      <c r="H2" s="14"/>
    </row>
    <row r="3" spans="8:8" ht="22.75" customHeight="1">
      <c r="A3" s="1"/>
      <c r="B3" s="1"/>
      <c r="C3" s="1"/>
      <c r="D3" s="1"/>
      <c r="E3" s="1"/>
      <c r="F3" s="1"/>
      <c r="G3" s="1"/>
      <c r="H3" s="87" t="s">
        <v>33</v>
      </c>
    </row>
    <row r="4" spans="8:8" ht="22.75" customHeight="1">
      <c r="A4" s="58" t="s">
        <v>186</v>
      </c>
      <c r="B4" s="58" t="s">
        <v>268</v>
      </c>
      <c r="C4" s="58"/>
      <c r="D4" s="58"/>
      <c r="E4" s="58"/>
      <c r="F4" s="58"/>
      <c r="G4" s="58" t="s">
        <v>269</v>
      </c>
      <c r="H4" s="58" t="s">
        <v>270</v>
      </c>
    </row>
    <row r="5" spans="8:8" ht="22.75" customHeight="1">
      <c r="A5" s="58"/>
      <c r="B5" s="58" t="s">
        <v>113</v>
      </c>
      <c r="C5" s="58" t="s">
        <v>271</v>
      </c>
      <c r="D5" s="58" t="s">
        <v>272</v>
      </c>
      <c r="E5" s="58" t="s">
        <v>273</v>
      </c>
      <c r="F5" s="58"/>
      <c r="G5" s="58"/>
      <c r="H5" s="58"/>
    </row>
    <row r="6" spans="8:8" ht="22.75" customHeight="1">
      <c r="A6" s="58"/>
      <c r="B6" s="58"/>
      <c r="C6" s="58"/>
      <c r="D6" s="58"/>
      <c r="E6" s="58" t="s">
        <v>274</v>
      </c>
      <c r="F6" s="58" t="s">
        <v>275</v>
      </c>
      <c r="G6" s="58"/>
      <c r="H6" s="58"/>
    </row>
    <row r="7" spans="8:8" ht="30.0" customHeight="1">
      <c r="A7" s="53" t="s">
        <v>113</v>
      </c>
      <c r="B7" s="59">
        <f>B8+B9+B10+B11</f>
        <v>114100.0</v>
      </c>
      <c r="C7" s="59"/>
      <c r="D7" s="59"/>
      <c r="E7" s="59"/>
      <c r="F7" s="59">
        <f>F8</f>
        <v>40000.0</v>
      </c>
      <c r="G7" s="59"/>
      <c r="H7" s="59">
        <f>H8+H9+H10+H11</f>
        <v>74100.0</v>
      </c>
    </row>
    <row r="8" spans="8:8" ht="30.0" customHeight="1">
      <c r="A8" s="53" t="s">
        <v>276</v>
      </c>
      <c r="B8" s="59">
        <v>40000.0</v>
      </c>
      <c r="C8" s="59"/>
      <c r="D8" s="59"/>
      <c r="E8" s="59"/>
      <c r="F8" s="88">
        <v>40000.0</v>
      </c>
      <c r="G8" s="88"/>
      <c r="H8" s="88"/>
    </row>
    <row r="9" spans="8:8" ht="30.0" customHeight="1">
      <c r="A9" s="53" t="s">
        <v>277</v>
      </c>
      <c r="B9" s="59">
        <v>53000.0</v>
      </c>
      <c r="C9" s="59"/>
      <c r="D9" s="59"/>
      <c r="E9" s="59"/>
      <c r="F9" s="88"/>
      <c r="G9" s="88"/>
      <c r="H9" s="88">
        <v>53000.0</v>
      </c>
    </row>
    <row r="10" spans="8:8" ht="30.0" customHeight="1">
      <c r="A10" s="53" t="s">
        <v>278</v>
      </c>
      <c r="B10" s="59">
        <v>14000.0</v>
      </c>
      <c r="C10" s="59"/>
      <c r="D10" s="59"/>
      <c r="E10" s="59"/>
      <c r="F10" s="88"/>
      <c r="G10" s="88"/>
      <c r="H10" s="88">
        <v>14000.0</v>
      </c>
    </row>
    <row r="11" spans="8:8" ht="30.0" customHeight="1">
      <c r="A11" s="53" t="s">
        <v>279</v>
      </c>
      <c r="B11" s="59">
        <v>7100.0</v>
      </c>
      <c r="C11" s="59"/>
      <c r="D11" s="59"/>
      <c r="E11" s="59"/>
      <c r="F11" s="88"/>
      <c r="G11" s="88"/>
      <c r="H11" s="88">
        <v>7100.0</v>
      </c>
    </row>
    <row r="12" spans="8:8" ht="30.0" customHeight="1">
      <c r="A12" s="53"/>
      <c r="B12" s="89"/>
      <c r="C12" s="89"/>
      <c r="D12" s="89"/>
      <c r="E12" s="89"/>
      <c r="F12" s="89"/>
      <c r="G12" s="89"/>
      <c r="H12" s="89"/>
    </row>
    <row r="13" spans="8:8" ht="30.0" customHeight="1">
      <c r="A13" s="50"/>
      <c r="B13" s="90"/>
      <c r="C13" s="90"/>
      <c r="D13" s="90"/>
      <c r="E13" s="90"/>
      <c r="F13" s="90"/>
      <c r="G13" s="90"/>
      <c r="H13" s="9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.0" footer="0.0"/>
  <pageSetup paperSize="9" scale="99" orientation="landscape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2"/>
  <sheetViews>
    <sheetView workbookViewId="0">
      <selection activeCell="H18" sqref="H18"/>
    </sheetView>
  </sheetViews>
  <sheetFormatPr defaultRowHeight="15.0" defaultColWidth="10"/>
  <cols>
    <col min="1" max="1" customWidth="1" width="6.125" style="0"/>
    <col min="2" max="2" customWidth="1" width="14.25" style="24"/>
    <col min="3" max="3" customWidth="1" width="21.125" style="24"/>
    <col min="4" max="4" customWidth="1" width="15.875" style="0"/>
    <col min="5" max="5" customWidth="1" width="13.25" style="0"/>
    <col min="6" max="6" customWidth="1" width="14.0" style="0"/>
    <col min="7" max="10" customWidth="1" width="9.765625" style="0"/>
  </cols>
  <sheetData>
    <row r="1" spans="8:8" ht="14.3" customHeight="1">
      <c r="A1" s="1"/>
      <c r="B1" s="26"/>
      <c r="C1" s="91"/>
      <c r="D1" s="1"/>
      <c r="E1" s="1"/>
      <c r="F1" s="1"/>
      <c r="G1" s="1"/>
      <c r="H1" s="1"/>
      <c r="I1" s="1"/>
      <c r="J1" s="1"/>
    </row>
    <row r="2" spans="8:8" ht="39.85" customHeight="1">
      <c r="A2" s="14" t="s">
        <v>280</v>
      </c>
      <c r="B2" s="27"/>
      <c r="C2" s="27"/>
      <c r="D2" s="14"/>
      <c r="E2" s="14"/>
      <c r="F2" s="14"/>
      <c r="G2" s="1"/>
      <c r="H2" s="1"/>
      <c r="I2" s="1"/>
      <c r="J2" s="1"/>
    </row>
    <row r="3" spans="8:8" ht="22.75" customHeight="1">
      <c r="A3" s="2"/>
      <c r="D3" s="2"/>
      <c r="E3" s="2"/>
      <c r="F3" s="2" t="s">
        <v>33</v>
      </c>
      <c r="G3" s="1"/>
      <c r="H3" s="1"/>
      <c r="I3" s="1"/>
      <c r="J3" s="1"/>
    </row>
    <row r="4" spans="8:8" ht="22.75" customHeight="1">
      <c r="A4" s="92" t="s">
        <v>281</v>
      </c>
      <c r="B4" s="93" t="s">
        <v>282</v>
      </c>
      <c r="C4" s="30" t="s">
        <v>283</v>
      </c>
      <c r="D4" s="92" t="s">
        <v>113</v>
      </c>
      <c r="E4" s="92" t="s">
        <v>110</v>
      </c>
      <c r="F4" s="92" t="s">
        <v>111</v>
      </c>
      <c r="G4" s="1"/>
      <c r="H4" s="1"/>
      <c r="I4" s="1"/>
      <c r="J4" s="1"/>
    </row>
    <row r="5" spans="8:8" ht="28.0" customHeight="1">
      <c r="A5" s="92"/>
      <c r="B5" s="94"/>
      <c r="C5" s="95" t="s">
        <v>113</v>
      </c>
      <c r="D5" s="12">
        <f>F5</f>
        <v>3142562.14</v>
      </c>
      <c r="E5" s="96"/>
      <c r="F5" s="12">
        <f>F6</f>
        <v>3142562.14</v>
      </c>
      <c r="G5" s="2"/>
      <c r="H5" s="2"/>
      <c r="I5" s="2"/>
      <c r="J5" s="2"/>
    </row>
    <row r="6" spans="8:8" ht="28.0" customHeight="1">
      <c r="A6" s="97">
        <v>1.0</v>
      </c>
      <c r="B6" s="94" t="s">
        <v>284</v>
      </c>
      <c r="C6" s="41" t="s">
        <v>250</v>
      </c>
      <c r="D6" s="42">
        <f t="shared" si="0" ref="D6:D18">F6</f>
        <v>3142562.14</v>
      </c>
      <c r="E6" s="98"/>
      <c r="F6" s="12">
        <f>SUM(F7:F18)</f>
        <v>3142562.14</v>
      </c>
    </row>
    <row r="7" spans="8:8" ht="28.0" customHeight="1">
      <c r="A7" s="97">
        <v>2.0</v>
      </c>
      <c r="B7" s="48" t="s">
        <v>285</v>
      </c>
      <c r="C7" s="43" t="s">
        <v>251</v>
      </c>
      <c r="D7" s="99">
        <f t="shared" si="0"/>
        <v>132800.0</v>
      </c>
      <c r="E7" s="100"/>
      <c r="F7" s="46">
        <v>132800.0</v>
      </c>
    </row>
    <row r="8" spans="8:8" ht="28.0" customHeight="1">
      <c r="A8" s="97">
        <v>3.0</v>
      </c>
      <c r="B8" s="48" t="s">
        <v>252</v>
      </c>
      <c r="C8" s="43" t="s">
        <v>253</v>
      </c>
      <c r="D8" s="99">
        <f t="shared" si="0"/>
        <v>105000.0</v>
      </c>
      <c r="E8" s="100"/>
      <c r="F8" s="46">
        <v>105000.0</v>
      </c>
    </row>
    <row r="9" spans="8:8" ht="28.0" customHeight="1">
      <c r="A9" s="97">
        <v>4.0</v>
      </c>
      <c r="B9" s="48" t="s">
        <v>254</v>
      </c>
      <c r="C9" s="43" t="s">
        <v>255</v>
      </c>
      <c r="D9" s="99">
        <f t="shared" si="0"/>
        <v>65100.0</v>
      </c>
      <c r="E9" s="100"/>
      <c r="F9" s="46">
        <v>65100.0</v>
      </c>
    </row>
    <row r="10" spans="8:8" ht="28.0" customHeight="1">
      <c r="A10" s="97">
        <v>5.0</v>
      </c>
      <c r="B10" s="48" t="s">
        <v>256</v>
      </c>
      <c r="C10" s="43" t="s">
        <v>257</v>
      </c>
      <c r="D10" s="99">
        <f t="shared" si="0"/>
        <v>32100.0</v>
      </c>
      <c r="E10" s="100"/>
      <c r="F10" s="46">
        <v>32100.0</v>
      </c>
    </row>
    <row r="11" spans="8:8" ht="28.0" customHeight="1">
      <c r="A11" s="97">
        <v>6.0</v>
      </c>
      <c r="B11" s="48" t="s">
        <v>286</v>
      </c>
      <c r="C11" s="43" t="s">
        <v>287</v>
      </c>
      <c r="D11" s="99">
        <f t="shared" si="0"/>
        <v>40000.0</v>
      </c>
      <c r="E11" s="100"/>
      <c r="F11" s="46">
        <v>40000.0</v>
      </c>
    </row>
    <row r="12" spans="8:8" ht="28.0" customHeight="1">
      <c r="A12" s="97">
        <v>7.0</v>
      </c>
      <c r="B12" s="48" t="s">
        <v>288</v>
      </c>
      <c r="C12" s="43" t="s">
        <v>270</v>
      </c>
      <c r="D12" s="99">
        <f t="shared" si="0"/>
        <v>30000.0</v>
      </c>
      <c r="E12" s="100"/>
      <c r="F12" s="46">
        <v>30000.0</v>
      </c>
    </row>
    <row r="13" spans="8:8" ht="28.0" customHeight="1">
      <c r="A13" s="97">
        <v>8.0</v>
      </c>
      <c r="B13" s="48" t="s">
        <v>289</v>
      </c>
      <c r="C13" s="43" t="s">
        <v>290</v>
      </c>
      <c r="D13" s="99">
        <f t="shared" si="0"/>
        <v>22000.0</v>
      </c>
      <c r="E13" s="100"/>
      <c r="F13" s="46">
        <v>22000.0</v>
      </c>
    </row>
    <row r="14" spans="8:8" ht="28.0" customHeight="1">
      <c r="A14" s="97">
        <v>9.0</v>
      </c>
      <c r="B14" s="48" t="s">
        <v>291</v>
      </c>
      <c r="C14" s="43" t="s">
        <v>292</v>
      </c>
      <c r="D14" s="99">
        <f t="shared" si="0"/>
        <v>15000.0</v>
      </c>
      <c r="E14" s="100"/>
      <c r="F14" s="46">
        <v>15000.0</v>
      </c>
    </row>
    <row r="15" spans="8:8" ht="28.0" customHeight="1">
      <c r="A15" s="97">
        <v>10.0</v>
      </c>
      <c r="B15" s="48" t="s">
        <v>293</v>
      </c>
      <c r="C15" s="43" t="s">
        <v>261</v>
      </c>
      <c r="D15" s="99">
        <f t="shared" si="0"/>
        <v>1248785.37</v>
      </c>
      <c r="E15" s="100"/>
      <c r="F15" s="46">
        <v>1248785.37</v>
      </c>
    </row>
    <row r="16" spans="8:8" ht="28.0" customHeight="1">
      <c r="A16" s="97">
        <v>11.0</v>
      </c>
      <c r="B16" s="48" t="s">
        <v>294</v>
      </c>
      <c r="C16" s="43" t="s">
        <v>262</v>
      </c>
      <c r="D16" s="99">
        <f t="shared" si="0"/>
        <v>1175576.77</v>
      </c>
      <c r="E16" s="100"/>
      <c r="F16" s="46">
        <v>1175576.77</v>
      </c>
    </row>
    <row r="17" spans="8:8" ht="28.0" customHeight="1">
      <c r="A17" s="97">
        <v>12.0</v>
      </c>
      <c r="B17" s="48" t="s">
        <v>295</v>
      </c>
      <c r="C17" s="43" t="s">
        <v>296</v>
      </c>
      <c r="D17" s="99">
        <f t="shared" si="0"/>
        <v>268200.0</v>
      </c>
      <c r="E17" s="101"/>
      <c r="F17" s="46">
        <v>268200.0</v>
      </c>
    </row>
    <row r="18" spans="8:8" ht="28.0" customHeight="1">
      <c r="A18" s="97">
        <v>13.0</v>
      </c>
      <c r="B18" s="48" t="s">
        <v>297</v>
      </c>
      <c r="C18" s="43" t="s">
        <v>298</v>
      </c>
      <c r="D18" s="99">
        <f t="shared" si="0"/>
        <v>8000.0</v>
      </c>
      <c r="E18" s="100"/>
      <c r="F18" s="46">
        <v>8000.0</v>
      </c>
    </row>
    <row r="19" spans="8:8" ht="28.0" customHeight="1">
      <c r="A19" s="13"/>
      <c r="B19" s="48"/>
      <c r="C19" s="43"/>
      <c r="D19" s="13"/>
      <c r="E19" s="13"/>
      <c r="F19" s="13"/>
    </row>
    <row r="20" spans="8:8" ht="28.0" customHeight="1">
      <c r="A20" s="13"/>
      <c r="B20" s="48"/>
      <c r="C20" s="43"/>
      <c r="D20" s="13"/>
      <c r="E20" s="13"/>
      <c r="F20" s="13"/>
    </row>
    <row r="21" spans="8:8" ht="28.0" customHeight="1">
      <c r="A21" s="13"/>
      <c r="B21" s="48"/>
      <c r="C21" s="43"/>
      <c r="D21" s="13"/>
      <c r="E21" s="13"/>
      <c r="F21" s="13"/>
    </row>
    <row r="22" spans="8:8" ht="28.0" customHeight="1">
      <c r="A22" s="13"/>
      <c r="B22" s="48"/>
      <c r="C22" s="43"/>
      <c r="D22" s="13"/>
      <c r="E22" s="13"/>
      <c r="F22" s="13"/>
    </row>
    <row r="23" spans="8:8" ht="28.0" customHeight="1">
      <c r="A23" s="13"/>
      <c r="B23" s="48"/>
      <c r="C23" s="43"/>
      <c r="D23" s="13"/>
      <c r="E23" s="13"/>
      <c r="F23" s="13"/>
    </row>
    <row r="24" spans="8:8" ht="28.0" customHeight="1">
      <c r="A24" s="13"/>
      <c r="B24" s="48"/>
      <c r="C24" s="43"/>
      <c r="D24" s="13"/>
      <c r="E24" s="13"/>
      <c r="F24" s="13"/>
    </row>
    <row r="30" spans="8:8" ht="13.5">
      <c r="B30" s="25"/>
      <c r="C30" s="25"/>
    </row>
    <row r="31" spans="8:8" ht="13.5">
      <c r="B31" s="25"/>
      <c r="C31" s="25"/>
    </row>
    <row r="32" spans="8:8" ht="13.5">
      <c r="B32" s="25"/>
      <c r="C32" s="25"/>
    </row>
  </sheetData>
  <mergeCells count="1">
    <mergeCell ref="A2:F2"/>
  </mergeCells>
  <pageMargins left="0.75" right="0.75" top="0.270000010728836" bottom="0.270000010728836" header="0.0" footer="0.0"/>
  <pageSetup paperSize="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2"/>
  <sheetViews>
    <sheetView workbookViewId="0" showGridLines="0" showZeros="0">
      <selection activeCell="C7" sqref="C7"/>
    </sheetView>
  </sheetViews>
  <sheetFormatPr defaultRowHeight="12.75" customHeight="1" defaultColWidth="7"/>
  <cols>
    <col min="1" max="1" customWidth="1" width="17.0" style="24"/>
    <col min="2" max="3" customWidth="1" width="44.375" style="24"/>
    <col min="4" max="4" customWidth="1" width="2.5" style="24"/>
    <col min="5" max="16" customWidth="0" width="8.0" style="24"/>
    <col min="17" max="16384" customWidth="0" width="7.875" style="25"/>
  </cols>
  <sheetData>
    <row r="1" spans="8:8" ht="15.0" customHeight="1">
      <c r="A1" s="102"/>
      <c r="B1" s="10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8:8" ht="32.25" customHeight="1">
      <c r="A2" s="27" t="s">
        <v>299</v>
      </c>
      <c r="B2" s="27"/>
      <c r="C2" s="2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8:8" ht="15.0" customHeight="1">
      <c r="A3" s="25"/>
      <c r="B3" s="25"/>
      <c r="C3" s="29" t="s">
        <v>33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8:8" ht="25.5" customHeight="1">
      <c r="A4" s="103" t="s">
        <v>300</v>
      </c>
      <c r="B4" s="103"/>
      <c r="C4" s="104" t="s">
        <v>37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8:8" ht="25.5" customHeight="1">
      <c r="A5" s="103" t="s">
        <v>301</v>
      </c>
      <c r="B5" s="103" t="s">
        <v>302</v>
      </c>
      <c r="C5" s="10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8:8" s="25" ht="25.5" customFormat="1" customHeight="1">
      <c r="A6" s="103" t="s">
        <v>113</v>
      </c>
      <c r="B6" s="103"/>
      <c r="C6" s="105">
        <f>C7</f>
        <v>8950000.0</v>
      </c>
    </row>
    <row r="7" spans="8:8" s="25" ht="26.25" customFormat="1" customHeight="1">
      <c r="A7" s="106" t="s">
        <v>303</v>
      </c>
      <c r="B7" s="107" t="s">
        <v>304</v>
      </c>
      <c r="C7" s="105">
        <v>8950000.0</v>
      </c>
      <c r="D7" s="24"/>
    </row>
    <row r="8" spans="8:8" ht="26.25" customHeight="1">
      <c r="A8" s="107"/>
      <c r="B8" s="107"/>
      <c r="C8" s="10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8:8" ht="26.25" customHeight="1">
      <c r="A9" s="107"/>
      <c r="B9" s="107"/>
      <c r="C9" s="108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8:8" ht="26.25" customHeight="1">
      <c r="A10" s="107"/>
      <c r="B10" s="107"/>
      <c r="C10" s="108"/>
    </row>
    <row r="11" spans="8:8" ht="26.25" customHeight="1">
      <c r="A11" s="107"/>
      <c r="B11" s="107"/>
      <c r="C11" s="108"/>
    </row>
    <row r="12" spans="8:8" ht="26.25" customHeight="1">
      <c r="A12" s="107"/>
      <c r="B12" s="107"/>
      <c r="C12" s="108"/>
    </row>
  </sheetData>
  <sheetProtection sheet="0"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.0" footer="0.393700787401575"/>
  <pageSetup paperSize="9" fitToHeight="100" orientation="landscape"/>
  <headerFooter alignWithMargins="0">
    <oddFooter>&amp;C第 &amp;P 页，共 &amp;N 页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selection activeCell="C5" sqref="C5"/>
    </sheetView>
  </sheetViews>
  <sheetFormatPr defaultRowHeight="13.5" defaultColWidth="10" outlineLevelRow="4"/>
  <cols>
    <col min="1" max="1" customWidth="1" width="19.324219" style="0"/>
    <col min="2" max="2" customWidth="1" width="18.238281" style="0"/>
    <col min="3" max="5" customWidth="1" width="30.625" style="0"/>
  </cols>
  <sheetData>
    <row r="1" spans="8:8" ht="14.3" customHeight="1">
      <c r="A1" s="1"/>
      <c r="B1" s="1"/>
      <c r="C1" s="1"/>
      <c r="D1" s="1"/>
      <c r="E1" s="1"/>
    </row>
    <row r="2" spans="8:8" ht="39.85" customHeight="1">
      <c r="A2" s="14" t="s">
        <v>305</v>
      </c>
      <c r="B2" s="14"/>
      <c r="C2" s="14"/>
      <c r="D2" s="14"/>
      <c r="E2" s="14"/>
    </row>
    <row r="3" spans="8:8" ht="22.75" customHeight="1">
      <c r="A3" s="2"/>
      <c r="B3" s="2"/>
      <c r="C3" s="2"/>
      <c r="D3" s="2"/>
      <c r="E3" s="109" t="s">
        <v>33</v>
      </c>
    </row>
    <row r="4" spans="8:8" ht="45.0" customHeight="1">
      <c r="A4" s="58" t="s">
        <v>186</v>
      </c>
      <c r="B4" s="58" t="s">
        <v>113</v>
      </c>
      <c r="C4" s="58" t="s">
        <v>306</v>
      </c>
      <c r="D4" s="58" t="s">
        <v>307</v>
      </c>
      <c r="E4" s="58" t="s">
        <v>308</v>
      </c>
    </row>
    <row r="5" spans="8:8" ht="37.0" customHeight="1">
      <c r="A5" s="58"/>
      <c r="B5" s="88"/>
      <c r="C5" s="88"/>
      <c r="D5" s="88"/>
      <c r="E5" s="90"/>
    </row>
  </sheetData>
  <mergeCells count="1">
    <mergeCell ref="A2:E2"/>
  </mergeCells>
  <pageMargins left="0.75" right="0.75" top="0.270000010728836" bottom="0.270000010728836" header="0.0" footer="0.0"/>
  <pageSetup paperSize="9" fitToWidth="0" fitToHeight="0" orientation="landscape"/>
</worksheet>
</file>

<file path=xl/worksheets/sheet14.xml><?xml version="1.0" encoding="utf-8"?>
<worksheet xmlns:r="http://schemas.openxmlformats.org/officeDocument/2006/relationships" xmlns="http://schemas.openxmlformats.org/spreadsheetml/2006/main">
  <dimension ref="A1:C16"/>
  <sheetViews>
    <sheetView tabSelected="1" workbookViewId="0">
      <selection activeCell="E15" sqref="E15"/>
    </sheetView>
  </sheetViews>
  <sheetFormatPr defaultRowHeight="13.5" defaultColWidth="9"/>
  <cols>
    <col min="1" max="1" customWidth="1" width="43.125" style="0"/>
    <col min="2" max="2" customWidth="1" width="82.875" style="0"/>
  </cols>
  <sheetData>
    <row r="1" spans="8:8" ht="44.0" customHeight="1">
      <c r="A1" s="110" t="s">
        <v>309</v>
      </c>
      <c r="B1" s="110"/>
    </row>
    <row r="2" spans="8:8" ht="27.0" customHeight="1">
      <c r="A2" s="111"/>
      <c r="B2" s="112" t="s">
        <v>310</v>
      </c>
    </row>
    <row r="3" spans="8:8" ht="15.0" customHeight="1">
      <c r="A3" s="113" t="s">
        <v>36</v>
      </c>
      <c r="B3" s="114" t="s">
        <v>37</v>
      </c>
    </row>
    <row r="4" spans="8:8">
      <c r="A4" s="113"/>
      <c r="B4" s="114"/>
    </row>
    <row r="5" spans="8:8" ht="25.0" customHeight="1">
      <c r="A5" s="115"/>
      <c r="B5" s="114">
        <v>1.0</v>
      </c>
    </row>
    <row r="6" spans="8:8" ht="25.0" customHeight="1">
      <c r="A6" s="116" t="s">
        <v>311</v>
      </c>
      <c r="B6" s="117"/>
    </row>
    <row r="7" spans="8:8" ht="25.0" customHeight="1">
      <c r="A7" s="118"/>
      <c r="B7" s="117"/>
    </row>
    <row r="8" spans="8:8" ht="25.0" customHeight="1">
      <c r="A8" s="118"/>
      <c r="B8" s="117"/>
    </row>
    <row r="9" spans="8:8" ht="25.0" customHeight="1">
      <c r="A9" s="118"/>
      <c r="B9" s="117"/>
    </row>
    <row r="10" spans="8:8" ht="25.0" customHeight="1">
      <c r="A10" s="118"/>
      <c r="B10" s="117"/>
    </row>
    <row r="11" spans="8:8" ht="25.0" customHeight="1">
      <c r="A11" s="118"/>
      <c r="B11" s="117"/>
    </row>
    <row r="12" spans="8:8" ht="25.0" customHeight="1">
      <c r="A12" s="118"/>
      <c r="B12" s="117"/>
    </row>
    <row r="13" spans="8:8" ht="25.0" customHeight="1">
      <c r="A13" s="118"/>
      <c r="B13" s="117"/>
    </row>
    <row r="14" spans="8:8" ht="25.0" customHeight="1">
      <c r="A14" s="118"/>
      <c r="B14" s="117"/>
    </row>
    <row r="15" spans="8:8" ht="25.0" customHeight="1">
      <c r="A15" s="118"/>
      <c r="B15" s="117"/>
    </row>
    <row r="16" spans="8:8" ht="25.0" customHeight="1">
      <c r="A16" s="119" t="s">
        <v>312</v>
      </c>
    </row>
  </sheetData>
  <mergeCells count="3">
    <mergeCell ref="A1:B1"/>
    <mergeCell ref="A3:A4"/>
    <mergeCell ref="B3:B4"/>
  </mergeCells>
  <pageMargins left="0.75" right="0.75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十三月二号</cp:lastModifiedBy>
  <dcterms:created xsi:type="dcterms:W3CDTF">2023-01-31T00:53:00Z</dcterms:created>
  <dcterms:modified xsi:type="dcterms:W3CDTF">2024-03-06T10:34:45Z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