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activeTab="11"/>
  </bookViews>
  <sheets>
    <sheet name="封面" sheetId="1" r:id="rId1"/>
    <sheet name="目录" sheetId="2" r:id="rId2"/>
    <sheet name="表1" sheetId="3" r:id="rId3"/>
    <sheet name="表2" sheetId="15" r:id="rId4"/>
    <sheet name="表3" sheetId="5" r:id="rId5"/>
    <sheet name="表4" sheetId="6" r:id="rId6"/>
    <sheet name="表5" sheetId="7" r:id="rId7"/>
    <sheet name="表6" sheetId="8" r:id="rId8"/>
    <sheet name="表7" sheetId="9" r:id="rId9"/>
    <sheet name="表8" sheetId="10" r:id="rId10"/>
    <sheet name="表9" sheetId="11" r:id="rId11"/>
    <sheet name="表10" sheetId="14" r:id="rId12"/>
    <sheet name="表11" sheetId="13" r:id="rId13"/>
    <sheet name="表12" sheetId="16" r:id="rId14"/>
  </sheets>
  <externalReferences>
    <externalReference r:id="rId15"/>
  </externalReferences>
  <definedNames>
    <definedName name="_xlnm.Print_Area" localSheetId="11">表10!$A$1:$C$12</definedName>
    <definedName name="_xlnm.Print_Titles" localSheetId="11">表10!$1:$5</definedName>
    <definedName name="_xlnm.Print_Area" localSheetId="3">表2!$A$1:$B$32</definedName>
    <definedName name="_xlnm.Print_Titles" localSheetId="3">表2!$1:$4</definedName>
    <definedName name="分类" localSheetId="2">[1]Sheet1!$A$2:$A$4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<sst xmlns="http://schemas.openxmlformats.org/spreadsheetml/2006/main" count="392" uniqueCount="320">
  <si>
    <t>单位代码：</t>
  </si>
  <si>
    <t>单位名称：</t>
  </si>
  <si>
    <t>部门预算公开表</t>
  </si>
  <si>
    <t xml:space="preserve">     </t>
  </si>
  <si>
    <t>编制日期：</t>
  </si>
  <si>
    <t>部门领导：</t>
  </si>
  <si>
    <t>财务负责人：</t>
  </si>
  <si>
    <t>制表人：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</si>
  <si>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</si>
  <si>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</si>
  <si>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</si>
  <si>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</si>
  <si>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</si>
  <si>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</si>
  <si>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</si>
  <si>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</si>
  <si>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</si>
  <si>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</si>
  <si>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</si>
  <si>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</si>
  <si>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</si>
  <si>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</si>
  <si>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</si>
  <si>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</si>
  <si>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</si>
  <si>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</si>
  <si>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</si>
  <si>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</si>
  <si>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</si>
  <si>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</si>
  <si>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（12）国有资本经营预算支出情况表</t>
  </si>
  <si>
    <t>部门收支总体情况表</t>
  </si>
  <si>
    <t>单位：元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</si>
  <si>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</si>
  <si>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</si>
  <si>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</si>
  <si>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</si>
  <si>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</si>
  <si>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</si>
  <si>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</si>
  <si>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</si>
  <si>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</si>
  <si>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</si>
  <si>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</si>
  <si>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</si>
  <si>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</si>
  <si>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</si>
  <si>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</si>
  <si>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</si>
  <si>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七、附属单位上级收入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</si>
  <si>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</si>
  <si>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</si>
  <si>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</si>
  <si>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</si>
  <si>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</si>
  <si>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</si>
  <si>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</si>
  <si>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</si>
  <si>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</si>
  <si>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</si>
  <si>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</si>
  <si>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</si>
  <si>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</si>
  <si>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</si>
  <si>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</si>
  <si>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</si>
  <si>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</si>
  <si>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</si>
  <si>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</si>
  <si>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</si>
  <si>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</si>
  <si>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</si>
  <si>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</si>
  <si>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</si>
  <si>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</si>
  <si>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</si>
  <si>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 年 收 入 合 计</t>
  </si>
  <si>
    <t>本　年　支　出　合　计</t>
  </si>
  <si>
    <t>十、上年结转</t>
  </si>
  <si>
    <t>三十一、结转下年</t>
  </si>
  <si>
    <t>十一、上年结余</t>
  </si>
  <si>
    <t>收  入  总  计</t>
  </si>
  <si>
    <t>支  出  总  计</t>
  </si>
  <si>
    <t>部门收入总体情况表</t>
  </si>
  <si>
    <r>
      <rPr>
        <b/>
        <sz val="9"/>
        <color rgb="FF000000"/>
        <rFont val="宋体"/>
        <charset val="1"/>
      </rPr>
      <t>一、一般公共预算财政拨款收入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</si>
  <si>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本级财力安排</t>
    </r>
  </si>
  <si>
    <t xml:space="preserve">    上级专项资金</t>
  </si>
  <si>
    <r>
      <rPr>
        <b/>
        <sz val="9"/>
        <color rgb="FF000000"/>
        <rFont val="宋体"/>
        <charset val="1"/>
      </rPr>
      <t>二、政府性基金预算财政拨款收入</t>
    </r>
  </si>
  <si>
    <r>
      <rPr>
        <b/>
        <sz val="9"/>
        <color rgb="FF000000"/>
        <rFont val="宋体"/>
        <charset val="1"/>
      </rPr>
      <t>三、国有资本经营预算收入</t>
    </r>
  </si>
  <si>
    <t>三、事业收入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</si>
  <si>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</si>
  <si>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</si>
  <si>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其他事业收入</t>
    </r>
  </si>
  <si>
    <t>四、上级补助收入</t>
  </si>
  <si>
    <t>五、附属单位上缴收入</t>
  </si>
  <si>
    <t>六、经营收入</t>
  </si>
  <si>
    <t>七、其他收入</t>
  </si>
  <si>
    <t>八、上年结转、结余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</si>
  <si>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</si>
  <si>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</si>
  <si>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</si>
  <si>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非财政性单位结转结余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</si>
  <si>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</si>
  <si>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</si>
  <si>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</si>
  <si>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医疗专户结转</t>
    </r>
  </si>
  <si>
    <t>收入总计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</si>
  <si>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</si>
  <si>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</si>
  <si>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</si>
  <si>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</si>
  <si>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</si>
  <si>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</si>
  <si>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</si>
  <si>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t>208-社会保障和就业支出</t>
  </si>
  <si>
    <t>20805-行政事业单位养老支出</t>
  </si>
  <si>
    <t>2080501-行政单位离退休</t>
  </si>
  <si>
    <t>2080502-事业单位离退休</t>
  </si>
  <si>
    <t>2080505-机关事业单位基本养老保险缴费支出</t>
  </si>
  <si>
    <t>20808-抚恤</t>
  </si>
  <si>
    <t>2080899-其他优抚支出</t>
  </si>
  <si>
    <t>20899-其他社会保障和就业支出</t>
  </si>
  <si>
    <t>2089999-其他社会保障和就业支出</t>
  </si>
  <si>
    <t>210-卫生健康支出</t>
  </si>
  <si>
    <t>21001-卫生健康事务管理支出</t>
  </si>
  <si>
    <t>2100101-行政运行</t>
  </si>
  <si>
    <t>2100102-一般行政管理事务</t>
  </si>
  <si>
    <t>21002-公立医院</t>
  </si>
  <si>
    <t>2100201一综合性医院</t>
  </si>
  <si>
    <t>2100202-中医（民族）医院</t>
  </si>
  <si>
    <t>2100299-其他公立医院支出</t>
  </si>
  <si>
    <t>21003-基层医疗卫生机构</t>
  </si>
  <si>
    <t>2100301-城市社区卫生机构</t>
  </si>
  <si>
    <t>2100302-乡镇卫生院</t>
  </si>
  <si>
    <t>2100399-其他基层医疗卫生机构</t>
  </si>
  <si>
    <t>21004-公共卫生</t>
  </si>
  <si>
    <t>2100401-疾病预防控制机构</t>
  </si>
  <si>
    <t>2100403-妇幼保健机构</t>
  </si>
  <si>
    <t>2100408-基本公共卫生</t>
  </si>
  <si>
    <t>21007-计划生育事务</t>
  </si>
  <si>
    <t>2100717-计划生育服务</t>
  </si>
  <si>
    <t>2100799-其他计划生育事务支出</t>
  </si>
  <si>
    <t>21017-中医药事务</t>
  </si>
  <si>
    <t>2101704-中医（民族医）药专项</t>
  </si>
  <si>
    <t>21018-疾病预防控制事务</t>
  </si>
  <si>
    <t>2101899-其他疾病预防控制事务支出</t>
  </si>
  <si>
    <t>21011-行政事业单位医疗</t>
  </si>
  <si>
    <t>2101101-行政单位医疗</t>
  </si>
  <si>
    <t>2101102-事业单位医疗</t>
  </si>
  <si>
    <t>229-其他支出</t>
  </si>
  <si>
    <t>22904-其他政府性基金及对应专项债务收入安排的支出</t>
  </si>
  <si>
    <t>2290402-其他地方自行试点项目收益专项债券收入安排的支出</t>
  </si>
  <si>
    <t>财政拨款收支总体情况表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</si>
  <si>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</si>
  <si>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</si>
  <si>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</si>
  <si>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</si>
  <si>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</si>
  <si>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</si>
  <si>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</si>
  <si>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</si>
  <si>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</si>
  <si>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</si>
  <si>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</si>
  <si>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</si>
  <si>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</si>
  <si>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</si>
  <si>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</si>
  <si>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</si>
  <si>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</si>
  <si>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</si>
  <si>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</si>
  <si>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</si>
  <si>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</si>
  <si>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</si>
  <si>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</si>
  <si>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</si>
  <si>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</si>
  <si>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</si>
  <si>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</si>
  <si>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</si>
  <si>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</si>
  <si>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</si>
  <si>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</si>
  <si>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</si>
  <si>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</si>
  <si>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</si>
  <si>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</si>
  <si>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收    入    总    计</t>
  </si>
  <si>
    <t>支    出    总  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</si>
  <si>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</si>
  <si>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</si>
  <si>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</si>
  <si>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</si>
  <si>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</si>
  <si>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宁县卫生健康局</t>
  </si>
  <si>
    <t>一般公共预算支出情况表</t>
  </si>
  <si>
    <t>科目编码</t>
  </si>
  <si>
    <t>科目名称</t>
  </si>
  <si>
    <t>208</t>
  </si>
  <si>
    <t>社会保障和就业支出</t>
  </si>
  <si>
    <t>20805</t>
  </si>
  <si>
    <t>行政事业单位养老支出</t>
  </si>
  <si>
    <t>2080501</t>
  </si>
  <si>
    <t>-行政单位离退休</t>
  </si>
  <si>
    <t>2080502</t>
  </si>
  <si>
    <t>事业单位离退休</t>
  </si>
  <si>
    <t>2080505</t>
  </si>
  <si>
    <t>机关事业单位基本养老保险缴费支出</t>
  </si>
  <si>
    <t>20808</t>
  </si>
  <si>
    <t>抚恤</t>
  </si>
  <si>
    <t>其他优抚支出</t>
  </si>
  <si>
    <t>其他社会保障和就业支出</t>
  </si>
  <si>
    <t>卫生健康支出</t>
  </si>
  <si>
    <t>卫生健康事务管理支出</t>
  </si>
  <si>
    <t>行政运行</t>
  </si>
  <si>
    <t>一般行政管理事务</t>
  </si>
  <si>
    <t>公立医院</t>
  </si>
  <si>
    <t>综合性医院</t>
  </si>
  <si>
    <t>中医（民族）医院</t>
  </si>
  <si>
    <t>其他公立医院支出</t>
  </si>
  <si>
    <t>基层医疗卫生机构</t>
  </si>
  <si>
    <t>城市社区卫生机构</t>
  </si>
  <si>
    <t>乡镇卫生院</t>
  </si>
  <si>
    <t>其他基层医疗卫生机构</t>
  </si>
  <si>
    <t>公共卫生</t>
  </si>
  <si>
    <t>疾病预防控制机构</t>
  </si>
  <si>
    <t>妇幼保健机构</t>
  </si>
  <si>
    <t>基本公共卫生</t>
  </si>
  <si>
    <t>21007</t>
  </si>
  <si>
    <t>计划生育事务</t>
  </si>
  <si>
    <t>2100717</t>
  </si>
  <si>
    <t>计划生育服务</t>
  </si>
  <si>
    <t>2100799</t>
  </si>
  <si>
    <t>其他计划生育事务支出</t>
  </si>
  <si>
    <t>中医药事务</t>
  </si>
  <si>
    <t>中医（民族医）药专项</t>
  </si>
  <si>
    <t>疾病预防控制事务</t>
  </si>
  <si>
    <t>其他疾病预防控制事务支出</t>
  </si>
  <si>
    <t>行政事业单位医疗</t>
  </si>
  <si>
    <t>行政单位医疗</t>
  </si>
  <si>
    <t>事业单位医疗</t>
  </si>
  <si>
    <t>一般公共预算基本支出表</t>
  </si>
  <si>
    <t>经济分类科目</t>
  </si>
  <si>
    <t>一般公共预算基本支出</t>
  </si>
  <si>
    <t>人员经费</t>
  </si>
  <si>
    <t>公用经费</t>
  </si>
  <si>
    <t>工资福利支出</t>
  </si>
  <si>
    <t>基本工资</t>
  </si>
  <si>
    <t>津贴补贴</t>
  </si>
  <si>
    <t>奖金</t>
  </si>
  <si>
    <t>绩效工资</t>
  </si>
  <si>
    <t>机关事业单位基本养老保险缴费</t>
  </si>
  <si>
    <t>职工基本医疗保险缴纳</t>
  </si>
  <si>
    <t>其他社会保障缴费</t>
  </si>
  <si>
    <t>其他工资福利支出</t>
  </si>
  <si>
    <t>商品和服务支出</t>
  </si>
  <si>
    <t>办公费</t>
  </si>
  <si>
    <t>30202</t>
  </si>
  <si>
    <t>印刷费</t>
  </si>
  <si>
    <t>30207</t>
  </si>
  <si>
    <t>邮电费</t>
  </si>
  <si>
    <t>30211</t>
  </si>
  <si>
    <t>差旅费</t>
  </si>
  <si>
    <t>专用材料费</t>
  </si>
  <si>
    <t>30226</t>
  </si>
  <si>
    <t>劳务费</t>
  </si>
  <si>
    <t>工会经费</t>
  </si>
  <si>
    <t>福利费</t>
  </si>
  <si>
    <t>其他交通费用（车补）</t>
  </si>
  <si>
    <t>对个人和家庭的补助</t>
  </si>
  <si>
    <t>退休费</t>
  </si>
  <si>
    <t>生活补助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</si>
  <si>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</si>
  <si>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</si>
  <si>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</si>
  <si>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</si>
  <si>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</si>
  <si>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</si>
  <si>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</si>
  <si>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</si>
  <si>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</si>
  <si>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疾病预防控制中心</t>
  </si>
  <si>
    <t>一般公共预算机关运行经费</t>
  </si>
  <si>
    <t>序号</t>
  </si>
  <si>
    <t>经济科目编码</t>
  </si>
  <si>
    <t>经济科目名称</t>
  </si>
  <si>
    <t>302</t>
  </si>
  <si>
    <t>30201</t>
  </si>
  <si>
    <t>30213</t>
  </si>
  <si>
    <t>维修（护）费</t>
  </si>
  <si>
    <t>30216</t>
  </si>
  <si>
    <t>30225</t>
  </si>
  <si>
    <t>专用燃料费</t>
  </si>
  <si>
    <t>30227</t>
  </si>
  <si>
    <t>委托业务费</t>
  </si>
  <si>
    <t>30228</t>
  </si>
  <si>
    <t>30229</t>
  </si>
  <si>
    <t>30239</t>
  </si>
  <si>
    <t>其他交通费用</t>
  </si>
  <si>
    <t>政府性基金预算支出情况表</t>
  </si>
  <si>
    <t>项        目</t>
  </si>
  <si>
    <t>编码</t>
  </si>
  <si>
    <t>名称</t>
  </si>
  <si>
    <t>1</t>
  </si>
  <si>
    <t>县医院</t>
  </si>
  <si>
    <t>2</t>
  </si>
  <si>
    <t>中医院</t>
  </si>
  <si>
    <t>3</t>
  </si>
  <si>
    <t>县二院</t>
  </si>
  <si>
    <t>部门管理转移支付表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</si>
  <si>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</si>
  <si>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</si>
  <si>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</si>
  <si>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</si>
  <si>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>单位：万元</t>
  </si>
  <si>
    <t>**</t>
  </si>
  <si>
    <t>总计</t>
  </si>
  <si>
    <t>……</t>
  </si>
  <si>
    <t>备注：无内容应公开空表并说明情况。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</si>
</sst>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.00_ "/>
    <numFmt numFmtId="178" formatCode="#0.00"/>
    <numFmt numFmtId="179" formatCode="#,##0.00_ ;[Red]\-#,##0.00\ "/>
    <numFmt numFmtId="180" formatCode="yyyy/mm/dd"/>
  </numFmts>
  <fonts count="49">
    <font>
      <sz val="11"/>
      <color indexed="8"/>
      <name val="宋体"/>
      <charset val="1"/>
      <scheme val="minor"/>
    </font>
    <font>
      <sz val="16"/>
      <color indexed="8"/>
      <name val="仿宋_GB2312"/>
      <charset val="1"/>
    </font>
    <font>
      <sz val="9"/>
      <color rgb="FF000000"/>
      <name val="宋体"/>
      <charset val="1"/>
      <scheme val="minor"/>
    </font>
    <font>
      <b/>
      <sz val="10"/>
      <color rgb="FF000000"/>
      <name val="宋体"/>
      <charset val="1"/>
      <scheme val="minor"/>
    </font>
    <font>
      <b/>
      <sz val="9"/>
      <color rgb="FF000000"/>
      <name val="宋体"/>
      <charset val="1"/>
      <scheme val="minor"/>
    </font>
    <font>
      <b/>
      <sz val="9"/>
      <color indexed="8"/>
      <name val="宋体"/>
      <charset val="1"/>
      <scheme val="minor"/>
    </font>
    <font>
      <sz val="9"/>
      <color indexed="8"/>
      <name val="仿宋_GB2312"/>
      <charset val="1"/>
    </font>
    <font>
      <sz val="9"/>
      <name val="SimSun"/>
      <charset val="134"/>
    </font>
    <font>
      <b/>
      <sz val="19"/>
      <name val="SimSun"/>
      <charset val="134"/>
    </font>
    <font>
      <sz val="10"/>
      <name val="SimSun"/>
      <charset val="134"/>
    </font>
    <font>
      <sz val="10"/>
      <name val="Arial"/>
      <charset val="134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b/>
      <sz val="10"/>
      <name val="SimSun"/>
      <charset val="134"/>
    </font>
    <font>
      <sz val="19"/>
      <name val="SimSun"/>
      <charset val="134"/>
    </font>
    <font>
      <b/>
      <sz val="9"/>
      <name val="SimSun"/>
      <charset val="134"/>
    </font>
    <font>
      <sz val="10"/>
      <name val="Hiragino Sans GB"/>
      <charset val="134"/>
    </font>
    <font>
      <sz val="9"/>
      <name val="宋体"/>
      <charset val="134"/>
    </font>
    <font>
      <b/>
      <sz val="11"/>
      <name val="SimSun"/>
      <charset val="134"/>
    </font>
    <font>
      <b/>
      <sz val="12"/>
      <name val="SimSun"/>
      <charset val="134"/>
    </font>
    <font>
      <b/>
      <u/>
      <sz val="10"/>
      <color rgb="FF0000FF"/>
      <name val="SimSun"/>
      <charset val="134"/>
    </font>
    <font>
      <b/>
      <sz val="2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color rgb="FF000000"/>
      <name val="宋体"/>
      <charset val="1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28" fillId="0" borderId="0" applyFont="0" applyFill="0" applyBorder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41" fontId="28" fillId="0" borderId="0" applyFont="0" applyFill="0" applyBorder="0" applyAlignment="0" applyProtection="0">
      <alignment vertical="center"/>
    </xf>
    <xf numFmtId="42" fontId="28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3" borderId="6" applyNumberFormat="0" applyFon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7" applyNumberFormat="0" applyFill="0" applyAlignment="0" applyProtection="0">
      <alignment vertical="center"/>
    </xf>
    <xf numFmtId="0" fontId="35" fillId="0" borderId="7" applyNumberFormat="0" applyFill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4" borderId="9" applyNumberFormat="0" applyAlignment="0" applyProtection="0">
      <alignment vertical="center"/>
    </xf>
    <xf numFmtId="0" fontId="38" fillId="5" borderId="10" applyNumberFormat="0" applyAlignment="0" applyProtection="0">
      <alignment vertical="center"/>
    </xf>
    <xf numFmtId="0" fontId="39" fillId="5" borderId="9" applyNumberFormat="0" applyAlignment="0" applyProtection="0">
      <alignment vertical="center"/>
    </xf>
    <xf numFmtId="0" fontId="40" fillId="6" borderId="11" applyNumberFormat="0" applyAlignment="0" applyProtection="0">
      <alignment vertical="center"/>
    </xf>
    <xf numFmtId="0" fontId="41" fillId="0" borderId="12" applyNumberFormat="0" applyFill="0" applyAlignment="0" applyProtection="0">
      <alignment vertical="center"/>
    </xf>
    <xf numFmtId="0" fontId="42" fillId="0" borderId="13" applyNumberFormat="0" applyFill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47" fillId="27" borderId="0" applyNumberFormat="0" applyBorder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46" fillId="30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0" fontId="46" fillId="33" borderId="0" applyNumberFormat="0" applyBorder="0" applyAlignment="0" applyProtection="0">
      <alignment vertical="center"/>
    </xf>
    <xf numFmtId="0" fontId="10" fillId="0" borderId="0"/>
  </cellStyleXfs>
  <cellXfs count="113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 indent="2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right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right" vertical="center" wrapText="1"/>
    </xf>
    <xf numFmtId="0" fontId="10" fillId="0" borderId="0" xfId="0" applyFont="1" applyFill="1" applyAlignment="1"/>
    <xf numFmtId="0" fontId="11" fillId="0" borderId="0" xfId="0" applyFont="1" applyFill="1" applyBorder="1" applyAlignment="1" applyProtection="1"/>
    <xf numFmtId="0" fontId="12" fillId="0" borderId="0" xfId="0" applyFont="1" applyFill="1" applyBorder="1" applyAlignment="1" applyProtection="1">
      <alignment vertical="center" wrapText="1"/>
    </xf>
    <xf numFmtId="0" fontId="13" fillId="0" borderId="0" xfId="0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right" vertical="center"/>
    </xf>
    <xf numFmtId="0" fontId="15" fillId="0" borderId="1" xfId="0" applyFont="1" applyFill="1" applyBorder="1" applyAlignment="1" applyProtection="1">
      <alignment horizontal="center" vertical="center"/>
    </xf>
    <xf numFmtId="0" fontId="15" fillId="0" borderId="1" xfId="0" applyFont="1" applyFill="1" applyBorder="1" applyAlignment="1" applyProtection="1">
      <alignment horizontal="center" vertical="center" wrapText="1"/>
    </xf>
    <xf numFmtId="176" fontId="15" fillId="0" borderId="1" xfId="0" applyNumberFormat="1" applyFont="1" applyFill="1" applyBorder="1" applyAlignment="1" applyProtection="1">
      <alignment horizontal="right" vertical="center" wrapText="1"/>
    </xf>
    <xf numFmtId="49" fontId="16" fillId="0" borderId="1" xfId="0" applyNumberFormat="1" applyFont="1" applyFill="1" applyBorder="1" applyAlignment="1" applyProtection="1">
      <alignment horizontal="center" vertical="center"/>
    </xf>
    <xf numFmtId="49" fontId="16" fillId="0" borderId="1" xfId="0" applyNumberFormat="1" applyFont="1" applyFill="1" applyBorder="1" applyAlignment="1" applyProtection="1">
      <alignment horizontal="left" vertical="center"/>
    </xf>
    <xf numFmtId="177" fontId="16" fillId="0" borderId="1" xfId="0" applyNumberFormat="1" applyFont="1" applyFill="1" applyBorder="1" applyAlignment="1" applyProtection="1">
      <alignment horizontal="right" vertical="center"/>
    </xf>
    <xf numFmtId="0" fontId="17" fillId="0" borderId="0" xfId="0" applyFont="1" applyFill="1" applyBorder="1" applyAlignment="1" applyProtection="1">
      <alignment vertical="center" wrapText="1"/>
    </xf>
    <xf numFmtId="0" fontId="17" fillId="0" borderId="0" xfId="0" applyFont="1" applyFill="1" applyBorder="1" applyAlignment="1" applyProtection="1"/>
    <xf numFmtId="0" fontId="9" fillId="0" borderId="1" xfId="0" applyFont="1" applyBorder="1" applyAlignment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/>
    </xf>
    <xf numFmtId="49" fontId="18" fillId="0" borderId="1" xfId="0" applyNumberFormat="1" applyFont="1" applyFill="1" applyBorder="1" applyAlignment="1" applyProtection="1">
      <alignment horizontal="left" vertical="center" wrapText="1"/>
    </xf>
    <xf numFmtId="49" fontId="18" fillId="0" borderId="1" xfId="0" applyNumberFormat="1" applyFont="1" applyFill="1" applyBorder="1" applyAlignment="1" applyProtection="1">
      <alignment horizontal="center" vertical="center"/>
    </xf>
    <xf numFmtId="0" fontId="9" fillId="0" borderId="1" xfId="0" applyFont="1" applyBorder="1" applyAlignment="1">
      <alignment vertical="center" wrapText="1"/>
    </xf>
    <xf numFmtId="0" fontId="19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49" fontId="18" fillId="0" borderId="1" xfId="0" applyNumberFormat="1" applyFont="1" applyFill="1" applyBorder="1" applyAlignment="1" applyProtection="1">
      <alignment horizontal="left" vertical="center"/>
    </xf>
    <xf numFmtId="0" fontId="0" fillId="0" borderId="1" xfId="0" applyFont="1" applyBorder="1">
      <alignment vertical="center"/>
    </xf>
    <xf numFmtId="49" fontId="14" fillId="0" borderId="1" xfId="0" applyNumberFormat="1" applyFont="1" applyFill="1" applyBorder="1" applyAlignment="1" applyProtection="1">
      <alignment horizontal="left" vertical="center" wrapText="1"/>
    </xf>
    <xf numFmtId="49" fontId="14" fillId="0" borderId="1" xfId="0" applyNumberFormat="1" applyFont="1" applyFill="1" applyBorder="1" applyAlignment="1" applyProtection="1">
      <alignment horizontal="left" vertical="center"/>
    </xf>
    <xf numFmtId="4" fontId="9" fillId="0" borderId="1" xfId="0" applyNumberFormat="1" applyFont="1" applyBorder="1" applyAlignment="1">
      <alignment horizontal="right" vertical="center" wrapText="1"/>
    </xf>
    <xf numFmtId="0" fontId="7" fillId="0" borderId="1" xfId="0" applyFont="1" applyBorder="1" applyAlignment="1">
      <alignment vertical="center" wrapText="1"/>
    </xf>
    <xf numFmtId="0" fontId="20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center" wrapText="1"/>
    </xf>
    <xf numFmtId="0" fontId="19" fillId="0" borderId="2" xfId="0" applyFont="1" applyBorder="1" applyAlignment="1">
      <alignment vertical="center" wrapText="1"/>
    </xf>
    <xf numFmtId="0" fontId="19" fillId="0" borderId="2" xfId="0" applyFont="1" applyBorder="1" applyAlignment="1">
      <alignment horizontal="right" vertical="center" wrapText="1"/>
    </xf>
    <xf numFmtId="0" fontId="19" fillId="0" borderId="0" xfId="0" applyFont="1" applyBorder="1" applyAlignment="1">
      <alignment vertical="center" wrapText="1"/>
    </xf>
    <xf numFmtId="0" fontId="19" fillId="0" borderId="0" xfId="0" applyFont="1" applyBorder="1" applyAlignment="1">
      <alignment horizontal="right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left" vertical="center" wrapText="1"/>
    </xf>
    <xf numFmtId="4" fontId="19" fillId="0" borderId="1" xfId="0" applyNumberFormat="1" applyFont="1" applyBorder="1" applyAlignment="1">
      <alignment vertical="center" wrapText="1"/>
    </xf>
    <xf numFmtId="0" fontId="18" fillId="0" borderId="4" xfId="0" applyNumberFormat="1" applyFont="1" applyFill="1" applyBorder="1" applyAlignment="1" applyProtection="1">
      <alignment horizontal="left" vertical="center"/>
    </xf>
    <xf numFmtId="4" fontId="19" fillId="0" borderId="1" xfId="0" applyNumberFormat="1" applyFont="1" applyBorder="1" applyAlignment="1">
      <alignment horizontal="right" vertical="center" wrapText="1"/>
    </xf>
    <xf numFmtId="0" fontId="14" fillId="0" borderId="4" xfId="0" applyNumberFormat="1" applyFont="1" applyFill="1" applyBorder="1" applyAlignment="1" applyProtection="1">
      <alignment horizontal="left" vertical="center"/>
    </xf>
    <xf numFmtId="4" fontId="9" fillId="0" borderId="1" xfId="0" applyNumberFormat="1" applyFont="1" applyBorder="1" applyAlignment="1">
      <alignment vertical="center" wrapText="1"/>
    </xf>
    <xf numFmtId="0" fontId="0" fillId="0" borderId="0" xfId="0" applyFont="1" applyFill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 wrapText="1"/>
    </xf>
    <xf numFmtId="0" fontId="19" fillId="0" borderId="0" xfId="0" applyFont="1" applyFill="1" applyBorder="1" applyAlignment="1">
      <alignment horizontal="right" vertical="center" wrapText="1"/>
    </xf>
    <xf numFmtId="0" fontId="19" fillId="0" borderId="1" xfId="0" applyFont="1" applyFill="1" applyBorder="1" applyAlignment="1">
      <alignment horizontal="center" vertical="center" wrapText="1"/>
    </xf>
    <xf numFmtId="4" fontId="1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vertical="center" wrapText="1"/>
    </xf>
    <xf numFmtId="176" fontId="21" fillId="0" borderId="1" xfId="0" applyNumberFormat="1" applyFont="1" applyFill="1" applyBorder="1" applyAlignment="1">
      <alignment horizontal="right" vertical="center" wrapText="1"/>
    </xf>
    <xf numFmtId="176" fontId="7" fillId="0" borderId="1" xfId="0" applyNumberFormat="1" applyFont="1" applyFill="1" applyBorder="1" applyAlignment="1">
      <alignment horizontal="right" vertical="center" wrapText="1"/>
    </xf>
    <xf numFmtId="0" fontId="0" fillId="0" borderId="1" xfId="0" applyFont="1" applyFill="1" applyBorder="1">
      <alignment vertical="center"/>
    </xf>
    <xf numFmtId="49" fontId="15" fillId="0" borderId="1" xfId="0" applyNumberFormat="1" applyFont="1" applyFill="1" applyBorder="1" applyAlignment="1" applyProtection="1">
      <alignment horizontal="left" vertical="center"/>
    </xf>
    <xf numFmtId="0" fontId="19" fillId="0" borderId="2" xfId="0" applyFont="1" applyBorder="1" applyAlignment="1">
      <alignment horizontal="center" vertical="center" wrapText="1"/>
    </xf>
    <xf numFmtId="4" fontId="19" fillId="0" borderId="2" xfId="0" applyNumberFormat="1" applyFont="1" applyBorder="1" applyAlignment="1">
      <alignment horizontal="right" vertical="center" wrapText="1"/>
    </xf>
    <xf numFmtId="0" fontId="19" fillId="0" borderId="2" xfId="0" applyFont="1" applyBorder="1" applyAlignment="1">
      <alignment horizontal="left" vertical="center" wrapText="1"/>
    </xf>
    <xf numFmtId="4" fontId="19" fillId="0" borderId="2" xfId="0" applyNumberFormat="1" applyFont="1" applyBorder="1" applyAlignment="1">
      <alignment vertical="center" wrapText="1"/>
    </xf>
    <xf numFmtId="0" fontId="9" fillId="0" borderId="2" xfId="0" applyFont="1" applyBorder="1" applyAlignment="1">
      <alignment horizontal="left" vertical="center" wrapText="1"/>
    </xf>
    <xf numFmtId="4" fontId="9" fillId="0" borderId="2" xfId="0" applyNumberFormat="1" applyFont="1" applyBorder="1" applyAlignment="1">
      <alignment horizontal="right" vertical="center" wrapText="1"/>
    </xf>
    <xf numFmtId="178" fontId="9" fillId="0" borderId="2" xfId="0" applyNumberFormat="1" applyFont="1" applyBorder="1" applyAlignment="1">
      <alignment horizontal="right" vertical="center" wrapText="1"/>
    </xf>
    <xf numFmtId="178" fontId="22" fillId="0" borderId="2" xfId="0" applyNumberFormat="1" applyFont="1" applyBorder="1" applyAlignment="1">
      <alignment horizontal="right" vertical="center" wrapText="1"/>
    </xf>
    <xf numFmtId="4" fontId="9" fillId="0" borderId="2" xfId="0" applyNumberFormat="1" applyFont="1" applyBorder="1" applyAlignment="1">
      <alignment vertical="center" wrapText="1"/>
    </xf>
    <xf numFmtId="178" fontId="19" fillId="0" borderId="2" xfId="0" applyNumberFormat="1" applyFont="1" applyBorder="1" applyAlignment="1">
      <alignment vertical="center" wrapText="1"/>
    </xf>
    <xf numFmtId="178" fontId="19" fillId="0" borderId="2" xfId="0" applyNumberFormat="1" applyFont="1" applyBorder="1" applyAlignment="1">
      <alignment horizontal="right" vertical="center" wrapText="1"/>
    </xf>
    <xf numFmtId="0" fontId="9" fillId="0" borderId="5" xfId="0" applyFont="1" applyBorder="1" applyAlignment="1">
      <alignment horizontal="center" vertical="center" wrapText="1"/>
    </xf>
    <xf numFmtId="176" fontId="19" fillId="0" borderId="1" xfId="0" applyNumberFormat="1" applyFont="1" applyBorder="1" applyAlignment="1">
      <alignment horizontal="right" vertical="center" wrapText="1"/>
    </xf>
    <xf numFmtId="0" fontId="19" fillId="0" borderId="1" xfId="0" applyFont="1" applyBorder="1" applyAlignment="1">
      <alignment horizontal="right" vertical="center" wrapText="1"/>
    </xf>
    <xf numFmtId="176" fontId="21" fillId="0" borderId="1" xfId="0" applyNumberFormat="1" applyFont="1" applyBorder="1" applyAlignment="1">
      <alignment horizontal="right" vertical="center" wrapText="1"/>
    </xf>
    <xf numFmtId="176" fontId="7" fillId="0" borderId="1" xfId="0" applyNumberFormat="1" applyFont="1" applyBorder="1" applyAlignment="1">
      <alignment horizontal="right" vertical="center" wrapText="1"/>
    </xf>
    <xf numFmtId="0" fontId="9" fillId="0" borderId="1" xfId="0" applyFont="1" applyBorder="1" applyAlignment="1">
      <alignment horizontal="right" vertical="center" wrapText="1"/>
    </xf>
    <xf numFmtId="0" fontId="14" fillId="0" borderId="0" xfId="0" applyFont="1" applyFill="1" applyBorder="1" applyAlignment="1" applyProtection="1">
      <alignment vertical="center"/>
    </xf>
    <xf numFmtId="0" fontId="4" fillId="2" borderId="1" xfId="0" applyFont="1" applyFill="1" applyBorder="1" applyAlignment="1">
      <alignment horizontal="left" vertical="center"/>
    </xf>
    <xf numFmtId="179" fontId="14" fillId="0" borderId="1" xfId="0" applyNumberFormat="1" applyFont="1" applyFill="1" applyBorder="1" applyAlignment="1" applyProtection="1">
      <alignment horizontal="right" vertical="center"/>
    </xf>
    <xf numFmtId="0" fontId="14" fillId="0" borderId="1" xfId="49" applyFont="1" applyFill="1" applyBorder="1" applyAlignment="1" applyProtection="1">
      <alignment vertical="center"/>
    </xf>
    <xf numFmtId="179" fontId="23" fillId="0" borderId="1" xfId="0" applyNumberFormat="1" applyFont="1" applyFill="1" applyBorder="1" applyAlignment="1">
      <alignment horizontal="right" vertical="center"/>
    </xf>
    <xf numFmtId="0" fontId="18" fillId="0" borderId="1" xfId="49" applyFont="1" applyFill="1" applyBorder="1" applyAlignment="1" applyProtection="1">
      <alignment vertical="center"/>
    </xf>
    <xf numFmtId="0" fontId="14" fillId="0" borderId="1" xfId="49" applyFont="1" applyBorder="1" applyAlignment="1" applyProtection="1">
      <alignment vertical="center"/>
    </xf>
    <xf numFmtId="0" fontId="18" fillId="0" borderId="1" xfId="49" applyFont="1" applyFill="1" applyBorder="1" applyAlignment="1" applyProtection="1">
      <alignment horizontal="center" vertical="center"/>
    </xf>
    <xf numFmtId="179" fontId="18" fillId="0" borderId="1" xfId="0" applyNumberFormat="1" applyFont="1" applyFill="1" applyBorder="1" applyAlignment="1" applyProtection="1">
      <alignment horizontal="right" vertical="center"/>
    </xf>
    <xf numFmtId="0" fontId="24" fillId="0" borderId="0" xfId="0" applyFont="1" applyBorder="1" applyAlignment="1">
      <alignment vertical="center" wrapText="1"/>
    </xf>
    <xf numFmtId="0" fontId="21" fillId="0" borderId="0" xfId="0" applyFont="1" applyBorder="1" applyAlignment="1">
      <alignment horizontal="right" vertical="center" wrapText="1"/>
    </xf>
    <xf numFmtId="0" fontId="7" fillId="0" borderId="2" xfId="0" applyFont="1" applyBorder="1" applyAlignment="1">
      <alignment vertical="center" wrapText="1"/>
    </xf>
    <xf numFmtId="0" fontId="22" fillId="0" borderId="2" xfId="0" applyFont="1" applyBorder="1" applyAlignment="1">
      <alignment horizontal="right" vertical="center" wrapText="1"/>
    </xf>
    <xf numFmtId="4" fontId="7" fillId="0" borderId="2" xfId="0" applyNumberFormat="1" applyFont="1" applyBorder="1" applyAlignment="1">
      <alignment vertical="center" wrapText="1"/>
    </xf>
    <xf numFmtId="0" fontId="21" fillId="0" borderId="2" xfId="0" applyFont="1" applyBorder="1" applyAlignment="1">
      <alignment vertical="center" wrapText="1"/>
    </xf>
    <xf numFmtId="4" fontId="21" fillId="0" borderId="2" xfId="0" applyNumberFormat="1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25" fillId="0" borderId="0" xfId="0" applyFont="1" applyBorder="1" applyAlignment="1">
      <alignment vertical="center" wrapText="1"/>
    </xf>
    <xf numFmtId="0" fontId="25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vertical="center" wrapText="1"/>
    </xf>
    <xf numFmtId="0" fontId="9" fillId="0" borderId="0" xfId="0" applyFont="1" applyBorder="1" applyAlignment="1">
      <alignment horizontal="left" vertical="center" wrapText="1"/>
    </xf>
    <xf numFmtId="0" fontId="27" fillId="0" borderId="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right" vertical="center" wrapText="1"/>
    </xf>
    <xf numFmtId="180" fontId="9" fillId="0" borderId="0" xfId="0" applyNumberFormat="1" applyFont="1" applyBorder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tyles" Target="styles.xml"/><Relationship Id="rId17" Type="http://schemas.openxmlformats.org/officeDocument/2006/relationships/sharedStrings" Target="sharedStrings.xml"/><Relationship Id="rId16" Type="http://schemas.openxmlformats.org/officeDocument/2006/relationships/theme" Target="theme/theme1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1382;&#24180;&#36164;&#26009;\2020&#24180;&#36164;&#26009;\2020&#24180;&#37096;&#38376;&#39044;&#31639;\2020&#24180;&#39044;&#31639;&#25209;&#22797;&#25991;&#20214;\&#23425;&#21439;2020&#24180;&#21439;&#32423;&#37096;&#38376;&#25919;&#24220;&#37319;&#36141;&#39044;&#31639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政府采购预算表"/>
      <sheetName val="Sheet1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workbookViewId="0">
      <selection activeCell="L12" sqref="L12"/>
    </sheetView>
  </sheetViews>
  <sheetFormatPr defaultColWidth="10" defaultRowHeight="13.5"/>
  <cols>
    <col min="1" max="1" width="2.54166666666667" customWidth="1"/>
    <col min="2" max="4" width="9.76666666666667" customWidth="1"/>
    <col min="5" max="5" width="11.5083333333333" customWidth="1"/>
    <col min="6" max="6" width="9.76666666666667" customWidth="1"/>
    <col min="7" max="7" width="11.5083333333333" customWidth="1"/>
    <col min="8" max="11" width="9.76666666666667" customWidth="1"/>
  </cols>
  <sheetData>
    <row r="1" ht="14.3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</row>
    <row r="2" ht="14.3" customHeight="1" spans="1:1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ht="22.75" customHeight="1" spans="1:11">
      <c r="A3" s="12"/>
      <c r="B3" s="12" t="s">
        <v>0</v>
      </c>
      <c r="C3" s="109"/>
      <c r="D3" s="109"/>
      <c r="E3" s="12"/>
      <c r="F3" s="12"/>
      <c r="G3" s="12"/>
      <c r="H3" s="12"/>
      <c r="I3" s="12"/>
      <c r="J3" s="12"/>
      <c r="K3" s="12"/>
    </row>
    <row r="4" ht="22.75" customHeight="1" spans="1:11">
      <c r="A4" s="12"/>
      <c r="B4" s="12" t="s">
        <v>1</v>
      </c>
      <c r="C4" s="12"/>
      <c r="D4" s="12"/>
      <c r="E4" s="12"/>
      <c r="F4" s="12"/>
      <c r="G4" s="12"/>
      <c r="H4" s="12"/>
      <c r="I4" s="12"/>
      <c r="J4" s="12"/>
      <c r="K4" s="12"/>
    </row>
    <row r="5" ht="14.3" customHeight="1" spans="1:11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</row>
    <row r="6" ht="78.55" customHeight="1" spans="1:11">
      <c r="A6" s="10"/>
      <c r="B6" s="110" t="s">
        <v>2</v>
      </c>
      <c r="C6" s="110"/>
      <c r="D6" s="110"/>
      <c r="E6" s="110"/>
      <c r="F6" s="110"/>
      <c r="G6" s="110"/>
      <c r="H6" s="110"/>
      <c r="I6" s="110"/>
      <c r="J6" s="110"/>
      <c r="K6" s="110"/>
    </row>
    <row r="7" ht="22.75" customHeight="1" spans="1:11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</row>
    <row r="8" ht="22.75" customHeight="1" spans="1:11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</row>
    <row r="9" ht="22.75" customHeight="1" spans="1:11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</row>
    <row r="10" ht="22.75" customHeight="1" spans="1:11">
      <c r="A10" s="12"/>
      <c r="B10" s="12" t="s">
        <v>3</v>
      </c>
      <c r="C10" s="12"/>
      <c r="F10" s="111" t="s">
        <v>4</v>
      </c>
      <c r="G10" s="112"/>
      <c r="H10" s="12"/>
      <c r="I10" s="12"/>
      <c r="J10" s="12"/>
      <c r="K10" s="12"/>
    </row>
    <row r="11" ht="22.75" customHeight="1" spans="1:11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</row>
    <row r="12" ht="22.75" customHeight="1" spans="1:11">
      <c r="A12" s="12"/>
      <c r="B12" s="111" t="s">
        <v>5</v>
      </c>
      <c r="C12" s="111"/>
      <c r="D12" s="12"/>
      <c r="E12" s="111" t="s">
        <v>6</v>
      </c>
      <c r="F12" s="10"/>
      <c r="G12" s="12"/>
      <c r="H12" s="111" t="s">
        <v>7</v>
      </c>
      <c r="I12" s="10"/>
      <c r="J12" s="12"/>
      <c r="K12" s="12"/>
    </row>
    <row r="13" ht="14.3" customHeight="1" spans="1:11">
      <c r="A13" s="10"/>
      <c r="B13" s="10"/>
      <c r="C13" s="10" t="s">
        <v>8</v>
      </c>
      <c r="D13" s="10"/>
      <c r="E13" s="10"/>
      <c r="F13" s="10"/>
      <c r="G13" s="10"/>
      <c r="H13" s="10"/>
      <c r="I13" s="10"/>
      <c r="J13" s="10"/>
      <c r="K13" s="10"/>
    </row>
    <row r="14" ht="14.3" customHeight="1" spans="1:11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</row>
    <row r="15" ht="14.3" customHeight="1" spans="1:11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</row>
  </sheetData>
  <mergeCells count="3">
    <mergeCell ref="C3:D3"/>
    <mergeCell ref="C4:E4"/>
    <mergeCell ref="B6:K6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B7" sqref="B7"/>
    </sheetView>
  </sheetViews>
  <sheetFormatPr defaultColWidth="10" defaultRowHeight="13.5" outlineLevelCol="7"/>
  <cols>
    <col min="1" max="1" width="50.8083333333333" customWidth="1"/>
    <col min="2" max="2" width="9.76666666666667" customWidth="1"/>
    <col min="3" max="3" width="12.9166666666667" customWidth="1"/>
    <col min="4" max="7" width="9.76666666666667" customWidth="1"/>
    <col min="8" max="8" width="10.25" customWidth="1"/>
  </cols>
  <sheetData>
    <row r="1" ht="14.3" customHeight="1" spans="1:8">
      <c r="A1" s="10"/>
      <c r="B1" s="10"/>
      <c r="C1" s="10"/>
      <c r="D1" s="10"/>
      <c r="E1" s="10"/>
      <c r="F1" s="10"/>
      <c r="G1" s="10"/>
      <c r="H1" s="10"/>
    </row>
    <row r="2" ht="39.85" customHeight="1" spans="1:8">
      <c r="A2" s="44" t="s">
        <v>273</v>
      </c>
      <c r="B2" s="44"/>
      <c r="C2" s="44"/>
      <c r="D2" s="44"/>
      <c r="E2" s="44"/>
      <c r="F2" s="44"/>
      <c r="G2" s="44"/>
      <c r="H2" s="44"/>
    </row>
    <row r="3" ht="22.75" customHeight="1" spans="1:8">
      <c r="A3" s="10"/>
      <c r="B3" s="10"/>
      <c r="C3" s="10"/>
      <c r="D3" s="10"/>
      <c r="E3" s="10"/>
      <c r="F3" s="10"/>
      <c r="G3" s="10"/>
      <c r="H3" s="45" t="s">
        <v>32</v>
      </c>
    </row>
    <row r="4" ht="22.75" customHeight="1" spans="1:8">
      <c r="A4" s="14" t="s">
        <v>191</v>
      </c>
      <c r="B4" s="14" t="s">
        <v>274</v>
      </c>
      <c r="C4" s="14"/>
      <c r="D4" s="14"/>
      <c r="E4" s="14"/>
      <c r="F4" s="14"/>
      <c r="G4" s="14" t="s">
        <v>275</v>
      </c>
      <c r="H4" s="14" t="s">
        <v>276</v>
      </c>
    </row>
    <row r="5" ht="22.75" customHeight="1" spans="1:8">
      <c r="A5" s="14"/>
      <c r="B5" s="14" t="s">
        <v>113</v>
      </c>
      <c r="C5" s="14" t="s">
        <v>277</v>
      </c>
      <c r="D5" s="14" t="s">
        <v>278</v>
      </c>
      <c r="E5" s="14" t="s">
        <v>279</v>
      </c>
      <c r="F5" s="14"/>
      <c r="G5" s="14"/>
      <c r="H5" s="14"/>
    </row>
    <row r="6" ht="22.75" customHeight="1" spans="1:8">
      <c r="A6" s="14"/>
      <c r="B6" s="14"/>
      <c r="C6" s="14"/>
      <c r="D6" s="14"/>
      <c r="E6" s="14" t="s">
        <v>280</v>
      </c>
      <c r="F6" s="14" t="s">
        <v>281</v>
      </c>
      <c r="G6" s="14"/>
      <c r="H6" s="14"/>
    </row>
    <row r="7" ht="22.75" customHeight="1" spans="1:8">
      <c r="A7" s="46" t="s">
        <v>113</v>
      </c>
      <c r="B7" s="47">
        <f>F7+G7</f>
        <v>22000</v>
      </c>
      <c r="C7" s="47"/>
      <c r="D7" s="47"/>
      <c r="E7" s="47"/>
      <c r="F7" s="16">
        <f>F8</f>
        <v>20000</v>
      </c>
      <c r="G7" s="16">
        <f>G9</f>
        <v>2000</v>
      </c>
      <c r="H7" s="47"/>
    </row>
    <row r="8" ht="22.75" customHeight="1" spans="1:8">
      <c r="A8" s="46" t="s">
        <v>282</v>
      </c>
      <c r="B8" s="47">
        <f>F8+G8</f>
        <v>20000</v>
      </c>
      <c r="C8" s="47"/>
      <c r="D8" s="47"/>
      <c r="E8" s="47"/>
      <c r="F8" s="16">
        <v>20000</v>
      </c>
      <c r="G8" s="16"/>
      <c r="H8" s="47"/>
    </row>
    <row r="9" ht="22.75" customHeight="1" spans="1:8">
      <c r="A9" s="46" t="s">
        <v>195</v>
      </c>
      <c r="B9" s="47">
        <f>F9+G9</f>
        <v>2000</v>
      </c>
      <c r="C9" s="16"/>
      <c r="D9" s="16"/>
      <c r="E9" s="16"/>
      <c r="F9" s="16"/>
      <c r="G9" s="16">
        <v>2000</v>
      </c>
      <c r="H9" s="16"/>
    </row>
  </sheetData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7"/>
  <sheetViews>
    <sheetView workbookViewId="0">
      <selection activeCell="K13" sqref="K13"/>
    </sheetView>
  </sheetViews>
  <sheetFormatPr defaultColWidth="10" defaultRowHeight="15"/>
  <cols>
    <col min="1" max="1" width="9.76666666666667" customWidth="1"/>
    <col min="2" max="2" width="12" style="18" customWidth="1"/>
    <col min="3" max="3" width="23.625" style="18" customWidth="1"/>
    <col min="4" max="4" width="13.375" customWidth="1"/>
    <col min="5" max="5" width="12" customWidth="1"/>
    <col min="6" max="6" width="12.5" customWidth="1"/>
    <col min="7" max="9" width="9.76666666666667" customWidth="1"/>
  </cols>
  <sheetData>
    <row r="1" ht="14.3" customHeight="1" spans="1:9">
      <c r="A1" s="10"/>
      <c r="B1" s="28"/>
      <c r="C1" s="29"/>
      <c r="D1" s="10"/>
      <c r="E1" s="10"/>
      <c r="F1" s="10"/>
      <c r="G1" s="10"/>
      <c r="H1" s="10"/>
      <c r="I1" s="10"/>
    </row>
    <row r="2" ht="39.85" customHeight="1" spans="1:9">
      <c r="A2" s="11" t="s">
        <v>283</v>
      </c>
      <c r="B2" s="20"/>
      <c r="C2" s="20"/>
      <c r="D2" s="11"/>
      <c r="E2" s="11"/>
      <c r="F2" s="11"/>
      <c r="G2" s="10"/>
      <c r="H2" s="10"/>
      <c r="I2" s="10"/>
    </row>
    <row r="3" ht="22.75" customHeight="1" spans="1:9">
      <c r="A3" s="12"/>
      <c r="D3" s="12"/>
      <c r="E3" s="12"/>
      <c r="F3" s="12" t="s">
        <v>32</v>
      </c>
      <c r="G3" s="10"/>
      <c r="H3" s="10"/>
      <c r="I3" s="10"/>
    </row>
    <row r="4" ht="22.75" customHeight="1" spans="1:9">
      <c r="A4" s="30" t="s">
        <v>284</v>
      </c>
      <c r="B4" s="31" t="s">
        <v>285</v>
      </c>
      <c r="C4" s="32" t="s">
        <v>286</v>
      </c>
      <c r="D4" s="30" t="s">
        <v>113</v>
      </c>
      <c r="E4" s="30" t="s">
        <v>110</v>
      </c>
      <c r="F4" s="30" t="s">
        <v>111</v>
      </c>
      <c r="G4" s="10"/>
      <c r="H4" s="10"/>
      <c r="I4" s="10"/>
    </row>
    <row r="5" ht="28" customHeight="1" spans="1:9">
      <c r="A5" s="30"/>
      <c r="B5" s="33"/>
      <c r="C5" s="34" t="s">
        <v>113</v>
      </c>
      <c r="D5" s="35"/>
      <c r="E5" s="35"/>
      <c r="F5" s="36">
        <f>F6</f>
        <v>1772159.4</v>
      </c>
      <c r="G5" s="12"/>
      <c r="H5" s="12"/>
      <c r="I5" s="12"/>
    </row>
    <row r="6" ht="28" customHeight="1" spans="1:6">
      <c r="A6" s="37">
        <v>1</v>
      </c>
      <c r="B6" s="33" t="s">
        <v>287</v>
      </c>
      <c r="C6" s="38" t="s">
        <v>256</v>
      </c>
      <c r="D6" s="39"/>
      <c r="E6" s="39"/>
      <c r="F6" s="36">
        <f>F7+F8+F9+F10+F11+F12+F13+F14+F15+F16+F17</f>
        <v>1772159.4</v>
      </c>
    </row>
    <row r="7" ht="28" customHeight="1" spans="1:6">
      <c r="A7" s="37">
        <v>2</v>
      </c>
      <c r="B7" s="40" t="s">
        <v>288</v>
      </c>
      <c r="C7" s="41" t="s">
        <v>257</v>
      </c>
      <c r="D7" s="39"/>
      <c r="E7" s="39"/>
      <c r="F7" s="42">
        <v>100000</v>
      </c>
    </row>
    <row r="8" ht="28" customHeight="1" spans="1:6">
      <c r="A8" s="37">
        <v>3</v>
      </c>
      <c r="B8" s="40" t="s">
        <v>258</v>
      </c>
      <c r="C8" s="41" t="s">
        <v>259</v>
      </c>
      <c r="D8" s="39"/>
      <c r="E8" s="39"/>
      <c r="F8" s="42">
        <v>100000</v>
      </c>
    </row>
    <row r="9" ht="28" customHeight="1" spans="1:6">
      <c r="A9" s="37">
        <v>4</v>
      </c>
      <c r="B9" s="40" t="s">
        <v>260</v>
      </c>
      <c r="C9" s="41" t="s">
        <v>261</v>
      </c>
      <c r="D9" s="39"/>
      <c r="E9" s="39"/>
      <c r="F9" s="42">
        <v>50000</v>
      </c>
    </row>
    <row r="10" ht="28" customHeight="1" spans="1:6">
      <c r="A10" s="37">
        <v>5</v>
      </c>
      <c r="B10" s="40" t="s">
        <v>262</v>
      </c>
      <c r="C10" s="41" t="s">
        <v>263</v>
      </c>
      <c r="D10" s="39"/>
      <c r="E10" s="39"/>
      <c r="F10" s="42">
        <v>50000</v>
      </c>
    </row>
    <row r="11" ht="28" customHeight="1" spans="1:6">
      <c r="A11" s="37">
        <v>6</v>
      </c>
      <c r="B11" s="40" t="s">
        <v>289</v>
      </c>
      <c r="C11" s="41" t="s">
        <v>290</v>
      </c>
      <c r="D11" s="39"/>
      <c r="E11" s="39"/>
      <c r="F11" s="42">
        <v>65000</v>
      </c>
    </row>
    <row r="12" ht="28" customHeight="1" spans="1:6">
      <c r="A12" s="37">
        <v>7</v>
      </c>
      <c r="B12" s="40" t="s">
        <v>291</v>
      </c>
      <c r="C12" s="41" t="s">
        <v>276</v>
      </c>
      <c r="D12" s="39"/>
      <c r="E12" s="43"/>
      <c r="F12" s="42">
        <v>10000</v>
      </c>
    </row>
    <row r="13" ht="28" customHeight="1" spans="1:6">
      <c r="A13" s="37">
        <v>8</v>
      </c>
      <c r="B13" s="40" t="s">
        <v>292</v>
      </c>
      <c r="C13" s="41" t="s">
        <v>293</v>
      </c>
      <c r="D13" s="39"/>
      <c r="E13" s="39"/>
      <c r="F13" s="42">
        <v>30000</v>
      </c>
    </row>
    <row r="14" ht="28" customHeight="1" spans="1:6">
      <c r="A14" s="37">
        <v>9</v>
      </c>
      <c r="B14" s="40" t="s">
        <v>294</v>
      </c>
      <c r="C14" s="41" t="s">
        <v>295</v>
      </c>
      <c r="D14" s="39"/>
      <c r="E14" s="39"/>
      <c r="F14" s="42">
        <v>40000</v>
      </c>
    </row>
    <row r="15" ht="28" customHeight="1" spans="1:6">
      <c r="A15" s="37">
        <v>10</v>
      </c>
      <c r="B15" s="40" t="s">
        <v>296</v>
      </c>
      <c r="C15" s="41" t="s">
        <v>267</v>
      </c>
      <c r="D15" s="39"/>
      <c r="E15" s="39"/>
      <c r="F15" s="42">
        <v>628785.3</v>
      </c>
    </row>
    <row r="16" ht="28" customHeight="1" spans="1:6">
      <c r="A16" s="37">
        <v>11</v>
      </c>
      <c r="B16" s="40" t="s">
        <v>297</v>
      </c>
      <c r="C16" s="41" t="s">
        <v>268</v>
      </c>
      <c r="D16" s="39"/>
      <c r="E16" s="39"/>
      <c r="F16" s="42">
        <v>505174.1</v>
      </c>
    </row>
    <row r="17" ht="28" customHeight="1" spans="1:6">
      <c r="A17" s="37">
        <v>12</v>
      </c>
      <c r="B17" s="40" t="s">
        <v>298</v>
      </c>
      <c r="C17" s="41" t="s">
        <v>299</v>
      </c>
      <c r="D17" s="39"/>
      <c r="E17" s="39"/>
      <c r="F17" s="42">
        <v>193200</v>
      </c>
    </row>
    <row r="18" ht="28" customHeight="1" spans="1:6">
      <c r="A18" s="37"/>
      <c r="B18" s="40"/>
      <c r="C18" s="41"/>
      <c r="D18" s="39"/>
      <c r="E18" s="39"/>
      <c r="F18" s="39"/>
    </row>
    <row r="19" ht="28" customHeight="1" spans="1:6">
      <c r="A19" s="39"/>
      <c r="B19" s="40"/>
      <c r="C19" s="41"/>
      <c r="D19" s="39"/>
      <c r="E19" s="39"/>
      <c r="F19" s="39"/>
    </row>
    <row r="25" ht="13.5" spans="2:3">
      <c r="B25" s="17"/>
      <c r="C25" s="17"/>
    </row>
    <row r="26" ht="13.5" spans="2:3">
      <c r="B26" s="17"/>
      <c r="C26" s="17"/>
    </row>
    <row r="27" ht="13.5" spans="2:3">
      <c r="B27" s="17"/>
      <c r="C27" s="17"/>
    </row>
  </sheetData>
  <mergeCells count="1">
    <mergeCell ref="A2:F2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showGridLines="0" showZeros="0" tabSelected="1" workbookViewId="0">
      <selection activeCell="C7" sqref="C7:C9"/>
    </sheetView>
  </sheetViews>
  <sheetFormatPr defaultColWidth="7.875" defaultRowHeight="12.75" customHeight="1"/>
  <cols>
    <col min="1" max="1" width="17" style="18" customWidth="1"/>
    <col min="2" max="2" width="41.375" style="18" customWidth="1"/>
    <col min="3" max="3" width="29.375" style="18" customWidth="1"/>
    <col min="4" max="4" width="2.5" style="18" customWidth="1"/>
    <col min="5" max="16" width="8" style="18"/>
    <col min="17" max="16384" width="7.875" style="17"/>
  </cols>
  <sheetData>
    <row r="1" ht="15" customHeight="1" spans="1:16">
      <c r="A1" s="19"/>
      <c r="B1" s="19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</row>
    <row r="2" ht="32.25" customHeight="1" spans="1:16">
      <c r="A2" s="20" t="s">
        <v>300</v>
      </c>
      <c r="B2" s="20"/>
      <c r="C2" s="20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</row>
    <row r="3" ht="15" customHeight="1" spans="1:16">
      <c r="A3" s="17"/>
      <c r="B3" s="17"/>
      <c r="C3" s="21" t="s">
        <v>32</v>
      </c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</row>
    <row r="4" ht="25.5" customHeight="1" spans="1:16">
      <c r="A4" s="22" t="s">
        <v>301</v>
      </c>
      <c r="B4" s="22"/>
      <c r="C4" s="23" t="s">
        <v>36</v>
      </c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</row>
    <row r="5" ht="25.5" customHeight="1" spans="1:16">
      <c r="A5" s="22" t="s">
        <v>302</v>
      </c>
      <c r="B5" s="22" t="s">
        <v>303</v>
      </c>
      <c r="C5" s="23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</row>
    <row r="6" s="17" customFormat="1" ht="25.5" customHeight="1" spans="1:3">
      <c r="A6" s="22" t="s">
        <v>113</v>
      </c>
      <c r="B6" s="22"/>
      <c r="C6" s="24">
        <f>C7+C8+C9</f>
        <v>16150000</v>
      </c>
    </row>
    <row r="7" s="17" customFormat="1" ht="26.25" customHeight="1" spans="1:4">
      <c r="A7" s="25" t="s">
        <v>304</v>
      </c>
      <c r="B7" s="26" t="s">
        <v>305</v>
      </c>
      <c r="C7" s="27">
        <v>5150000</v>
      </c>
      <c r="D7" s="18"/>
    </row>
    <row r="8" ht="26.25" customHeight="1" spans="1:16">
      <c r="A8" s="25" t="s">
        <v>306</v>
      </c>
      <c r="B8" s="26" t="s">
        <v>307</v>
      </c>
      <c r="C8" s="27">
        <v>10000000</v>
      </c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</row>
    <row r="9" ht="26.25" customHeight="1" spans="1:16">
      <c r="A9" s="25" t="s">
        <v>308</v>
      </c>
      <c r="B9" s="26" t="s">
        <v>309</v>
      </c>
      <c r="C9" s="27">
        <v>1000000</v>
      </c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</row>
    <row r="10" ht="26.25" customHeight="1" spans="1:3">
      <c r="A10" s="26"/>
      <c r="B10" s="26"/>
      <c r="C10" s="27"/>
    </row>
    <row r="11" ht="26.25" customHeight="1" spans="1:3">
      <c r="A11" s="26"/>
      <c r="B11" s="26"/>
      <c r="C11" s="27"/>
    </row>
    <row r="12" ht="26.25" customHeight="1" spans="1:3">
      <c r="A12" s="26"/>
      <c r="B12" s="26"/>
      <c r="C12" s="27"/>
    </row>
  </sheetData>
  <sheetProtection formatCells="0" formatColumns="0" formatRows="0"/>
  <mergeCells count="3">
    <mergeCell ref="A2:C2"/>
    <mergeCell ref="A4:B4"/>
    <mergeCell ref="C4:C5"/>
  </mergeCells>
  <printOptions horizontalCentered="1"/>
  <pageMargins left="0.78740157480315" right="0.393700787401575" top="1.18110236220472" bottom="0.78740157480315" header="0" footer="0.393700787401575"/>
  <pageSetup paperSize="9" scale="92" fitToHeight="100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workbookViewId="0">
      <selection activeCell="E30" sqref="E30"/>
    </sheetView>
  </sheetViews>
  <sheetFormatPr defaultColWidth="10" defaultRowHeight="13.5" outlineLevelRow="4" outlineLevelCol="4"/>
  <cols>
    <col min="1" max="1" width="19.325" customWidth="1"/>
    <col min="2" max="2" width="18.2416666666667" customWidth="1"/>
    <col min="3" max="3" width="20.1916666666667" customWidth="1"/>
    <col min="4" max="4" width="24.2083333333333" customWidth="1"/>
    <col min="5" max="5" width="29.3166666666667" customWidth="1"/>
  </cols>
  <sheetData>
    <row r="1" ht="14.3" customHeight="1" spans="1:5">
      <c r="A1" s="10"/>
      <c r="B1" s="10"/>
      <c r="C1" s="10"/>
      <c r="D1" s="10"/>
      <c r="E1" s="10"/>
    </row>
    <row r="2" ht="39.85" customHeight="1" spans="1:5">
      <c r="A2" s="11" t="s">
        <v>310</v>
      </c>
      <c r="B2" s="11"/>
      <c r="C2" s="11"/>
      <c r="D2" s="11"/>
      <c r="E2" s="11"/>
    </row>
    <row r="3" ht="22.75" customHeight="1" spans="1:5">
      <c r="A3" s="12"/>
      <c r="B3" s="12"/>
      <c r="C3" s="12"/>
      <c r="D3" s="12"/>
      <c r="E3" s="13" t="s">
        <v>32</v>
      </c>
    </row>
    <row r="4" ht="22.75" customHeight="1" spans="1:5">
      <c r="A4" s="14" t="s">
        <v>191</v>
      </c>
      <c r="B4" s="14" t="s">
        <v>113</v>
      </c>
      <c r="C4" s="14" t="s">
        <v>311</v>
      </c>
      <c r="D4" s="14" t="s">
        <v>312</v>
      </c>
      <c r="E4" s="14" t="s">
        <v>313</v>
      </c>
    </row>
    <row r="5" ht="22.75" customHeight="1" spans="1:5">
      <c r="A5" s="15"/>
      <c r="B5" s="16"/>
      <c r="C5" s="16"/>
      <c r="D5" s="16"/>
      <c r="E5" s="16"/>
    </row>
  </sheetData>
  <mergeCells count="1">
    <mergeCell ref="A2:E2"/>
  </mergeCells>
  <pageMargins left="0.75" right="0.75" top="0.270000010728836" bottom="0.270000010728836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E28" sqref="E28"/>
    </sheetView>
  </sheetViews>
  <sheetFormatPr defaultColWidth="9" defaultRowHeight="13.5" outlineLevelCol="1"/>
  <cols>
    <col min="1" max="1" width="34.125" customWidth="1"/>
    <col min="2" max="2" width="46" customWidth="1"/>
  </cols>
  <sheetData>
    <row r="1" ht="20.25" spans="1:2">
      <c r="A1" s="1" t="s">
        <v>314</v>
      </c>
      <c r="B1" s="1"/>
    </row>
    <row r="2" spans="1:1">
      <c r="A2" s="2" t="s">
        <v>315</v>
      </c>
    </row>
    <row r="3" ht="15" customHeight="1" spans="1:2">
      <c r="A3" s="3" t="s">
        <v>35</v>
      </c>
      <c r="B3" s="4" t="s">
        <v>36</v>
      </c>
    </row>
    <row r="4" spans="1:2">
      <c r="A4" s="3"/>
      <c r="B4" s="4"/>
    </row>
    <row r="5" spans="1:2">
      <c r="A5" s="5" t="s">
        <v>316</v>
      </c>
      <c r="B5" s="4">
        <v>1</v>
      </c>
    </row>
    <row r="6" spans="1:2">
      <c r="A6" s="6" t="s">
        <v>317</v>
      </c>
      <c r="B6" s="7"/>
    </row>
    <row r="7" spans="1:2">
      <c r="A7" s="8" t="s">
        <v>318</v>
      </c>
      <c r="B7" s="7"/>
    </row>
    <row r="8" spans="1:2">
      <c r="A8" s="8"/>
      <c r="B8" s="7"/>
    </row>
    <row r="9" spans="1:2">
      <c r="A9" s="8"/>
      <c r="B9" s="7"/>
    </row>
    <row r="10" spans="1:2">
      <c r="A10" s="8"/>
      <c r="B10" s="7"/>
    </row>
    <row r="11" spans="1:2">
      <c r="A11" s="8"/>
      <c r="B11" s="7"/>
    </row>
    <row r="12" spans="1:2">
      <c r="A12" s="8"/>
      <c r="B12" s="7"/>
    </row>
    <row r="13" spans="1:2">
      <c r="A13" s="8"/>
      <c r="B13" s="7"/>
    </row>
    <row r="14" spans="1:2">
      <c r="A14" s="8"/>
      <c r="B14" s="7"/>
    </row>
    <row r="15" spans="1:2">
      <c r="A15" s="8"/>
      <c r="B15" s="7"/>
    </row>
    <row r="16" spans="1:1">
      <c r="A16" s="9" t="s">
        <v>319</v>
      </c>
    </row>
  </sheetData>
  <mergeCells count="3">
    <mergeCell ref="A1:B1"/>
    <mergeCell ref="A3:A4"/>
    <mergeCell ref="B3:B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workbookViewId="0">
      <selection activeCell="F14" sqref="F14"/>
    </sheetView>
  </sheetViews>
  <sheetFormatPr defaultColWidth="10" defaultRowHeight="13.5" outlineLevelCol="2"/>
  <cols>
    <col min="1" max="1" width="5.01666666666667" customWidth="1"/>
    <col min="2" max="2" width="56.3833333333333" customWidth="1"/>
    <col min="3" max="3" width="40.1666666666667" customWidth="1"/>
  </cols>
  <sheetData>
    <row r="1" ht="35.4" customHeight="1" spans="1:2">
      <c r="A1" s="10"/>
      <c r="B1" s="10"/>
    </row>
    <row r="2" ht="39.15" customHeight="1" spans="1:3">
      <c r="A2" s="10"/>
      <c r="B2" s="105" t="s">
        <v>9</v>
      </c>
      <c r="C2" s="105"/>
    </row>
    <row r="3" ht="29.35" customHeight="1" spans="1:3">
      <c r="A3" s="106"/>
      <c r="B3" s="107" t="s">
        <v>10</v>
      </c>
      <c r="C3" s="107" t="s">
        <v>11</v>
      </c>
    </row>
    <row r="4" ht="28.45" customHeight="1" spans="1:3">
      <c r="A4" s="98"/>
      <c r="B4" s="108" t="s">
        <v>12</v>
      </c>
      <c r="C4" s="36" t="s">
        <v>13</v>
      </c>
    </row>
    <row r="5" ht="28.45" customHeight="1" spans="1:3">
      <c r="A5" s="98"/>
      <c r="B5" s="108" t="s">
        <v>14</v>
      </c>
      <c r="C5" s="36" t="s">
        <v>15</v>
      </c>
    </row>
    <row r="6" ht="28.45" customHeight="1" spans="1:3">
      <c r="A6" s="98"/>
      <c r="B6" s="108" t="s">
        <v>16</v>
      </c>
      <c r="C6" s="36" t="s">
        <v>17</v>
      </c>
    </row>
    <row r="7" ht="28.45" customHeight="1" spans="1:3">
      <c r="A7" s="98"/>
      <c r="B7" s="108" t="s">
        <v>18</v>
      </c>
      <c r="C7" s="36"/>
    </row>
    <row r="8" ht="28.45" customHeight="1" spans="1:3">
      <c r="A8" s="98"/>
      <c r="B8" s="108" t="s">
        <v>19</v>
      </c>
      <c r="C8" s="36" t="s">
        <v>20</v>
      </c>
    </row>
    <row r="9" ht="28.45" customHeight="1" spans="1:3">
      <c r="A9" s="98"/>
      <c r="B9" s="108" t="s">
        <v>21</v>
      </c>
      <c r="C9" s="36" t="s">
        <v>22</v>
      </c>
    </row>
    <row r="10" ht="28.45" customHeight="1" spans="1:3">
      <c r="A10" s="98"/>
      <c r="B10" s="108" t="s">
        <v>23</v>
      </c>
      <c r="C10" s="36" t="s">
        <v>24</v>
      </c>
    </row>
    <row r="11" ht="28.45" customHeight="1" spans="1:3">
      <c r="A11" s="98"/>
      <c r="B11" s="108" t="s">
        <v>25</v>
      </c>
      <c r="C11" s="36" t="s">
        <v>26</v>
      </c>
    </row>
    <row r="12" ht="28.45" customHeight="1" spans="1:3">
      <c r="A12" s="98"/>
      <c r="B12" s="108" t="s">
        <v>27</v>
      </c>
      <c r="C12" s="36"/>
    </row>
    <row r="13" ht="28.45" customHeight="1" spans="1:3">
      <c r="A13" s="10"/>
      <c r="B13" s="108" t="s">
        <v>28</v>
      </c>
      <c r="C13" s="36"/>
    </row>
    <row r="14" ht="28.45" customHeight="1" spans="1:3">
      <c r="A14" s="10"/>
      <c r="B14" s="108" t="s">
        <v>29</v>
      </c>
      <c r="C14" s="36" t="s">
        <v>13</v>
      </c>
    </row>
    <row r="15" ht="36" customHeight="1" spans="2:3">
      <c r="B15" s="108" t="s">
        <v>30</v>
      </c>
      <c r="C15" s="39"/>
    </row>
  </sheetData>
  <mergeCells count="1">
    <mergeCell ref="B2:C2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2"/>
  <sheetViews>
    <sheetView topLeftCell="A18" workbookViewId="0">
      <selection activeCell="F27" sqref="F27"/>
    </sheetView>
  </sheetViews>
  <sheetFormatPr defaultColWidth="10" defaultRowHeight="13.5" outlineLevelCol="3"/>
  <cols>
    <col min="1" max="1" width="41.9333333333333" customWidth="1"/>
    <col min="2" max="2" width="16.6916666666667" customWidth="1"/>
    <col min="3" max="3" width="36.6416666666667" customWidth="1"/>
    <col min="4" max="4" width="14.5583333333333" customWidth="1"/>
  </cols>
  <sheetData>
    <row r="1" ht="14.3" customHeight="1" spans="1:4">
      <c r="A1" s="10"/>
      <c r="B1" s="10"/>
      <c r="C1" s="10"/>
      <c r="D1" s="10"/>
    </row>
    <row r="2" ht="39.85" customHeight="1" spans="1:4">
      <c r="A2" s="11" t="s">
        <v>31</v>
      </c>
      <c r="B2" s="11"/>
      <c r="C2" s="11"/>
      <c r="D2" s="11"/>
    </row>
    <row r="3" ht="22.75" customHeight="1" spans="1:4">
      <c r="A3" s="98"/>
      <c r="B3" s="98"/>
      <c r="C3" s="98"/>
      <c r="D3" s="99" t="s">
        <v>32</v>
      </c>
    </row>
    <row r="4" ht="22.75" customHeight="1" spans="1:4">
      <c r="A4" s="72" t="s">
        <v>33</v>
      </c>
      <c r="B4" s="72"/>
      <c r="C4" s="72" t="s">
        <v>34</v>
      </c>
      <c r="D4" s="72"/>
    </row>
    <row r="5" ht="22.75" customHeight="1" spans="1:4">
      <c r="A5" s="72" t="s">
        <v>35</v>
      </c>
      <c r="B5" s="72" t="s">
        <v>36</v>
      </c>
      <c r="C5" s="72" t="s">
        <v>35</v>
      </c>
      <c r="D5" s="72" t="s">
        <v>36</v>
      </c>
    </row>
    <row r="6" ht="22.75" customHeight="1" spans="1:4">
      <c r="A6" s="100" t="s">
        <v>37</v>
      </c>
      <c r="B6" s="79">
        <v>165633366.26</v>
      </c>
      <c r="C6" s="100" t="s">
        <v>38</v>
      </c>
      <c r="D6" s="79"/>
    </row>
    <row r="7" ht="22.75" customHeight="1" spans="1:4">
      <c r="A7" s="100" t="s">
        <v>39</v>
      </c>
      <c r="B7" s="79">
        <v>16150000</v>
      </c>
      <c r="C7" s="100" t="s">
        <v>40</v>
      </c>
      <c r="D7" s="101"/>
    </row>
    <row r="8" ht="22.75" customHeight="1" spans="1:4">
      <c r="A8" s="100" t="s">
        <v>41</v>
      </c>
      <c r="B8" s="79"/>
      <c r="C8" s="100" t="s">
        <v>42</v>
      </c>
      <c r="D8" s="101"/>
    </row>
    <row r="9" ht="22.75" customHeight="1" spans="1:4">
      <c r="A9" s="100" t="s">
        <v>43</v>
      </c>
      <c r="B9" s="79"/>
      <c r="C9" s="100" t="s">
        <v>44</v>
      </c>
      <c r="D9" s="101"/>
    </row>
    <row r="10" ht="22.75" customHeight="1" spans="1:4">
      <c r="A10" s="100" t="s">
        <v>45</v>
      </c>
      <c r="B10" s="79">
        <v>418896144.51</v>
      </c>
      <c r="C10" s="100" t="s">
        <v>46</v>
      </c>
      <c r="D10" s="101"/>
    </row>
    <row r="11" ht="22.75" customHeight="1" spans="1:4">
      <c r="A11" s="100" t="s">
        <v>47</v>
      </c>
      <c r="B11" s="79"/>
      <c r="C11" s="100" t="s">
        <v>48</v>
      </c>
      <c r="D11" s="101"/>
    </row>
    <row r="12" ht="22.75" customHeight="1" spans="1:4">
      <c r="A12" s="100" t="s">
        <v>49</v>
      </c>
      <c r="B12" s="79"/>
      <c r="C12" s="100" t="s">
        <v>50</v>
      </c>
      <c r="D12" s="101"/>
    </row>
    <row r="13" ht="22.75" customHeight="1" spans="1:4">
      <c r="A13" s="100" t="s">
        <v>51</v>
      </c>
      <c r="B13" s="79"/>
      <c r="C13" s="100" t="s">
        <v>52</v>
      </c>
      <c r="D13" s="101">
        <v>14629481.17</v>
      </c>
    </row>
    <row r="14" ht="22.75" customHeight="1" spans="1:4">
      <c r="A14" s="100" t="s">
        <v>53</v>
      </c>
      <c r="B14" s="79"/>
      <c r="C14" s="100" t="s">
        <v>54</v>
      </c>
      <c r="D14" s="101"/>
    </row>
    <row r="15" ht="22.75" customHeight="1" spans="1:4">
      <c r="A15" s="100"/>
      <c r="B15" s="102"/>
      <c r="C15" s="100" t="s">
        <v>55</v>
      </c>
      <c r="D15" s="101">
        <v>569900029.6</v>
      </c>
    </row>
    <row r="16" ht="22.75" customHeight="1" spans="1:4">
      <c r="A16" s="100"/>
      <c r="B16" s="102"/>
      <c r="C16" s="100" t="s">
        <v>56</v>
      </c>
      <c r="D16" s="101"/>
    </row>
    <row r="17" ht="22.75" customHeight="1" spans="1:4">
      <c r="A17" s="100"/>
      <c r="B17" s="102"/>
      <c r="C17" s="100" t="s">
        <v>57</v>
      </c>
      <c r="D17" s="101"/>
    </row>
    <row r="18" ht="22.75" customHeight="1" spans="1:4">
      <c r="A18" s="100"/>
      <c r="B18" s="102"/>
      <c r="C18" s="100" t="s">
        <v>58</v>
      </c>
      <c r="D18" s="101"/>
    </row>
    <row r="19" ht="22.75" customHeight="1" spans="1:4">
      <c r="A19" s="100"/>
      <c r="B19" s="102"/>
      <c r="C19" s="100" t="s">
        <v>59</v>
      </c>
      <c r="D19" s="101"/>
    </row>
    <row r="20" ht="22.75" customHeight="1" spans="1:4">
      <c r="A20" s="103"/>
      <c r="B20" s="104"/>
      <c r="C20" s="100" t="s">
        <v>60</v>
      </c>
      <c r="D20" s="101"/>
    </row>
    <row r="21" ht="22.75" customHeight="1" spans="1:4">
      <c r="A21" s="103"/>
      <c r="B21" s="104"/>
      <c r="C21" s="100" t="s">
        <v>61</v>
      </c>
      <c r="D21" s="101"/>
    </row>
    <row r="22" ht="22.75" customHeight="1" spans="1:4">
      <c r="A22" s="103"/>
      <c r="B22" s="104"/>
      <c r="C22" s="100" t="s">
        <v>62</v>
      </c>
      <c r="D22" s="101"/>
    </row>
    <row r="23" ht="22.75" customHeight="1" spans="1:4">
      <c r="A23" s="103"/>
      <c r="B23" s="104"/>
      <c r="C23" s="100" t="s">
        <v>63</v>
      </c>
      <c r="D23" s="101"/>
    </row>
    <row r="24" ht="22.75" customHeight="1" spans="1:4">
      <c r="A24" s="103"/>
      <c r="B24" s="104"/>
      <c r="C24" s="100" t="s">
        <v>64</v>
      </c>
      <c r="D24" s="101"/>
    </row>
    <row r="25" ht="22.75" customHeight="1" spans="1:4">
      <c r="A25" s="100"/>
      <c r="B25" s="102"/>
      <c r="C25" s="100" t="s">
        <v>65</v>
      </c>
      <c r="D25" s="101"/>
    </row>
    <row r="26" ht="22.75" customHeight="1" spans="1:4">
      <c r="A26" s="100"/>
      <c r="B26" s="102"/>
      <c r="C26" s="100" t="s">
        <v>66</v>
      </c>
      <c r="D26" s="101"/>
    </row>
    <row r="27" ht="22.75" customHeight="1" spans="1:4">
      <c r="A27" s="100"/>
      <c r="B27" s="102"/>
      <c r="C27" s="100" t="s">
        <v>67</v>
      </c>
      <c r="D27" s="101"/>
    </row>
    <row r="28" ht="22.75" customHeight="1" spans="1:4">
      <c r="A28" s="103"/>
      <c r="B28" s="104"/>
      <c r="C28" s="100" t="s">
        <v>68</v>
      </c>
      <c r="D28" s="101"/>
    </row>
    <row r="29" ht="22.75" customHeight="1" spans="1:4">
      <c r="A29" s="103"/>
      <c r="B29" s="104"/>
      <c r="C29" s="100" t="s">
        <v>69</v>
      </c>
      <c r="D29" s="101"/>
    </row>
    <row r="30" ht="22.75" customHeight="1" spans="1:4">
      <c r="A30" s="103"/>
      <c r="B30" s="104"/>
      <c r="C30" s="100" t="s">
        <v>70</v>
      </c>
      <c r="D30" s="101">
        <v>16150000</v>
      </c>
    </row>
    <row r="31" ht="22.75" customHeight="1" spans="1:4">
      <c r="A31" s="103"/>
      <c r="B31" s="104"/>
      <c r="C31" s="100" t="s">
        <v>71</v>
      </c>
      <c r="D31" s="101"/>
    </row>
    <row r="32" ht="22.75" customHeight="1" spans="1:4">
      <c r="A32" s="103"/>
      <c r="B32" s="104"/>
      <c r="C32" s="100" t="s">
        <v>72</v>
      </c>
      <c r="D32" s="101"/>
    </row>
    <row r="33" ht="22.75" customHeight="1" spans="1:4">
      <c r="A33" s="100"/>
      <c r="B33" s="100"/>
      <c r="C33" s="100" t="s">
        <v>73</v>
      </c>
      <c r="D33" s="101"/>
    </row>
    <row r="34" ht="22.75" customHeight="1" spans="1:4">
      <c r="A34" s="100"/>
      <c r="B34" s="100"/>
      <c r="C34" s="100" t="s">
        <v>74</v>
      </c>
      <c r="D34" s="101"/>
    </row>
    <row r="35" ht="22.75" customHeight="1" spans="1:4">
      <c r="A35" s="100"/>
      <c r="B35" s="100"/>
      <c r="C35" s="100" t="s">
        <v>75</v>
      </c>
      <c r="D35" s="101"/>
    </row>
    <row r="36" ht="22.75" customHeight="1" spans="1:4">
      <c r="A36" s="100"/>
      <c r="B36" s="100"/>
      <c r="C36" s="100"/>
      <c r="D36" s="100"/>
    </row>
    <row r="37" ht="22.75" customHeight="1" spans="1:4">
      <c r="A37" s="100"/>
      <c r="B37" s="100"/>
      <c r="C37" s="100"/>
      <c r="D37" s="100"/>
    </row>
    <row r="38" ht="22.75" customHeight="1" spans="1:4">
      <c r="A38" s="100"/>
      <c r="B38" s="100"/>
      <c r="C38" s="100"/>
      <c r="D38" s="100"/>
    </row>
    <row r="39" ht="22.75" customHeight="1" spans="1:4">
      <c r="A39" s="103" t="s">
        <v>76</v>
      </c>
      <c r="B39" s="104">
        <f>SUM(B6:B14)</f>
        <v>600679510.77</v>
      </c>
      <c r="C39" s="103" t="s">
        <v>77</v>
      </c>
      <c r="D39" s="104">
        <f>SUM(D6:D38)</f>
        <v>600679510.77</v>
      </c>
    </row>
    <row r="40" ht="22.75" customHeight="1" spans="1:4">
      <c r="A40" s="103" t="s">
        <v>78</v>
      </c>
      <c r="B40" s="104"/>
      <c r="C40" s="103" t="s">
        <v>79</v>
      </c>
      <c r="D40" s="104"/>
    </row>
    <row r="41" ht="22.75" customHeight="1" spans="1:4">
      <c r="A41" s="103" t="s">
        <v>80</v>
      </c>
      <c r="B41" s="102"/>
      <c r="C41" s="100"/>
      <c r="D41" s="102"/>
    </row>
    <row r="42" ht="22.75" customHeight="1" spans="1:4">
      <c r="A42" s="103" t="s">
        <v>81</v>
      </c>
      <c r="B42" s="104">
        <f>B39+B40</f>
        <v>600679510.77</v>
      </c>
      <c r="C42" s="103" t="s">
        <v>82</v>
      </c>
      <c r="D42" s="104">
        <f>D39+D40</f>
        <v>600679510.77</v>
      </c>
    </row>
  </sheetData>
  <mergeCells count="4">
    <mergeCell ref="A2:D2"/>
    <mergeCell ref="A3:C3"/>
    <mergeCell ref="A4:B4"/>
    <mergeCell ref="C4:D4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2"/>
  <sheetViews>
    <sheetView showZeros="0" topLeftCell="A15" workbookViewId="0">
      <selection activeCell="B32" sqref="B32"/>
    </sheetView>
  </sheetViews>
  <sheetFormatPr defaultColWidth="7.875" defaultRowHeight="12.75" customHeight="1" outlineLevelCol="2"/>
  <cols>
    <col min="1" max="1" width="39.5" style="18" customWidth="1"/>
    <col min="2" max="2" width="35.625" style="18" customWidth="1"/>
    <col min="3" max="3" width="27.375" style="18" customWidth="1"/>
    <col min="4" max="16384" width="7.875" style="17"/>
  </cols>
  <sheetData>
    <row r="1" ht="24.75" customHeight="1" spans="1:1">
      <c r="A1" s="28"/>
    </row>
    <row r="2" ht="24.75" customHeight="1" spans="1:2">
      <c r="A2" s="20" t="s">
        <v>83</v>
      </c>
      <c r="B2" s="20"/>
    </row>
    <row r="3" ht="24.75" customHeight="1" spans="1:2">
      <c r="A3" s="89"/>
      <c r="B3" s="21" t="s">
        <v>32</v>
      </c>
    </row>
    <row r="4" ht="24" customHeight="1" spans="1:2">
      <c r="A4" s="32" t="s">
        <v>35</v>
      </c>
      <c r="B4" s="32" t="s">
        <v>36</v>
      </c>
    </row>
    <row r="5" s="17" customFormat="1" ht="25" customHeight="1" spans="1:3">
      <c r="A5" s="90" t="s">
        <v>84</v>
      </c>
      <c r="B5" s="91">
        <f>B6+B7</f>
        <v>165633366.26</v>
      </c>
      <c r="C5" s="18"/>
    </row>
    <row r="6" s="17" customFormat="1" ht="25" customHeight="1" spans="1:3">
      <c r="A6" s="92" t="s">
        <v>85</v>
      </c>
      <c r="B6" s="93">
        <v>121981666.26</v>
      </c>
      <c r="C6" s="18"/>
    </row>
    <row r="7" s="17" customFormat="1" ht="25" customHeight="1" spans="1:3">
      <c r="A7" s="92" t="s">
        <v>86</v>
      </c>
      <c r="B7" s="93">
        <v>43651700</v>
      </c>
      <c r="C7" s="18"/>
    </row>
    <row r="8" s="17" customFormat="1" ht="25" customHeight="1" spans="1:3">
      <c r="A8" s="90" t="s">
        <v>87</v>
      </c>
      <c r="B8" s="93">
        <f>B9+B10</f>
        <v>0</v>
      </c>
      <c r="C8" s="18"/>
    </row>
    <row r="9" s="17" customFormat="1" ht="25" customHeight="1" spans="1:3">
      <c r="A9" s="92" t="s">
        <v>85</v>
      </c>
      <c r="B9" s="93"/>
      <c r="C9" s="18"/>
    </row>
    <row r="10" s="17" customFormat="1" ht="25" customHeight="1" spans="1:3">
      <c r="A10" s="92" t="s">
        <v>86</v>
      </c>
      <c r="B10" s="93"/>
      <c r="C10" s="18"/>
    </row>
    <row r="11" s="17" customFormat="1" ht="25" customHeight="1" spans="1:3">
      <c r="A11" s="90" t="s">
        <v>88</v>
      </c>
      <c r="B11" s="93"/>
      <c r="C11" s="18"/>
    </row>
    <row r="12" s="17" customFormat="1" ht="25" customHeight="1" spans="1:3">
      <c r="A12" s="92" t="s">
        <v>85</v>
      </c>
      <c r="B12" s="93"/>
      <c r="C12" s="18"/>
    </row>
    <row r="13" s="17" customFormat="1" ht="25" customHeight="1" spans="1:3">
      <c r="A13" s="92" t="s">
        <v>86</v>
      </c>
      <c r="B13" s="93"/>
      <c r="C13" s="18"/>
    </row>
    <row r="14" s="17" customFormat="1" ht="25" customHeight="1" spans="1:3">
      <c r="A14" s="94" t="s">
        <v>89</v>
      </c>
      <c r="B14" s="93">
        <f>SUM(B15:B17)</f>
        <v>418896144.51</v>
      </c>
      <c r="C14" s="18"/>
    </row>
    <row r="15" s="17" customFormat="1" ht="25" customHeight="1" spans="1:3">
      <c r="A15" s="92" t="s">
        <v>90</v>
      </c>
      <c r="B15" s="93"/>
      <c r="C15" s="18"/>
    </row>
    <row r="16" s="17" customFormat="1" ht="25" customHeight="1" spans="1:3">
      <c r="A16" s="92" t="s">
        <v>91</v>
      </c>
      <c r="B16" s="93"/>
      <c r="C16" s="18"/>
    </row>
    <row r="17" s="17" customFormat="1" ht="25" customHeight="1" spans="1:3">
      <c r="A17" s="92" t="s">
        <v>92</v>
      </c>
      <c r="B17" s="93">
        <v>418896144.51</v>
      </c>
      <c r="C17" s="18"/>
    </row>
    <row r="18" s="17" customFormat="1" ht="25" customHeight="1" spans="1:3">
      <c r="A18" s="94" t="s">
        <v>93</v>
      </c>
      <c r="B18" s="93"/>
      <c r="C18" s="18"/>
    </row>
    <row r="19" s="17" customFormat="1" ht="25" customHeight="1" spans="1:3">
      <c r="A19" s="94" t="s">
        <v>94</v>
      </c>
      <c r="B19" s="93"/>
      <c r="C19" s="18"/>
    </row>
    <row r="20" s="17" customFormat="1" ht="25" customHeight="1" spans="1:3">
      <c r="A20" s="94" t="s">
        <v>95</v>
      </c>
      <c r="B20" s="93"/>
      <c r="C20" s="18"/>
    </row>
    <row r="21" s="17" customFormat="1" ht="25" customHeight="1" spans="1:3">
      <c r="A21" s="94" t="s">
        <v>96</v>
      </c>
      <c r="B21" s="93"/>
      <c r="C21" s="18"/>
    </row>
    <row r="22" s="17" customFormat="1" ht="25" customHeight="1" spans="1:3">
      <c r="A22" s="94" t="s">
        <v>97</v>
      </c>
      <c r="B22" s="91">
        <f>B23+B26+B29+B30</f>
        <v>16150000</v>
      </c>
      <c r="C22" s="18"/>
    </row>
    <row r="23" s="17" customFormat="1" ht="25" customHeight="1" spans="1:3">
      <c r="A23" s="92" t="s">
        <v>98</v>
      </c>
      <c r="B23" s="91">
        <f>B24+B25</f>
        <v>16150000</v>
      </c>
      <c r="C23" s="18"/>
    </row>
    <row r="24" s="17" customFormat="1" ht="25" customHeight="1" spans="1:3">
      <c r="A24" s="92" t="s">
        <v>99</v>
      </c>
      <c r="B24" s="91">
        <v>16150000</v>
      </c>
      <c r="C24" s="18"/>
    </row>
    <row r="25" s="17" customFormat="1" ht="25" customHeight="1" spans="1:3">
      <c r="A25" s="92" t="s">
        <v>100</v>
      </c>
      <c r="B25" s="91"/>
      <c r="C25" s="18"/>
    </row>
    <row r="26" s="17" customFormat="1" ht="25" customHeight="1" spans="1:3">
      <c r="A26" s="92" t="s">
        <v>101</v>
      </c>
      <c r="B26" s="91">
        <f>B27+B28</f>
        <v>0</v>
      </c>
      <c r="C26" s="18"/>
    </row>
    <row r="27" s="17" customFormat="1" ht="25" customHeight="1" spans="1:3">
      <c r="A27" s="92" t="s">
        <v>102</v>
      </c>
      <c r="B27" s="91"/>
      <c r="C27" s="18"/>
    </row>
    <row r="28" s="17" customFormat="1" ht="25" customHeight="1" spans="1:3">
      <c r="A28" s="92" t="s">
        <v>103</v>
      </c>
      <c r="B28" s="91"/>
      <c r="C28" s="18"/>
    </row>
    <row r="29" s="17" customFormat="1" ht="25" customHeight="1" spans="1:3">
      <c r="A29" s="92" t="s">
        <v>104</v>
      </c>
      <c r="B29" s="91"/>
      <c r="C29" s="18"/>
    </row>
    <row r="30" s="17" customFormat="1" ht="25" customHeight="1" spans="1:3">
      <c r="A30" s="92" t="s">
        <v>105</v>
      </c>
      <c r="B30" s="91"/>
      <c r="C30" s="18"/>
    </row>
    <row r="31" ht="25" customHeight="1" spans="1:2">
      <c r="A31" s="95"/>
      <c r="B31" s="91"/>
    </row>
    <row r="32" s="17" customFormat="1" ht="25" customHeight="1" spans="1:3">
      <c r="A32" s="96" t="s">
        <v>106</v>
      </c>
      <c r="B32" s="97">
        <f>B5+B8+B14+B18+B19+B20+B21+B22</f>
        <v>600679510.77</v>
      </c>
      <c r="C32" s="18"/>
    </row>
  </sheetData>
  <sheetProtection formatCells="0" formatColumns="0" formatRows="0"/>
  <mergeCells count="1">
    <mergeCell ref="A2:B2"/>
  </mergeCells>
  <printOptions horizontalCentered="1"/>
  <pageMargins left="0.590277777777778" right="0.393700787401575" top="0.511805555555556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3"/>
  <sheetViews>
    <sheetView topLeftCell="A21" workbookViewId="0">
      <selection activeCell="C30" sqref="C30"/>
    </sheetView>
  </sheetViews>
  <sheetFormatPr defaultColWidth="10" defaultRowHeight="13.5" outlineLevelCol="4"/>
  <cols>
    <col min="1" max="1" width="41.25" customWidth="1"/>
    <col min="2" max="2" width="15.0666666666667" customWidth="1"/>
    <col min="3" max="3" width="15" customWidth="1"/>
    <col min="4" max="4" width="13.3" customWidth="1"/>
    <col min="5" max="5" width="12.625" customWidth="1"/>
    <col min="7" max="8" width="12.625"/>
  </cols>
  <sheetData>
    <row r="1" ht="14.3" customHeight="1" spans="1:5">
      <c r="A1" s="10"/>
      <c r="B1" s="10"/>
      <c r="C1" s="10"/>
      <c r="D1" s="10"/>
      <c r="E1" s="10"/>
    </row>
    <row r="2" ht="39.85" customHeight="1" spans="1:5">
      <c r="A2" s="11" t="s">
        <v>107</v>
      </c>
      <c r="B2" s="11"/>
      <c r="C2" s="11"/>
      <c r="D2" s="11"/>
      <c r="E2" s="11"/>
    </row>
    <row r="3" ht="22.75" customHeight="1" spans="1:5">
      <c r="A3" s="12"/>
      <c r="B3" s="12"/>
      <c r="C3" s="12"/>
      <c r="D3" s="12"/>
      <c r="E3" s="12" t="s">
        <v>32</v>
      </c>
    </row>
    <row r="4" ht="22.75" customHeight="1" spans="1:5">
      <c r="A4" s="83" t="s">
        <v>108</v>
      </c>
      <c r="B4" s="83" t="s">
        <v>109</v>
      </c>
      <c r="C4" s="83" t="s">
        <v>110</v>
      </c>
      <c r="D4" s="83" t="s">
        <v>111</v>
      </c>
      <c r="E4" s="83" t="s">
        <v>112</v>
      </c>
    </row>
    <row r="5" ht="22.75" customHeight="1" spans="1:5">
      <c r="A5" s="36" t="s">
        <v>113</v>
      </c>
      <c r="B5" s="84">
        <f>C5+D5+E5</f>
        <v>600679510.765</v>
      </c>
      <c r="C5" s="84">
        <f>C6+C15</f>
        <v>527966421.765</v>
      </c>
      <c r="D5" s="85">
        <f>D15</f>
        <v>56563089</v>
      </c>
      <c r="E5" s="85">
        <f>E41</f>
        <v>16150000</v>
      </c>
    </row>
    <row r="6" ht="24" customHeight="1" spans="1:5">
      <c r="A6" s="38" t="s">
        <v>114</v>
      </c>
      <c r="B6" s="86">
        <f>B7+B11+B13</f>
        <v>14629481.17</v>
      </c>
      <c r="C6" s="86">
        <f>C7+C11+C13</f>
        <v>14629481.17</v>
      </c>
      <c r="D6" s="85"/>
      <c r="E6" s="85"/>
    </row>
    <row r="7" ht="24" customHeight="1" spans="1:5">
      <c r="A7" s="38" t="s">
        <v>115</v>
      </c>
      <c r="B7" s="86">
        <f>B8+B9+B10</f>
        <v>13695483.04</v>
      </c>
      <c r="C7" s="86">
        <f>C8+C9+C10</f>
        <v>13695483.04</v>
      </c>
      <c r="D7" s="85"/>
      <c r="E7" s="85"/>
    </row>
    <row r="8" ht="24" customHeight="1" spans="1:5">
      <c r="A8" s="41" t="s">
        <v>116</v>
      </c>
      <c r="B8" s="87">
        <v>155091.6</v>
      </c>
      <c r="C8" s="87">
        <v>155091.6</v>
      </c>
      <c r="D8" s="88"/>
      <c r="E8" s="88"/>
    </row>
    <row r="9" ht="24" customHeight="1" spans="1:5">
      <c r="A9" s="41" t="s">
        <v>117</v>
      </c>
      <c r="B9" s="87">
        <v>888685.6</v>
      </c>
      <c r="C9" s="87">
        <v>888685.6</v>
      </c>
      <c r="D9" s="39"/>
      <c r="E9" s="39"/>
    </row>
    <row r="10" ht="24" customHeight="1" spans="1:5">
      <c r="A10" s="41" t="s">
        <v>118</v>
      </c>
      <c r="B10" s="87">
        <v>12651705.84</v>
      </c>
      <c r="C10" s="87">
        <v>12651705.84</v>
      </c>
      <c r="D10" s="39"/>
      <c r="E10" s="39"/>
    </row>
    <row r="11" ht="24" customHeight="1" spans="1:5">
      <c r="A11" s="38" t="s">
        <v>119</v>
      </c>
      <c r="B11" s="86">
        <f>B12</f>
        <v>254280</v>
      </c>
      <c r="C11" s="86">
        <f>C12</f>
        <v>254280</v>
      </c>
      <c r="D11" s="39"/>
      <c r="E11" s="39"/>
    </row>
    <row r="12" ht="24" customHeight="1" spans="1:5">
      <c r="A12" s="41" t="s">
        <v>120</v>
      </c>
      <c r="B12" s="87">
        <v>254280</v>
      </c>
      <c r="C12" s="87">
        <v>254280</v>
      </c>
      <c r="D12" s="39"/>
      <c r="E12" s="39"/>
    </row>
    <row r="13" ht="24" customHeight="1" spans="1:5">
      <c r="A13" s="38" t="s">
        <v>121</v>
      </c>
      <c r="B13" s="86">
        <f>B14</f>
        <v>679718.13</v>
      </c>
      <c r="C13" s="86">
        <f>C14</f>
        <v>679718.13</v>
      </c>
      <c r="D13" s="39"/>
      <c r="E13" s="39"/>
    </row>
    <row r="14" ht="24" customHeight="1" spans="1:5">
      <c r="A14" s="41" t="s">
        <v>122</v>
      </c>
      <c r="B14" s="87">
        <v>679718.13</v>
      </c>
      <c r="C14" s="87">
        <v>679718.13</v>
      </c>
      <c r="D14" s="39"/>
      <c r="E14" s="39"/>
    </row>
    <row r="15" ht="24" customHeight="1" spans="1:5">
      <c r="A15" s="38" t="s">
        <v>123</v>
      </c>
      <c r="B15" s="86">
        <f>C15+D15</f>
        <v>569900029.595</v>
      </c>
      <c r="C15" s="86">
        <f>C16+C19+C23+C27+C31+C34+C36+C38</f>
        <v>513336940.595</v>
      </c>
      <c r="D15" s="86">
        <f>D16+D19+D23+D27+D31+D34+D36+D38</f>
        <v>56563089</v>
      </c>
      <c r="E15" s="39"/>
    </row>
    <row r="16" ht="24" customHeight="1" spans="1:5">
      <c r="A16" s="38" t="s">
        <v>124</v>
      </c>
      <c r="B16" s="86">
        <f>C16+D16</f>
        <v>10201244.4</v>
      </c>
      <c r="C16" s="86">
        <f>C17+C18</f>
        <v>4001244.4</v>
      </c>
      <c r="D16" s="86">
        <f>D17+D18</f>
        <v>6200000</v>
      </c>
      <c r="E16" s="39"/>
    </row>
    <row r="17" ht="24" customHeight="1" spans="1:5">
      <c r="A17" s="41" t="s">
        <v>125</v>
      </c>
      <c r="B17" s="87">
        <f>C17</f>
        <v>4001244.4</v>
      </c>
      <c r="C17" s="87">
        <v>4001244.4</v>
      </c>
      <c r="D17" s="87">
        <v>2600000</v>
      </c>
      <c r="E17" s="39"/>
    </row>
    <row r="18" ht="24" customHeight="1" spans="1:5">
      <c r="A18" s="41" t="s">
        <v>126</v>
      </c>
      <c r="B18" s="87">
        <f>D18</f>
        <v>3600000</v>
      </c>
      <c r="C18" s="87"/>
      <c r="D18" s="87">
        <v>3600000</v>
      </c>
      <c r="E18" s="39"/>
    </row>
    <row r="19" ht="24" customHeight="1" spans="1:5">
      <c r="A19" s="38" t="s">
        <v>127</v>
      </c>
      <c r="B19" s="86">
        <f>C19+D19</f>
        <v>198317991.45</v>
      </c>
      <c r="C19" s="86">
        <f>C20+C21</f>
        <v>193682991.45</v>
      </c>
      <c r="D19" s="86">
        <f>D20+D21+D22</f>
        <v>4635000</v>
      </c>
      <c r="E19" s="39"/>
    </row>
    <row r="20" ht="24" customHeight="1" spans="1:5">
      <c r="A20" s="41" t="s">
        <v>128</v>
      </c>
      <c r="B20" s="87">
        <f>C20</f>
        <v>88372552.34</v>
      </c>
      <c r="C20" s="87">
        <v>88372552.34</v>
      </c>
      <c r="D20" s="87"/>
      <c r="E20" s="39"/>
    </row>
    <row r="21" ht="24" customHeight="1" spans="1:5">
      <c r="A21" s="41" t="s">
        <v>129</v>
      </c>
      <c r="B21" s="87">
        <f>C21</f>
        <v>105310439.11</v>
      </c>
      <c r="C21" s="87">
        <v>105310439.11</v>
      </c>
      <c r="D21" s="39"/>
      <c r="E21" s="39"/>
    </row>
    <row r="22" ht="24" customHeight="1" spans="1:5">
      <c r="A22" s="41" t="s">
        <v>130</v>
      </c>
      <c r="B22" s="87">
        <f>D22</f>
        <v>4635000</v>
      </c>
      <c r="D22" s="87">
        <v>4635000</v>
      </c>
      <c r="E22" s="39"/>
    </row>
    <row r="23" ht="24" customHeight="1" spans="1:5">
      <c r="A23" s="38" t="s">
        <v>131</v>
      </c>
      <c r="B23" s="86">
        <f>C23+D23</f>
        <v>308120012.945</v>
      </c>
      <c r="C23" s="86">
        <f>C24+C25+C26</f>
        <v>299279412.945</v>
      </c>
      <c r="D23" s="86">
        <f>D24+D25+D26</f>
        <v>8840600</v>
      </c>
      <c r="E23" s="39"/>
    </row>
    <row r="24" ht="24" customHeight="1" spans="1:5">
      <c r="A24" s="41" t="s">
        <v>132</v>
      </c>
      <c r="B24" s="87">
        <f>C24+D24</f>
        <v>5049283.74</v>
      </c>
      <c r="C24" s="87">
        <v>5049283.74</v>
      </c>
      <c r="D24" s="39"/>
      <c r="E24" s="39"/>
    </row>
    <row r="25" ht="24" customHeight="1" spans="1:5">
      <c r="A25" s="41" t="s">
        <v>133</v>
      </c>
      <c r="B25" s="87">
        <f>C25+D25</f>
        <v>295977329.205</v>
      </c>
      <c r="C25" s="87">
        <v>294230129.205</v>
      </c>
      <c r="D25" s="87">
        <v>1747200</v>
      </c>
      <c r="E25" s="39"/>
    </row>
    <row r="26" ht="24" customHeight="1" spans="1:5">
      <c r="A26" s="41" t="s">
        <v>134</v>
      </c>
      <c r="B26" s="87">
        <f>D26+C26</f>
        <v>7093400</v>
      </c>
      <c r="C26" s="87"/>
      <c r="D26" s="87">
        <v>7093400</v>
      </c>
      <c r="E26" s="39"/>
    </row>
    <row r="27" ht="24" customHeight="1" spans="1:5">
      <c r="A27" s="38" t="s">
        <v>135</v>
      </c>
      <c r="B27" s="86">
        <f>C27+D27</f>
        <v>39584853.59</v>
      </c>
      <c r="C27" s="86">
        <f>C28+C29+C30</f>
        <v>10111404.59</v>
      </c>
      <c r="D27" s="86">
        <f>D28+D29+D30</f>
        <v>29473449</v>
      </c>
      <c r="E27" s="39"/>
    </row>
    <row r="28" ht="24" customHeight="1" spans="1:5">
      <c r="A28" s="41" t="s">
        <v>136</v>
      </c>
      <c r="B28" s="87">
        <f>C28+D28</f>
        <v>6402485.58</v>
      </c>
      <c r="C28" s="87">
        <v>6402485.58</v>
      </c>
      <c r="D28" s="39"/>
      <c r="E28" s="39"/>
    </row>
    <row r="29" ht="24" customHeight="1" spans="1:5">
      <c r="A29" s="41" t="s">
        <v>137</v>
      </c>
      <c r="B29" s="87">
        <f>C29+D29</f>
        <v>3858919.01</v>
      </c>
      <c r="C29" s="87">
        <v>3708919.01</v>
      </c>
      <c r="D29" s="87">
        <v>150000</v>
      </c>
      <c r="E29" s="39"/>
    </row>
    <row r="30" ht="24" customHeight="1" spans="1:5">
      <c r="A30" s="41" t="s">
        <v>138</v>
      </c>
      <c r="B30" s="87">
        <f>C30+D30</f>
        <v>29323449</v>
      </c>
      <c r="C30" s="87"/>
      <c r="D30" s="87">
        <v>29323449</v>
      </c>
      <c r="E30" s="39"/>
    </row>
    <row r="31" ht="24" customHeight="1" spans="1:5">
      <c r="A31" s="38" t="s">
        <v>139</v>
      </c>
      <c r="B31" s="86">
        <f>B32+B33</f>
        <v>6984040</v>
      </c>
      <c r="C31" s="86"/>
      <c r="D31" s="86">
        <v>6984040</v>
      </c>
      <c r="E31" s="86"/>
    </row>
    <row r="32" ht="24" customHeight="1" spans="1:5">
      <c r="A32" s="41" t="s">
        <v>140</v>
      </c>
      <c r="B32" s="87">
        <v>2178800</v>
      </c>
      <c r="C32" s="87"/>
      <c r="D32" s="87">
        <v>2178800</v>
      </c>
      <c r="E32" s="87"/>
    </row>
    <row r="33" ht="24" customHeight="1" spans="1:5">
      <c r="A33" s="41" t="s">
        <v>141</v>
      </c>
      <c r="B33" s="87">
        <v>4805240</v>
      </c>
      <c r="C33" s="87"/>
      <c r="D33" s="87">
        <v>4805240</v>
      </c>
      <c r="E33" s="87"/>
    </row>
    <row r="34" ht="24" customHeight="1" spans="1:5">
      <c r="A34" s="38" t="s">
        <v>142</v>
      </c>
      <c r="B34" s="86">
        <f>B35</f>
        <v>30000</v>
      </c>
      <c r="C34" s="86"/>
      <c r="D34" s="86">
        <v>30000</v>
      </c>
      <c r="E34" s="86"/>
    </row>
    <row r="35" ht="24" customHeight="1" spans="1:5">
      <c r="A35" s="41" t="s">
        <v>143</v>
      </c>
      <c r="B35" s="87">
        <v>30000</v>
      </c>
      <c r="C35" s="87"/>
      <c r="D35" s="87">
        <v>30000</v>
      </c>
      <c r="E35" s="87"/>
    </row>
    <row r="36" ht="24" customHeight="1" spans="1:5">
      <c r="A36" s="38" t="s">
        <v>144</v>
      </c>
      <c r="B36" s="86">
        <f>B37</f>
        <v>400000</v>
      </c>
      <c r="C36" s="86"/>
      <c r="D36" s="86">
        <v>400000</v>
      </c>
      <c r="E36" s="86"/>
    </row>
    <row r="37" ht="24" customHeight="1" spans="1:5">
      <c r="A37" s="41" t="s">
        <v>145</v>
      </c>
      <c r="B37" s="87">
        <v>400000</v>
      </c>
      <c r="C37" s="87"/>
      <c r="D37" s="87">
        <v>400000</v>
      </c>
      <c r="E37" s="87"/>
    </row>
    <row r="38" ht="24" customHeight="1" spans="1:5">
      <c r="A38" s="38" t="s">
        <v>146</v>
      </c>
      <c r="B38" s="86">
        <f>B39+B40</f>
        <v>6261887.21</v>
      </c>
      <c r="C38" s="86">
        <f>C39+C40</f>
        <v>6261887.21</v>
      </c>
      <c r="D38" s="39"/>
      <c r="E38" s="39"/>
    </row>
    <row r="39" ht="24" customHeight="1" spans="1:5">
      <c r="A39" s="41" t="s">
        <v>147</v>
      </c>
      <c r="B39" s="87">
        <v>285971.57</v>
      </c>
      <c r="C39" s="87">
        <v>285971.57</v>
      </c>
      <c r="D39" s="39"/>
      <c r="E39" s="39"/>
    </row>
    <row r="40" ht="24" customHeight="1" spans="1:5">
      <c r="A40" s="41" t="s">
        <v>148</v>
      </c>
      <c r="B40" s="87">
        <v>5975915.64</v>
      </c>
      <c r="C40" s="87">
        <v>5975915.64</v>
      </c>
      <c r="D40" s="39"/>
      <c r="E40" s="39"/>
    </row>
    <row r="41" ht="24" customHeight="1" spans="1:5">
      <c r="A41" s="38" t="s">
        <v>149</v>
      </c>
      <c r="B41" s="86">
        <f>C41+E41</f>
        <v>16150000</v>
      </c>
      <c r="C41" s="86"/>
      <c r="D41" s="39"/>
      <c r="E41" s="86">
        <f>E42</f>
        <v>16150000</v>
      </c>
    </row>
    <row r="42" ht="24" customHeight="1" spans="1:5">
      <c r="A42" s="41" t="s">
        <v>150</v>
      </c>
      <c r="B42" s="87">
        <f>C42+E42</f>
        <v>16150000</v>
      </c>
      <c r="C42" s="87"/>
      <c r="D42" s="39"/>
      <c r="E42" s="87">
        <f>E43</f>
        <v>16150000</v>
      </c>
    </row>
    <row r="43" ht="24" customHeight="1" spans="1:5">
      <c r="A43" s="41" t="s">
        <v>151</v>
      </c>
      <c r="B43" s="87">
        <f>C43+E43</f>
        <v>16150000</v>
      </c>
      <c r="C43" s="87"/>
      <c r="D43" s="39"/>
      <c r="E43" s="87">
        <v>16150000</v>
      </c>
    </row>
  </sheetData>
  <mergeCells count="1">
    <mergeCell ref="A2:E2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7"/>
  <sheetViews>
    <sheetView workbookViewId="0">
      <selection activeCell="C40" sqref="C40"/>
    </sheetView>
  </sheetViews>
  <sheetFormatPr defaultColWidth="10" defaultRowHeight="13.5" outlineLevelCol="6"/>
  <cols>
    <col min="1" max="1" width="24.5666666666667" customWidth="1"/>
    <col min="2" max="2" width="16.6916666666667" customWidth="1"/>
    <col min="3" max="3" width="36.6416666666667" customWidth="1"/>
    <col min="4" max="4" width="14.5583333333333" customWidth="1"/>
    <col min="5" max="5" width="18.725" customWidth="1"/>
    <col min="6" max="8" width="9.76666666666667" customWidth="1"/>
  </cols>
  <sheetData>
    <row r="1" ht="14.3" customHeight="1" spans="1:7">
      <c r="A1" s="10"/>
      <c r="B1" s="10"/>
      <c r="C1" s="10"/>
      <c r="D1" s="10"/>
      <c r="E1" s="10"/>
      <c r="F1" s="10"/>
      <c r="G1" s="10"/>
    </row>
    <row r="2" ht="39.85" customHeight="1" spans="1:7">
      <c r="A2" s="11" t="s">
        <v>152</v>
      </c>
      <c r="B2" s="11"/>
      <c r="C2" s="11"/>
      <c r="D2" s="11"/>
      <c r="E2" s="10"/>
      <c r="F2" s="10"/>
      <c r="G2" s="10"/>
    </row>
    <row r="3" ht="22.75" customHeight="1" spans="1:7">
      <c r="A3" s="12"/>
      <c r="B3" s="12"/>
      <c r="C3" s="49" t="s">
        <v>32</v>
      </c>
      <c r="D3" s="49"/>
      <c r="E3" s="12"/>
      <c r="F3" s="12"/>
      <c r="G3" s="12"/>
    </row>
    <row r="4" ht="22.75" customHeight="1" spans="1:7">
      <c r="A4" s="72" t="s">
        <v>33</v>
      </c>
      <c r="B4" s="72"/>
      <c r="C4" s="72" t="s">
        <v>34</v>
      </c>
      <c r="D4" s="72"/>
      <c r="E4" s="12"/>
      <c r="F4" s="12"/>
      <c r="G4" s="12"/>
    </row>
    <row r="5" ht="22.75" customHeight="1" spans="1:7">
      <c r="A5" s="72" t="s">
        <v>35</v>
      </c>
      <c r="B5" s="72" t="s">
        <v>36</v>
      </c>
      <c r="C5" s="72" t="s">
        <v>35</v>
      </c>
      <c r="D5" s="72" t="s">
        <v>113</v>
      </c>
      <c r="E5" s="12"/>
      <c r="F5" s="12"/>
      <c r="G5" s="12"/>
    </row>
    <row r="6" ht="22.75" customHeight="1" spans="1:7">
      <c r="A6" s="15" t="s">
        <v>153</v>
      </c>
      <c r="B6" s="78">
        <f>SUM(B7:B9)</f>
        <v>165633366.26</v>
      </c>
      <c r="C6" s="15" t="s">
        <v>154</v>
      </c>
      <c r="D6" s="78">
        <f>D14+D16</f>
        <v>165633366.26</v>
      </c>
      <c r="E6" s="12"/>
      <c r="F6" s="12"/>
      <c r="G6" s="12"/>
    </row>
    <row r="7" ht="22.75" customHeight="1" spans="1:7">
      <c r="A7" s="15" t="s">
        <v>155</v>
      </c>
      <c r="B7" s="79">
        <v>165633366.26</v>
      </c>
      <c r="C7" s="15" t="s">
        <v>156</v>
      </c>
      <c r="D7" s="79"/>
      <c r="E7" s="12"/>
      <c r="F7" s="12"/>
      <c r="G7" s="12"/>
    </row>
    <row r="8" ht="22.75" customHeight="1" spans="1:7">
      <c r="A8" s="15" t="s">
        <v>157</v>
      </c>
      <c r="B8" s="79"/>
      <c r="C8" s="15" t="s">
        <v>158</v>
      </c>
      <c r="D8" s="79"/>
      <c r="E8" s="12"/>
      <c r="F8" s="12"/>
      <c r="G8" s="12"/>
    </row>
    <row r="9" ht="22.75" customHeight="1" spans="1:7">
      <c r="A9" s="15" t="s">
        <v>159</v>
      </c>
      <c r="B9" s="79"/>
      <c r="C9" s="15" t="s">
        <v>160</v>
      </c>
      <c r="D9" s="79"/>
      <c r="E9" s="12"/>
      <c r="F9" s="12"/>
      <c r="G9" s="12"/>
    </row>
    <row r="10" ht="22.75" customHeight="1" spans="1:7">
      <c r="A10" s="15"/>
      <c r="B10" s="80"/>
      <c r="C10" s="15" t="s">
        <v>161</v>
      </c>
      <c r="D10" s="79"/>
      <c r="E10" s="12"/>
      <c r="F10" s="12"/>
      <c r="G10" s="12"/>
    </row>
    <row r="11" ht="22.75" customHeight="1" spans="1:7">
      <c r="A11" s="15"/>
      <c r="B11" s="80"/>
      <c r="C11" s="15" t="s">
        <v>162</v>
      </c>
      <c r="D11" s="79"/>
      <c r="E11" s="12"/>
      <c r="F11" s="12"/>
      <c r="G11" s="12"/>
    </row>
    <row r="12" ht="22.75" customHeight="1" spans="1:7">
      <c r="A12" s="15"/>
      <c r="B12" s="80"/>
      <c r="C12" s="15" t="s">
        <v>163</v>
      </c>
      <c r="D12" s="79"/>
      <c r="E12" s="12"/>
      <c r="F12" s="12"/>
      <c r="G12" s="12"/>
    </row>
    <row r="13" ht="22.75" customHeight="1" spans="1:7">
      <c r="A13" s="46"/>
      <c r="B13" s="75"/>
      <c r="C13" s="15" t="s">
        <v>164</v>
      </c>
      <c r="D13" s="79"/>
      <c r="E13" s="12"/>
      <c r="F13" s="12"/>
      <c r="G13" s="12"/>
    </row>
    <row r="14" ht="22.75" customHeight="1" spans="1:7">
      <c r="A14" s="15"/>
      <c r="B14" s="80"/>
      <c r="C14" s="15" t="s">
        <v>165</v>
      </c>
      <c r="D14" s="79">
        <v>14629481.17</v>
      </c>
      <c r="E14" s="12"/>
      <c r="F14" s="12"/>
      <c r="G14" s="48"/>
    </row>
    <row r="15" ht="22.75" customHeight="1" spans="1:7">
      <c r="A15" s="15"/>
      <c r="B15" s="80"/>
      <c r="C15" s="15" t="s">
        <v>166</v>
      </c>
      <c r="D15" s="79"/>
      <c r="E15" s="12"/>
      <c r="F15" s="12"/>
      <c r="G15" s="12"/>
    </row>
    <row r="16" ht="22.75" customHeight="1" spans="1:7">
      <c r="A16" s="15"/>
      <c r="B16" s="80"/>
      <c r="C16" s="15" t="s">
        <v>167</v>
      </c>
      <c r="D16" s="79">
        <v>151003885.09</v>
      </c>
      <c r="E16" s="12"/>
      <c r="F16" s="12"/>
      <c r="G16" s="12"/>
    </row>
    <row r="17" ht="22.75" customHeight="1" spans="1:7">
      <c r="A17" s="15"/>
      <c r="B17" s="80"/>
      <c r="C17" s="15" t="s">
        <v>168</v>
      </c>
      <c r="D17" s="79"/>
      <c r="E17" s="12"/>
      <c r="F17" s="12"/>
      <c r="G17" s="12"/>
    </row>
    <row r="18" ht="22.75" customHeight="1" spans="1:7">
      <c r="A18" s="15"/>
      <c r="B18" s="80"/>
      <c r="C18" s="15" t="s">
        <v>169</v>
      </c>
      <c r="D18" s="79"/>
      <c r="E18" s="12"/>
      <c r="F18" s="12"/>
      <c r="G18" s="12"/>
    </row>
    <row r="19" ht="22.75" customHeight="1" spans="1:7">
      <c r="A19" s="15"/>
      <c r="B19" s="15"/>
      <c r="C19" s="15" t="s">
        <v>170</v>
      </c>
      <c r="D19" s="79"/>
      <c r="E19" s="12"/>
      <c r="F19" s="12"/>
      <c r="G19" s="12"/>
    </row>
    <row r="20" ht="22.75" customHeight="1" spans="1:7">
      <c r="A20" s="15"/>
      <c r="B20" s="15"/>
      <c r="C20" s="15" t="s">
        <v>171</v>
      </c>
      <c r="D20" s="79"/>
      <c r="E20" s="12"/>
      <c r="F20" s="12"/>
      <c r="G20" s="12"/>
    </row>
    <row r="21" ht="22.75" customHeight="1" spans="1:7">
      <c r="A21" s="15"/>
      <c r="B21" s="15"/>
      <c r="C21" s="15" t="s">
        <v>172</v>
      </c>
      <c r="D21" s="79"/>
      <c r="E21" s="12"/>
      <c r="F21" s="12"/>
      <c r="G21" s="12"/>
    </row>
    <row r="22" ht="22.75" customHeight="1" spans="1:7">
      <c r="A22" s="15"/>
      <c r="B22" s="15"/>
      <c r="C22" s="15" t="s">
        <v>173</v>
      </c>
      <c r="D22" s="79"/>
      <c r="E22" s="12"/>
      <c r="F22" s="12"/>
      <c r="G22" s="12"/>
    </row>
    <row r="23" ht="22.75" customHeight="1" spans="1:7">
      <c r="A23" s="15"/>
      <c r="B23" s="15"/>
      <c r="C23" s="15" t="s">
        <v>174</v>
      </c>
      <c r="D23" s="79"/>
      <c r="E23" s="12"/>
      <c r="F23" s="12"/>
      <c r="G23" s="12"/>
    </row>
    <row r="24" ht="22.75" customHeight="1" spans="1:7">
      <c r="A24" s="15"/>
      <c r="B24" s="15"/>
      <c r="C24" s="15" t="s">
        <v>175</v>
      </c>
      <c r="D24" s="79"/>
      <c r="E24" s="12"/>
      <c r="F24" s="12"/>
      <c r="G24" s="12"/>
    </row>
    <row r="25" ht="22.75" customHeight="1" spans="1:7">
      <c r="A25" s="15"/>
      <c r="B25" s="15"/>
      <c r="C25" s="15" t="s">
        <v>176</v>
      </c>
      <c r="D25" s="79"/>
      <c r="E25" s="12"/>
      <c r="F25" s="12"/>
      <c r="G25" s="12"/>
    </row>
    <row r="26" ht="22.75" customHeight="1" spans="1:7">
      <c r="A26" s="15"/>
      <c r="B26" s="15"/>
      <c r="C26" s="15" t="s">
        <v>177</v>
      </c>
      <c r="D26" s="79"/>
      <c r="E26" s="12"/>
      <c r="F26" s="12"/>
      <c r="G26" s="12"/>
    </row>
    <row r="27" ht="22.75" customHeight="1" spans="1:7">
      <c r="A27" s="15"/>
      <c r="B27" s="15"/>
      <c r="C27" s="15" t="s">
        <v>178</v>
      </c>
      <c r="D27" s="79"/>
      <c r="E27" s="12"/>
      <c r="F27" s="12"/>
      <c r="G27" s="12"/>
    </row>
    <row r="28" ht="22.75" customHeight="1" spans="1:7">
      <c r="A28" s="15"/>
      <c r="B28" s="15"/>
      <c r="C28" s="15" t="s">
        <v>179</v>
      </c>
      <c r="D28" s="79"/>
      <c r="E28" s="12"/>
      <c r="F28" s="12"/>
      <c r="G28" s="12"/>
    </row>
    <row r="29" ht="22.75" customHeight="1" spans="1:7">
      <c r="A29" s="15"/>
      <c r="B29" s="15"/>
      <c r="C29" s="15" t="s">
        <v>180</v>
      </c>
      <c r="D29" s="79"/>
      <c r="E29" s="12"/>
      <c r="F29" s="12"/>
      <c r="G29" s="12"/>
    </row>
    <row r="30" ht="22.75" customHeight="1" spans="1:7">
      <c r="A30" s="15"/>
      <c r="B30" s="15"/>
      <c r="C30" s="15" t="s">
        <v>181</v>
      </c>
      <c r="D30" s="79"/>
      <c r="E30" s="12"/>
      <c r="F30" s="12"/>
      <c r="G30" s="12"/>
    </row>
    <row r="31" ht="22.75" customHeight="1" spans="1:7">
      <c r="A31" s="15"/>
      <c r="B31" s="15"/>
      <c r="C31" s="15" t="s">
        <v>182</v>
      </c>
      <c r="D31" s="79"/>
      <c r="E31" s="12"/>
      <c r="F31" s="12"/>
      <c r="G31" s="12"/>
    </row>
    <row r="32" ht="22.75" customHeight="1" spans="1:7">
      <c r="A32" s="15"/>
      <c r="B32" s="15"/>
      <c r="C32" s="15" t="s">
        <v>183</v>
      </c>
      <c r="D32" s="79"/>
      <c r="E32" s="12"/>
      <c r="F32" s="12"/>
      <c r="G32" s="12"/>
    </row>
    <row r="33" ht="22.75" customHeight="1" spans="1:7">
      <c r="A33" s="15"/>
      <c r="B33" s="15"/>
      <c r="C33" s="15" t="s">
        <v>184</v>
      </c>
      <c r="D33" s="79"/>
      <c r="E33" s="12"/>
      <c r="F33" s="12"/>
      <c r="G33" s="12"/>
    </row>
    <row r="34" ht="22.75" customHeight="1" spans="1:7">
      <c r="A34" s="15"/>
      <c r="B34" s="15"/>
      <c r="C34" s="15" t="s">
        <v>185</v>
      </c>
      <c r="D34" s="79"/>
      <c r="E34" s="12"/>
      <c r="F34" s="12"/>
      <c r="G34" s="12"/>
    </row>
    <row r="35" ht="22.75" customHeight="1" spans="1:7">
      <c r="A35" s="15"/>
      <c r="B35" s="15"/>
      <c r="C35" s="15" t="s">
        <v>186</v>
      </c>
      <c r="D35" s="79"/>
      <c r="E35" s="12"/>
      <c r="F35" s="12"/>
      <c r="G35" s="12"/>
    </row>
    <row r="36" ht="22.75" customHeight="1" spans="1:7">
      <c r="A36" s="15"/>
      <c r="B36" s="15"/>
      <c r="C36" s="15" t="s">
        <v>187</v>
      </c>
      <c r="D36" s="78"/>
      <c r="E36" s="12"/>
      <c r="F36" s="12"/>
      <c r="G36" s="12"/>
    </row>
    <row r="37" ht="22.75" customHeight="1" spans="1:7">
      <c r="A37" s="72" t="s">
        <v>188</v>
      </c>
      <c r="B37" s="81">
        <f>B6</f>
        <v>165633366.26</v>
      </c>
      <c r="C37" s="72" t="s">
        <v>189</v>
      </c>
      <c r="D37" s="82">
        <f>D6</f>
        <v>165633366.26</v>
      </c>
      <c r="E37" s="48"/>
      <c r="F37" s="12"/>
      <c r="G37" s="12"/>
    </row>
  </sheetData>
  <mergeCells count="4">
    <mergeCell ref="A2:D2"/>
    <mergeCell ref="C3:D3"/>
    <mergeCell ref="A4:B4"/>
    <mergeCell ref="C4:D4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workbookViewId="0">
      <selection activeCell="D7" sqref="D7"/>
    </sheetView>
  </sheetViews>
  <sheetFormatPr defaultColWidth="10" defaultRowHeight="13.5" outlineLevelRow="7"/>
  <cols>
    <col min="1" max="1" width="34.875" customWidth="1"/>
    <col min="2" max="2" width="18.05" customWidth="1"/>
    <col min="3" max="3" width="14.925" customWidth="1"/>
    <col min="4" max="4" width="14.875" customWidth="1"/>
    <col min="5" max="5" width="15.2" customWidth="1"/>
    <col min="6" max="6" width="15.0666666666667" customWidth="1"/>
    <col min="7" max="7" width="18.05" customWidth="1"/>
    <col min="8" max="9" width="15.4666666666667" customWidth="1"/>
    <col min="10" max="11" width="15.7416666666667" customWidth="1"/>
  </cols>
  <sheetData>
    <row r="1" ht="14.3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</row>
    <row r="2" ht="39.85" customHeight="1" spans="1:11">
      <c r="A2" s="11" t="s">
        <v>190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ht="22.75" customHeight="1" spans="1:11">
      <c r="A3" s="12"/>
      <c r="B3" s="12"/>
      <c r="C3" s="12"/>
      <c r="D3" s="12"/>
      <c r="E3" s="12"/>
      <c r="F3" s="12"/>
      <c r="G3" s="12"/>
      <c r="H3" s="12"/>
      <c r="I3" s="12"/>
      <c r="J3" s="49" t="s">
        <v>32</v>
      </c>
      <c r="K3" s="49"/>
    </row>
    <row r="4" ht="22.75" customHeight="1" spans="1:11">
      <c r="A4" s="72" t="s">
        <v>191</v>
      </c>
      <c r="B4" s="72" t="s">
        <v>113</v>
      </c>
      <c r="C4" s="72" t="s">
        <v>192</v>
      </c>
      <c r="D4" s="72"/>
      <c r="E4" s="72"/>
      <c r="F4" s="72" t="s">
        <v>193</v>
      </c>
      <c r="G4" s="72"/>
      <c r="H4" s="72"/>
      <c r="I4" s="72" t="s">
        <v>194</v>
      </c>
      <c r="J4" s="72"/>
      <c r="K4" s="72"/>
    </row>
    <row r="5" ht="22.75" customHeight="1" spans="1:11">
      <c r="A5" s="72"/>
      <c r="B5" s="72"/>
      <c r="C5" s="14" t="s">
        <v>113</v>
      </c>
      <c r="D5" s="14" t="s">
        <v>110</v>
      </c>
      <c r="E5" s="14" t="s">
        <v>111</v>
      </c>
      <c r="F5" s="14" t="s">
        <v>113</v>
      </c>
      <c r="G5" s="14" t="s">
        <v>110</v>
      </c>
      <c r="H5" s="14" t="s">
        <v>111</v>
      </c>
      <c r="I5" s="14" t="s">
        <v>113</v>
      </c>
      <c r="J5" s="14" t="s">
        <v>110</v>
      </c>
      <c r="K5" s="14" t="s">
        <v>111</v>
      </c>
    </row>
    <row r="6" ht="22.75" customHeight="1" spans="1:11">
      <c r="A6" s="46" t="s">
        <v>113</v>
      </c>
      <c r="B6" s="73">
        <f>B7</f>
        <v>165633366.255</v>
      </c>
      <c r="C6" s="73">
        <f>C7</f>
        <v>165633366.255</v>
      </c>
      <c r="D6" s="73">
        <f>D7</f>
        <v>109070277.255</v>
      </c>
      <c r="E6" s="73">
        <f>E7</f>
        <v>56563089</v>
      </c>
      <c r="F6" s="73"/>
      <c r="G6" s="73"/>
      <c r="H6" s="73"/>
      <c r="I6" s="73"/>
      <c r="J6" s="73"/>
      <c r="K6" s="73"/>
    </row>
    <row r="7" ht="22.75" customHeight="1" spans="1:11">
      <c r="A7" s="74" t="s">
        <v>195</v>
      </c>
      <c r="B7" s="73">
        <f>C7</f>
        <v>165633366.255</v>
      </c>
      <c r="C7" s="73">
        <f>D7+E7</f>
        <v>165633366.255</v>
      </c>
      <c r="D7" s="75">
        <v>109070277.255</v>
      </c>
      <c r="E7" s="75">
        <v>56563089</v>
      </c>
      <c r="F7" s="75"/>
      <c r="G7" s="75"/>
      <c r="H7" s="75"/>
      <c r="I7" s="75"/>
      <c r="J7" s="75"/>
      <c r="K7" s="75"/>
    </row>
    <row r="8" ht="22.75" customHeight="1" spans="1:11">
      <c r="A8" s="76"/>
      <c r="B8" s="77"/>
      <c r="C8" s="77"/>
      <c r="D8" s="75"/>
      <c r="E8" s="75"/>
      <c r="F8" s="75"/>
      <c r="G8" s="75"/>
      <c r="H8" s="75"/>
      <c r="I8" s="75"/>
      <c r="J8" s="75"/>
      <c r="K8" s="75"/>
    </row>
  </sheetData>
  <mergeCells count="7">
    <mergeCell ref="A2:K2"/>
    <mergeCell ref="J3:K3"/>
    <mergeCell ref="C4:E4"/>
    <mergeCell ref="F4:H4"/>
    <mergeCell ref="I4:K4"/>
    <mergeCell ref="A4:A5"/>
    <mergeCell ref="B4:B5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1"/>
  <sheetViews>
    <sheetView topLeftCell="A25" workbookViewId="0">
      <selection activeCell="B39" sqref="B39"/>
    </sheetView>
  </sheetViews>
  <sheetFormatPr defaultColWidth="10" defaultRowHeight="13.5"/>
  <cols>
    <col min="1" max="1" width="17.5" style="58" customWidth="1"/>
    <col min="2" max="2" width="25.7833333333333" style="58" customWidth="1"/>
    <col min="3" max="5" width="25.6416666666667" style="58" customWidth="1"/>
    <col min="6" max="16384" width="10" style="58"/>
  </cols>
  <sheetData>
    <row r="1" ht="14.3" customHeight="1" spans="1:1">
      <c r="A1" s="59"/>
    </row>
    <row r="2" ht="36.9" customHeight="1" spans="1:5">
      <c r="A2" s="60" t="s">
        <v>196</v>
      </c>
      <c r="B2" s="60"/>
      <c r="C2" s="60"/>
      <c r="D2" s="60"/>
      <c r="E2" s="60"/>
    </row>
    <row r="3" ht="21.85" customHeight="1" spans="1:5">
      <c r="A3" s="61"/>
      <c r="B3" s="61"/>
      <c r="C3" s="62" t="s">
        <v>32</v>
      </c>
      <c r="D3" s="62"/>
      <c r="E3" s="62"/>
    </row>
    <row r="4" ht="22.75" customHeight="1" spans="1:5">
      <c r="A4" s="63" t="s">
        <v>108</v>
      </c>
      <c r="B4" s="63"/>
      <c r="C4" s="63" t="s">
        <v>192</v>
      </c>
      <c r="D4" s="63"/>
      <c r="E4" s="63"/>
    </row>
    <row r="5" ht="22.75" customHeight="1" spans="1:5">
      <c r="A5" s="63" t="s">
        <v>197</v>
      </c>
      <c r="B5" s="63" t="s">
        <v>198</v>
      </c>
      <c r="C5" s="64" t="s">
        <v>113</v>
      </c>
      <c r="D5" s="63" t="s">
        <v>110</v>
      </c>
      <c r="E5" s="63" t="s">
        <v>111</v>
      </c>
    </row>
    <row r="6" ht="22.75" customHeight="1" spans="1:5">
      <c r="A6" s="65"/>
      <c r="B6" s="66" t="s">
        <v>113</v>
      </c>
      <c r="C6" s="67">
        <f>D6+E6</f>
        <v>165633366.255</v>
      </c>
      <c r="D6" s="67">
        <f>D7+D16</f>
        <v>109070277.255</v>
      </c>
      <c r="E6" s="67">
        <f>E7+E16</f>
        <v>56563089</v>
      </c>
    </row>
    <row r="7" ht="29" customHeight="1" spans="1:5">
      <c r="A7" s="38" t="s">
        <v>199</v>
      </c>
      <c r="B7" s="38" t="s">
        <v>200</v>
      </c>
      <c r="C7" s="67">
        <f t="shared" ref="C7:C41" si="0">D7+E7</f>
        <v>14629481.17</v>
      </c>
      <c r="D7" s="68">
        <f>D8+D12+D14</f>
        <v>14629481.17</v>
      </c>
      <c r="E7" s="69"/>
    </row>
    <row r="8" ht="29" customHeight="1" spans="1:5">
      <c r="A8" s="38" t="s">
        <v>201</v>
      </c>
      <c r="B8" s="38" t="s">
        <v>202</v>
      </c>
      <c r="C8" s="67">
        <f t="shared" si="0"/>
        <v>13695483.04</v>
      </c>
      <c r="D8" s="68">
        <f>D9+D10+D11</f>
        <v>13695483.04</v>
      </c>
      <c r="E8" s="69"/>
    </row>
    <row r="9" ht="29" customHeight="1" spans="1:5">
      <c r="A9" s="41" t="s">
        <v>203</v>
      </c>
      <c r="B9" s="41" t="s">
        <v>204</v>
      </c>
      <c r="C9" s="69">
        <f t="shared" si="0"/>
        <v>155091.6</v>
      </c>
      <c r="D9" s="69">
        <v>155091.6</v>
      </c>
      <c r="E9" s="69"/>
    </row>
    <row r="10" ht="29" customHeight="1" spans="1:5">
      <c r="A10" s="41" t="s">
        <v>205</v>
      </c>
      <c r="B10" s="41" t="s">
        <v>206</v>
      </c>
      <c r="C10" s="69">
        <f t="shared" si="0"/>
        <v>888685.6</v>
      </c>
      <c r="D10" s="69">
        <v>888685.6</v>
      </c>
      <c r="E10" s="69"/>
    </row>
    <row r="11" ht="29" customHeight="1" spans="1:5">
      <c r="A11" s="41" t="s">
        <v>207</v>
      </c>
      <c r="B11" s="41" t="s">
        <v>208</v>
      </c>
      <c r="C11" s="69">
        <f t="shared" si="0"/>
        <v>12651705.84</v>
      </c>
      <c r="D11" s="69">
        <v>12651705.84</v>
      </c>
      <c r="E11" s="68"/>
    </row>
    <row r="12" ht="29" customHeight="1" spans="1:5">
      <c r="A12" s="38" t="s">
        <v>209</v>
      </c>
      <c r="B12" s="38" t="s">
        <v>210</v>
      </c>
      <c r="C12" s="67">
        <f t="shared" si="0"/>
        <v>254280</v>
      </c>
      <c r="D12" s="68">
        <f>D13</f>
        <v>254280</v>
      </c>
      <c r="E12" s="69"/>
    </row>
    <row r="13" ht="29" customHeight="1" spans="1:5">
      <c r="A13" s="41">
        <v>2080899</v>
      </c>
      <c r="B13" s="41" t="s">
        <v>211</v>
      </c>
      <c r="C13" s="69">
        <f t="shared" si="0"/>
        <v>254280</v>
      </c>
      <c r="D13" s="69">
        <v>254280</v>
      </c>
      <c r="E13" s="69"/>
    </row>
    <row r="14" ht="29" customHeight="1" spans="1:5">
      <c r="A14" s="38">
        <v>20899</v>
      </c>
      <c r="B14" s="38" t="s">
        <v>212</v>
      </c>
      <c r="C14" s="67">
        <f t="shared" si="0"/>
        <v>679718.13</v>
      </c>
      <c r="D14" s="68">
        <f>D15</f>
        <v>679718.13</v>
      </c>
      <c r="E14" s="69"/>
    </row>
    <row r="15" ht="29" customHeight="1" spans="1:5">
      <c r="A15" s="41">
        <v>2089999</v>
      </c>
      <c r="B15" s="41" t="s">
        <v>212</v>
      </c>
      <c r="C15" s="69">
        <f t="shared" si="0"/>
        <v>679718.13</v>
      </c>
      <c r="D15" s="69">
        <v>679718.13</v>
      </c>
      <c r="E15" s="69"/>
    </row>
    <row r="16" ht="29" customHeight="1" spans="1:5">
      <c r="A16" s="38">
        <v>210</v>
      </c>
      <c r="B16" s="38" t="s">
        <v>213</v>
      </c>
      <c r="C16" s="67">
        <f t="shared" si="0"/>
        <v>151003885.085</v>
      </c>
      <c r="D16" s="68">
        <f>D17+D20+D24+D28+D39</f>
        <v>94440796.085</v>
      </c>
      <c r="E16" s="68">
        <f>E17+E20+E24+E28+E32+E35+E37</f>
        <v>56563089</v>
      </c>
    </row>
    <row r="17" ht="29" customHeight="1" spans="1:5">
      <c r="A17" s="38">
        <v>21001</v>
      </c>
      <c r="B17" s="38" t="s">
        <v>214</v>
      </c>
      <c r="C17" s="67">
        <f t="shared" si="0"/>
        <v>10201244.4</v>
      </c>
      <c r="D17" s="68">
        <f>D18+D19</f>
        <v>4001244.4</v>
      </c>
      <c r="E17" s="68">
        <f>E18+E19</f>
        <v>6200000</v>
      </c>
    </row>
    <row r="18" ht="29" customHeight="1" spans="1:5">
      <c r="A18" s="41">
        <v>2100101</v>
      </c>
      <c r="B18" s="41" t="s">
        <v>215</v>
      </c>
      <c r="C18" s="69">
        <f t="shared" si="0"/>
        <v>6601244.4</v>
      </c>
      <c r="D18" s="69">
        <v>4001244.4</v>
      </c>
      <c r="E18" s="69">
        <v>2600000</v>
      </c>
    </row>
    <row r="19" ht="29" customHeight="1" spans="1:5">
      <c r="A19" s="41">
        <v>2100102</v>
      </c>
      <c r="B19" s="41" t="s">
        <v>216</v>
      </c>
      <c r="C19" s="69">
        <f t="shared" si="0"/>
        <v>3600000</v>
      </c>
      <c r="D19" s="69"/>
      <c r="E19" s="69">
        <v>3600000</v>
      </c>
    </row>
    <row r="20" ht="29" customHeight="1" spans="1:5">
      <c r="A20" s="38">
        <v>21002</v>
      </c>
      <c r="B20" s="38" t="s">
        <v>217</v>
      </c>
      <c r="C20" s="67">
        <f t="shared" si="0"/>
        <v>35912896.45</v>
      </c>
      <c r="D20" s="68">
        <f>D21+D22</f>
        <v>31277896.45</v>
      </c>
      <c r="E20" s="68">
        <f>E23</f>
        <v>4635000</v>
      </c>
    </row>
    <row r="21" ht="29" customHeight="1" spans="1:5">
      <c r="A21" s="41">
        <v>2100201</v>
      </c>
      <c r="B21" s="41" t="s">
        <v>218</v>
      </c>
      <c r="C21" s="69">
        <f t="shared" si="0"/>
        <v>18067457.34</v>
      </c>
      <c r="D21" s="69">
        <v>18067457.34</v>
      </c>
      <c r="E21" s="69"/>
    </row>
    <row r="22" ht="29" customHeight="1" spans="1:5">
      <c r="A22" s="41">
        <v>2100202</v>
      </c>
      <c r="B22" s="41" t="s">
        <v>219</v>
      </c>
      <c r="C22" s="69">
        <f t="shared" si="0"/>
        <v>13210439.11</v>
      </c>
      <c r="D22" s="69">
        <v>13210439.11</v>
      </c>
      <c r="E22" s="69"/>
    </row>
    <row r="23" ht="29" customHeight="1" spans="1:5">
      <c r="A23" s="41">
        <v>2100299</v>
      </c>
      <c r="B23" s="41" t="s">
        <v>220</v>
      </c>
      <c r="C23" s="69">
        <f t="shared" si="0"/>
        <v>4635000</v>
      </c>
      <c r="D23" s="69"/>
      <c r="E23" s="69">
        <v>4635000</v>
      </c>
    </row>
    <row r="24" ht="29" customHeight="1" spans="1:5">
      <c r="A24" s="38">
        <v>21003</v>
      </c>
      <c r="B24" s="38" t="s">
        <v>221</v>
      </c>
      <c r="C24" s="67">
        <f t="shared" si="0"/>
        <v>52579963.435</v>
      </c>
      <c r="D24" s="68">
        <f>D25+D26</f>
        <v>43739363.435</v>
      </c>
      <c r="E24" s="68">
        <f>E26+E27</f>
        <v>8840600</v>
      </c>
    </row>
    <row r="25" ht="29" customHeight="1" spans="1:5">
      <c r="A25" s="41">
        <v>2100301</v>
      </c>
      <c r="B25" s="41" t="s">
        <v>222</v>
      </c>
      <c r="C25" s="69">
        <f t="shared" si="0"/>
        <v>1669283.74</v>
      </c>
      <c r="D25" s="69">
        <v>1669283.74</v>
      </c>
      <c r="E25" s="69"/>
    </row>
    <row r="26" ht="29" customHeight="1" spans="1:5">
      <c r="A26" s="41">
        <v>2100302</v>
      </c>
      <c r="B26" s="41" t="s">
        <v>223</v>
      </c>
      <c r="C26" s="69">
        <f t="shared" si="0"/>
        <v>43817279.695</v>
      </c>
      <c r="D26" s="69">
        <v>42070079.695</v>
      </c>
      <c r="E26" s="69">
        <v>1747200</v>
      </c>
    </row>
    <row r="27" ht="29" customHeight="1" spans="1:5">
      <c r="A27" s="41">
        <v>2100399</v>
      </c>
      <c r="B27" s="41" t="s">
        <v>224</v>
      </c>
      <c r="C27" s="69">
        <f t="shared" si="0"/>
        <v>7093400</v>
      </c>
      <c r="D27" s="69"/>
      <c r="E27" s="69">
        <v>7093400</v>
      </c>
    </row>
    <row r="28" ht="29" customHeight="1" spans="1:5">
      <c r="A28" s="38">
        <v>21004</v>
      </c>
      <c r="B28" s="38" t="s">
        <v>225</v>
      </c>
      <c r="C28" s="67">
        <f t="shared" si="0"/>
        <v>38633853.59</v>
      </c>
      <c r="D28" s="68">
        <f>D29+D30</f>
        <v>9160404.59</v>
      </c>
      <c r="E28" s="68">
        <f>E30+E31</f>
        <v>29473449</v>
      </c>
    </row>
    <row r="29" ht="29" customHeight="1" spans="1:5">
      <c r="A29" s="41">
        <v>2100401</v>
      </c>
      <c r="B29" s="41" t="s">
        <v>226</v>
      </c>
      <c r="C29" s="69">
        <f t="shared" si="0"/>
        <v>6402485.58</v>
      </c>
      <c r="D29" s="69">
        <v>6402485.58</v>
      </c>
      <c r="E29" s="69"/>
    </row>
    <row r="30" ht="29" customHeight="1" spans="1:5">
      <c r="A30" s="41">
        <v>2100403</v>
      </c>
      <c r="B30" s="41" t="s">
        <v>227</v>
      </c>
      <c r="C30" s="69">
        <f t="shared" si="0"/>
        <v>2907919.01</v>
      </c>
      <c r="D30" s="69">
        <v>2757919.01</v>
      </c>
      <c r="E30" s="69">
        <v>150000</v>
      </c>
    </row>
    <row r="31" ht="29" customHeight="1" spans="1:5">
      <c r="A31" s="41">
        <v>2100408</v>
      </c>
      <c r="B31" s="41" t="s">
        <v>228</v>
      </c>
      <c r="C31" s="69">
        <f t="shared" si="0"/>
        <v>29323449</v>
      </c>
      <c r="D31" s="70"/>
      <c r="E31" s="69">
        <v>29323449</v>
      </c>
    </row>
    <row r="32" ht="29" customHeight="1" spans="1:5">
      <c r="A32" s="38" t="s">
        <v>229</v>
      </c>
      <c r="B32" s="38" t="s">
        <v>230</v>
      </c>
      <c r="C32" s="67">
        <f t="shared" si="0"/>
        <v>6984040</v>
      </c>
      <c r="D32" s="70"/>
      <c r="E32" s="68">
        <f>E33+E34</f>
        <v>6984040</v>
      </c>
    </row>
    <row r="33" ht="29" customHeight="1" spans="1:5">
      <c r="A33" s="41" t="s">
        <v>231</v>
      </c>
      <c r="B33" s="41" t="s">
        <v>232</v>
      </c>
      <c r="C33" s="69">
        <f t="shared" si="0"/>
        <v>2178800</v>
      </c>
      <c r="D33" s="70"/>
      <c r="E33" s="69">
        <v>2178800</v>
      </c>
    </row>
    <row r="34" ht="29" customHeight="1" spans="1:5">
      <c r="A34" s="41" t="s">
        <v>233</v>
      </c>
      <c r="B34" s="41" t="s">
        <v>234</v>
      </c>
      <c r="C34" s="69">
        <f t="shared" si="0"/>
        <v>4805240</v>
      </c>
      <c r="D34" s="70"/>
      <c r="E34" s="69">
        <v>4805240</v>
      </c>
    </row>
    <row r="35" ht="29" customHeight="1" spans="1:5">
      <c r="A35" s="38">
        <v>21017</v>
      </c>
      <c r="B35" s="38" t="s">
        <v>235</v>
      </c>
      <c r="C35" s="67">
        <f t="shared" si="0"/>
        <v>30000</v>
      </c>
      <c r="D35" s="70"/>
      <c r="E35" s="68">
        <f>E36</f>
        <v>30000</v>
      </c>
    </row>
    <row r="36" ht="29" customHeight="1" spans="1:5">
      <c r="A36" s="41">
        <v>2101704</v>
      </c>
      <c r="B36" s="41" t="s">
        <v>236</v>
      </c>
      <c r="C36" s="69">
        <f t="shared" si="0"/>
        <v>30000</v>
      </c>
      <c r="D36" s="70"/>
      <c r="E36" s="69">
        <v>30000</v>
      </c>
    </row>
    <row r="37" ht="29" customHeight="1" spans="1:5">
      <c r="A37" s="38">
        <v>21018</v>
      </c>
      <c r="B37" s="38" t="s">
        <v>237</v>
      </c>
      <c r="C37" s="67">
        <f t="shared" si="0"/>
        <v>400000</v>
      </c>
      <c r="D37" s="69"/>
      <c r="E37" s="68">
        <f>E38</f>
        <v>400000</v>
      </c>
    </row>
    <row r="38" ht="29" customHeight="1" spans="1:5">
      <c r="A38" s="41">
        <v>2101899</v>
      </c>
      <c r="B38" s="41" t="s">
        <v>238</v>
      </c>
      <c r="C38" s="69">
        <f t="shared" si="0"/>
        <v>400000</v>
      </c>
      <c r="D38" s="70"/>
      <c r="E38" s="69">
        <v>400000</v>
      </c>
    </row>
    <row r="39" ht="29" customHeight="1" spans="1:12">
      <c r="A39" s="38">
        <v>21011</v>
      </c>
      <c r="B39" s="71" t="s">
        <v>239</v>
      </c>
      <c r="C39" s="67">
        <f t="shared" si="0"/>
        <v>6261887.21</v>
      </c>
      <c r="D39" s="68">
        <f>D40+D41</f>
        <v>6261887.21</v>
      </c>
      <c r="E39" s="68"/>
      <c r="L39" s="69"/>
    </row>
    <row r="40" ht="29" customHeight="1" spans="1:5">
      <c r="A40" s="41">
        <v>2101101</v>
      </c>
      <c r="B40" s="41" t="s">
        <v>240</v>
      </c>
      <c r="C40" s="69">
        <f t="shared" si="0"/>
        <v>285971.57</v>
      </c>
      <c r="D40" s="69">
        <v>285971.57</v>
      </c>
      <c r="E40" s="69"/>
    </row>
    <row r="41" ht="29" customHeight="1" spans="1:5">
      <c r="A41" s="41">
        <v>2101102</v>
      </c>
      <c r="B41" s="41" t="s">
        <v>241</v>
      </c>
      <c r="C41" s="69">
        <f t="shared" si="0"/>
        <v>5975915.64</v>
      </c>
      <c r="D41" s="69">
        <v>5975915.64</v>
      </c>
      <c r="E41" s="69"/>
    </row>
  </sheetData>
  <mergeCells count="4">
    <mergeCell ref="A2:E2"/>
    <mergeCell ref="C3:E3"/>
    <mergeCell ref="A4:B4"/>
    <mergeCell ref="C4:E4"/>
  </mergeCells>
  <pageMargins left="0.75" right="0.75" top="0.268999993801117" bottom="0.268999993801117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8"/>
  <sheetViews>
    <sheetView topLeftCell="A2" workbookViewId="0">
      <selection activeCell="C6" sqref="C6"/>
    </sheetView>
  </sheetViews>
  <sheetFormatPr defaultColWidth="10" defaultRowHeight="13.5" outlineLevelCol="4"/>
  <cols>
    <col min="1" max="1" width="13.7" customWidth="1"/>
    <col min="2" max="2" width="34.875" customWidth="1"/>
    <col min="3" max="3" width="19.675" customWidth="1"/>
    <col min="4" max="4" width="22.8" customWidth="1"/>
    <col min="5" max="5" width="21.4416666666667" customWidth="1"/>
  </cols>
  <sheetData>
    <row r="1" ht="18.05" customHeight="1" spans="1:5">
      <c r="A1" s="10"/>
      <c r="B1" s="10"/>
      <c r="C1" s="10"/>
      <c r="D1" s="10"/>
      <c r="E1" s="10"/>
    </row>
    <row r="2" ht="39.85" customHeight="1" spans="1:5">
      <c r="A2" s="11" t="s">
        <v>242</v>
      </c>
      <c r="B2" s="11"/>
      <c r="C2" s="11"/>
      <c r="D2" s="11"/>
      <c r="E2" s="11"/>
    </row>
    <row r="3" ht="22.75" customHeight="1" spans="1:5">
      <c r="A3" s="48"/>
      <c r="B3" s="48"/>
      <c r="C3" s="12"/>
      <c r="D3" s="12"/>
      <c r="E3" s="49" t="s">
        <v>32</v>
      </c>
    </row>
    <row r="4" ht="22.75" customHeight="1" spans="1:5">
      <c r="A4" s="50" t="s">
        <v>243</v>
      </c>
      <c r="B4" s="50"/>
      <c r="C4" s="50" t="s">
        <v>244</v>
      </c>
      <c r="D4" s="50"/>
      <c r="E4" s="50"/>
    </row>
    <row r="5" ht="22.75" customHeight="1" spans="1:5">
      <c r="A5" s="50" t="s">
        <v>197</v>
      </c>
      <c r="B5" s="50" t="s">
        <v>198</v>
      </c>
      <c r="C5" s="50" t="s">
        <v>113</v>
      </c>
      <c r="D5" s="50" t="s">
        <v>245</v>
      </c>
      <c r="E5" s="50" t="s">
        <v>246</v>
      </c>
    </row>
    <row r="6" ht="22.75" customHeight="1" spans="1:5">
      <c r="A6" s="51"/>
      <c r="B6" s="52" t="s">
        <v>113</v>
      </c>
      <c r="C6" s="53">
        <f>D6+E6</f>
        <v>109070277.26</v>
      </c>
      <c r="D6" s="53">
        <f>D7+D16+D26</f>
        <v>107298117.86</v>
      </c>
      <c r="E6" s="53">
        <f>E16</f>
        <v>1772159.4</v>
      </c>
    </row>
    <row r="7" ht="27" customHeight="1" spans="1:5">
      <c r="A7" s="54">
        <v>301</v>
      </c>
      <c r="B7" s="38" t="s">
        <v>247</v>
      </c>
      <c r="C7" s="53">
        <f t="shared" ref="C7:C28" si="0">D7+E7</f>
        <v>106000060.66</v>
      </c>
      <c r="D7" s="55">
        <f>D8+D9+D10+D11+D12+D13+D14</f>
        <v>106000060.66</v>
      </c>
      <c r="E7" s="55"/>
    </row>
    <row r="8" ht="27" customHeight="1" spans="1:5">
      <c r="A8" s="56">
        <v>30101</v>
      </c>
      <c r="B8" s="41" t="s">
        <v>248</v>
      </c>
      <c r="C8" s="42">
        <f t="shared" si="0"/>
        <v>35845198.56</v>
      </c>
      <c r="D8" s="42">
        <v>35845198.56</v>
      </c>
      <c r="E8" s="42"/>
    </row>
    <row r="9" ht="27" customHeight="1" spans="1:5">
      <c r="A9" s="56">
        <v>30102</v>
      </c>
      <c r="B9" s="41" t="s">
        <v>249</v>
      </c>
      <c r="C9" s="42">
        <f t="shared" si="0"/>
        <v>11715599.15</v>
      </c>
      <c r="D9" s="42">
        <v>11715599.15</v>
      </c>
      <c r="E9" s="39"/>
    </row>
    <row r="10" ht="27" customHeight="1" spans="1:5">
      <c r="A10" s="56">
        <v>30103</v>
      </c>
      <c r="B10" s="41" t="s">
        <v>250</v>
      </c>
      <c r="C10" s="42">
        <f t="shared" si="0"/>
        <v>16451928.6</v>
      </c>
      <c r="D10" s="42">
        <v>16451928.6</v>
      </c>
      <c r="E10" s="39"/>
    </row>
    <row r="11" ht="27" customHeight="1" spans="1:5">
      <c r="A11" s="56">
        <v>30107</v>
      </c>
      <c r="B11" s="41" t="s">
        <v>251</v>
      </c>
      <c r="C11" s="42">
        <f t="shared" si="0"/>
        <v>22394023.17</v>
      </c>
      <c r="D11" s="42">
        <v>22394023.17</v>
      </c>
      <c r="E11" s="39"/>
    </row>
    <row r="12" ht="27" customHeight="1" spans="1:5">
      <c r="A12" s="56">
        <v>30108</v>
      </c>
      <c r="B12" s="40" t="s">
        <v>252</v>
      </c>
      <c r="C12" s="42">
        <f t="shared" si="0"/>
        <v>12651705.84</v>
      </c>
      <c r="D12" s="42">
        <v>12651705.84</v>
      </c>
      <c r="E12" s="39"/>
    </row>
    <row r="13" ht="27" customHeight="1" spans="1:5">
      <c r="A13" s="56">
        <v>30110</v>
      </c>
      <c r="B13" s="41" t="s">
        <v>253</v>
      </c>
      <c r="C13" s="42">
        <f t="shared" si="0"/>
        <v>6261887.21</v>
      </c>
      <c r="D13" s="42">
        <v>6261887.21</v>
      </c>
      <c r="E13" s="39"/>
    </row>
    <row r="14" ht="27" customHeight="1" spans="1:5">
      <c r="A14" s="56">
        <v>30112</v>
      </c>
      <c r="B14" s="41" t="s">
        <v>254</v>
      </c>
      <c r="C14" s="42">
        <f t="shared" si="0"/>
        <v>679718.13</v>
      </c>
      <c r="D14" s="42">
        <v>679718.13</v>
      </c>
      <c r="E14" s="39"/>
    </row>
    <row r="15" ht="27" customHeight="1" spans="1:5">
      <c r="A15" s="56">
        <v>30199</v>
      </c>
      <c r="B15" s="41" t="s">
        <v>255</v>
      </c>
      <c r="C15" s="42">
        <f t="shared" si="0"/>
        <v>0</v>
      </c>
      <c r="D15" s="39"/>
      <c r="E15" s="39"/>
    </row>
    <row r="16" ht="27" customHeight="1" spans="1:5">
      <c r="A16" s="54">
        <v>302</v>
      </c>
      <c r="B16" s="38" t="s">
        <v>256</v>
      </c>
      <c r="C16" s="53">
        <f t="shared" si="0"/>
        <v>1772159.4</v>
      </c>
      <c r="D16" s="39"/>
      <c r="E16" s="55">
        <f>E17+E18+E19+E20+E21+E22+E23+E24+E25</f>
        <v>1772159.4</v>
      </c>
    </row>
    <row r="17" ht="27" customHeight="1" spans="1:5">
      <c r="A17" s="56">
        <v>30201</v>
      </c>
      <c r="B17" s="41" t="s">
        <v>257</v>
      </c>
      <c r="C17" s="42">
        <f t="shared" si="0"/>
        <v>100000</v>
      </c>
      <c r="D17" s="39"/>
      <c r="E17" s="42">
        <v>100000</v>
      </c>
    </row>
    <row r="18" ht="27" customHeight="1" spans="1:5">
      <c r="A18" s="56" t="s">
        <v>258</v>
      </c>
      <c r="B18" s="41" t="s">
        <v>259</v>
      </c>
      <c r="C18" s="42">
        <f t="shared" si="0"/>
        <v>100000</v>
      </c>
      <c r="D18" s="39"/>
      <c r="E18" s="42">
        <v>100000</v>
      </c>
    </row>
    <row r="19" ht="27" customHeight="1" spans="1:5">
      <c r="A19" s="56" t="s">
        <v>260</v>
      </c>
      <c r="B19" s="41" t="s">
        <v>261</v>
      </c>
      <c r="C19" s="42">
        <f t="shared" si="0"/>
        <v>50000</v>
      </c>
      <c r="D19" s="39"/>
      <c r="E19" s="42">
        <v>50000</v>
      </c>
    </row>
    <row r="20" ht="27" customHeight="1" spans="1:5">
      <c r="A20" s="56" t="s">
        <v>262</v>
      </c>
      <c r="B20" s="41" t="s">
        <v>263</v>
      </c>
      <c r="C20" s="42">
        <f t="shared" si="0"/>
        <v>50000</v>
      </c>
      <c r="D20" s="39"/>
      <c r="E20" s="42">
        <v>50000</v>
      </c>
    </row>
    <row r="21" ht="27" customHeight="1" spans="1:5">
      <c r="A21" s="56">
        <v>30218</v>
      </c>
      <c r="B21" s="41" t="s">
        <v>264</v>
      </c>
      <c r="C21" s="42">
        <f t="shared" si="0"/>
        <v>65000</v>
      </c>
      <c r="D21" s="39"/>
      <c r="E21" s="42">
        <v>65000</v>
      </c>
    </row>
    <row r="22" ht="27" customHeight="1" spans="1:5">
      <c r="A22" s="56" t="s">
        <v>265</v>
      </c>
      <c r="B22" s="41" t="s">
        <v>266</v>
      </c>
      <c r="C22" s="42">
        <f t="shared" si="0"/>
        <v>80000</v>
      </c>
      <c r="D22" s="39"/>
      <c r="E22" s="42">
        <v>80000</v>
      </c>
    </row>
    <row r="23" ht="27" customHeight="1" spans="1:5">
      <c r="A23" s="56">
        <v>30228</v>
      </c>
      <c r="B23" s="41" t="s">
        <v>267</v>
      </c>
      <c r="C23" s="42">
        <f t="shared" si="0"/>
        <v>628785.3</v>
      </c>
      <c r="D23" s="39"/>
      <c r="E23" s="42">
        <v>628785.3</v>
      </c>
    </row>
    <row r="24" ht="27" customHeight="1" spans="1:5">
      <c r="A24" s="56">
        <v>30229</v>
      </c>
      <c r="B24" s="41" t="s">
        <v>268</v>
      </c>
      <c r="C24" s="42">
        <f t="shared" si="0"/>
        <v>505174.1</v>
      </c>
      <c r="D24" s="39"/>
      <c r="E24" s="42">
        <v>505174.1</v>
      </c>
    </row>
    <row r="25" ht="27" customHeight="1" spans="1:5">
      <c r="A25" s="56">
        <v>30239</v>
      </c>
      <c r="B25" s="41" t="s">
        <v>269</v>
      </c>
      <c r="C25" s="42">
        <f t="shared" si="0"/>
        <v>193200</v>
      </c>
      <c r="D25" s="39"/>
      <c r="E25" s="42">
        <v>193200</v>
      </c>
    </row>
    <row r="26" ht="27" customHeight="1" spans="1:5">
      <c r="A26" s="54">
        <v>303</v>
      </c>
      <c r="B26" s="38" t="s">
        <v>270</v>
      </c>
      <c r="C26" s="53">
        <f t="shared" si="0"/>
        <v>1298057.2</v>
      </c>
      <c r="D26" s="55">
        <f>D27+D28</f>
        <v>1298057.2</v>
      </c>
      <c r="E26" s="39"/>
    </row>
    <row r="27" ht="27" customHeight="1" spans="1:5">
      <c r="A27" s="56">
        <v>30302</v>
      </c>
      <c r="B27" s="41" t="s">
        <v>271</v>
      </c>
      <c r="C27" s="57">
        <f t="shared" si="0"/>
        <v>1043777.2</v>
      </c>
      <c r="D27" s="42">
        <v>1043777.2</v>
      </c>
      <c r="E27" s="39"/>
    </row>
    <row r="28" ht="27" customHeight="1" spans="1:5">
      <c r="A28" s="56">
        <v>30205</v>
      </c>
      <c r="B28" s="41" t="s">
        <v>272</v>
      </c>
      <c r="C28" s="57">
        <f t="shared" si="0"/>
        <v>254280</v>
      </c>
      <c r="D28" s="42">
        <v>254280</v>
      </c>
      <c r="E28" s="39"/>
    </row>
  </sheetData>
  <mergeCells count="4">
    <mergeCell ref="A2:E2"/>
    <mergeCell ref="A3:B3"/>
    <mergeCell ref="A4:B4"/>
    <mergeCell ref="C4:E4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目录</vt:lpstr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  <vt:lpstr>表10</vt:lpstr>
      <vt:lpstr>表11</vt:lpstr>
      <vt:lpstr>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溯流か</cp:lastModifiedBy>
  <dcterms:created xsi:type="dcterms:W3CDTF">2023-01-31T08:53:00Z</dcterms:created>
  <dcterms:modified xsi:type="dcterms:W3CDTF">2025-02-10T07:28:23Z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54C80BC5E32D4B2596A6365A6DA0E22A</vt:lpwstr>
  </property>
</Properties>
</file>