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部门预算公开表样(1)\"/>
    </mc:Choice>
  </mc:AlternateContent>
  <xr:revisionPtr revIDLastSave="0" documentId="13_ncr:1_{86DC42E3-63E2-4090-B2ED-055EDC204742}" xr6:coauthVersionLast="47" xr6:coauthVersionMax="47" xr10:uidLastSave="{00000000-0000-0000-0000-000000000000}"/>
  <bookViews>
    <workbookView xWindow="-120" yWindow="-120" windowWidth="29040" windowHeight="15840" activeTab="13" xr2:uid="{00000000-000D-0000-FFFF-FFFF00000000}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表2!$A$1:$B$31</definedName>
    <definedName name="_xlnm.Print_Titles" localSheetId="11">表10!$1:$5</definedName>
    <definedName name="_xlnm.Print_Titles" localSheetId="3">表2!$1:$3</definedName>
  </definedNames>
  <calcPr calcId="191029"/>
</workbook>
</file>

<file path=xl/calcChain.xml><?xml version="1.0" encoding="utf-8"?>
<calcChain xmlns="http://schemas.openxmlformats.org/spreadsheetml/2006/main">
  <c r="C15" i="8" l="1"/>
  <c r="C17" i="8"/>
  <c r="C16" i="8"/>
  <c r="C7" i="9"/>
  <c r="D7" i="9"/>
  <c r="D18" i="9"/>
  <c r="E5" i="11"/>
  <c r="D5" i="11"/>
  <c r="D6" i="8"/>
  <c r="D18" i="8"/>
  <c r="D16" i="8"/>
  <c r="D15" i="8"/>
  <c r="D13" i="8"/>
  <c r="D11" i="8"/>
  <c r="C6" i="7"/>
  <c r="D6" i="7"/>
  <c r="B6" i="7"/>
  <c r="D16" i="6"/>
  <c r="D37" i="6"/>
  <c r="D12" i="5"/>
  <c r="D10" i="5"/>
  <c r="D14" i="3"/>
  <c r="D8" i="11"/>
  <c r="D7" i="11"/>
  <c r="E6" i="11"/>
  <c r="D6" i="11"/>
  <c r="C20" i="9"/>
  <c r="C18" i="9"/>
  <c r="C17" i="9"/>
  <c r="C16" i="9"/>
  <c r="E15" i="9"/>
  <c r="E6" i="9" s="1"/>
  <c r="C14" i="9"/>
  <c r="C13" i="9"/>
  <c r="C12" i="9"/>
  <c r="C11" i="9"/>
  <c r="C10" i="9"/>
  <c r="C9" i="9"/>
  <c r="C8" i="9"/>
  <c r="D6" i="9"/>
  <c r="C7" i="7"/>
  <c r="B7" i="7"/>
  <c r="B37" i="6"/>
  <c r="D6" i="6"/>
  <c r="B6" i="6"/>
  <c r="D17" i="5"/>
  <c r="D15" i="5"/>
  <c r="D14" i="5" s="1"/>
  <c r="D5" i="5" s="1"/>
  <c r="B25" i="15"/>
  <c r="B22" i="15"/>
  <c r="B21" i="15"/>
  <c r="B13" i="15"/>
  <c r="B7" i="15"/>
  <c r="B4" i="15"/>
  <c r="B31" i="15" s="1"/>
  <c r="D38" i="3"/>
  <c r="D41" i="3" s="1"/>
  <c r="B38" i="3"/>
  <c r="B41" i="3" s="1"/>
  <c r="C15" i="9" l="1"/>
  <c r="C6" i="9"/>
  <c r="C6" i="8" l="1"/>
</calcChain>
</file>

<file path=xl/sharedStrings.xml><?xml version="1.0" encoding="utf-8"?>
<sst xmlns="http://schemas.openxmlformats.org/spreadsheetml/2006/main" count="343" uniqueCount="255">
  <si>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</si>
  <si>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</si>
  <si>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</si>
  <si>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</si>
  <si>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</si>
  <si>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</si>
  <si>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</si>
  <si>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</si>
  <si>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</si>
  <si>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</si>
  <si>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</si>
  <si>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</si>
  <si>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</si>
  <si>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</si>
  <si>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</si>
  <si>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</si>
  <si>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</si>
  <si>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</si>
  <si>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</si>
  <si>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</si>
  <si>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</si>
  <si>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</si>
  <si>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</si>
  <si>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</si>
  <si>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</si>
  <si>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</si>
  <si>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</si>
  <si>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</si>
  <si>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</si>
  <si>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</si>
  <si>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</si>
  <si>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</si>
  <si>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</si>
  <si>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</si>
  <si>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</si>
  <si>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</si>
  <si>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</si>
  <si>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</si>
  <si>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</si>
  <si>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</si>
  <si>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</si>
  <si>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</si>
  <si>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</si>
  <si>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</si>
  <si>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</si>
  <si>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</si>
  <si>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</si>
  <si>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</si>
  <si>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</si>
  <si>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</si>
  <si>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</si>
  <si>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</si>
  <si>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</si>
  <si>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</si>
  <si>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</si>
  <si>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</si>
  <si>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</si>
  <si>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</si>
  <si>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</si>
  <si>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</si>
  <si>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</si>
  <si>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</si>
  <si>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</si>
  <si>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</si>
  <si>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</si>
  <si>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</si>
  <si>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</si>
  <si>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</si>
  <si>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</si>
  <si>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</si>
  <si>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</si>
  <si>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</si>
  <si>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</si>
  <si>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</si>
  <si>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</si>
  <si>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</si>
  <si>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</si>
  <si>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</si>
  <si>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</si>
  <si>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</si>
  <si>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</si>
  <si>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</si>
  <si>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</si>
  <si>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</si>
  <si>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</si>
  <si>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</si>
  <si>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</si>
  <si>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</si>
  <si>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</si>
  <si>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</si>
  <si>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</si>
  <si>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</si>
  <si>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</si>
  <si>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</si>
  <si>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</si>
  <si>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</si>
  <si>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</si>
  <si>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</si>
  <si>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</si>
  <si>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</si>
  <si>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</si>
  <si>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</si>
  <si>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</si>
  <si>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</si>
  <si>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</si>
  <si>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</si>
  <si>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</si>
  <si>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</si>
  <si>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</si>
  <si>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</si>
  <si>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</si>
  <si>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</si>
  <si>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</si>
  <si>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</si>
  <si>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</si>
  <si>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</si>
  <si>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</si>
  <si>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</si>
  <si>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</si>
  <si>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</si>
  <si>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</si>
  <si>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</si>
  <si>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</si>
  <si>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</si>
  <si>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</si>
  <si>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</si>
  <si>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</si>
  <si>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</si>
  <si>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</si>
  <si>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</si>
  <si>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</si>
  <si>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</si>
  <si>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</si>
  <si>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</si>
  <si>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</si>
  <si>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</si>
  <si>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</si>
  <si>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</si>
  <si>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</si>
  <si>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</si>
  <si>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</si>
  <si>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</si>
  <si>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</si>
  <si>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</si>
  <si>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</si>
  <si>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</si>
  <si>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</si>
  <si>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</si>
  <si>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</si>
  <si>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</si>
  <si>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</si>
  <si>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</si>
  <si>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</si>
  <si>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</si>
  <si>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</si>
  <si>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</si>
  <si>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</si>
  <si>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</si>
  <si>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</si>
  <si>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</si>
  <si>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</si>
  <si>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</si>
  <si>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</si>
  <si>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</si>
  <si>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</si>
  <si>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</si>
  <si>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</si>
  <si>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</si>
  <si>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</si>
  <si>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</si>
  <si>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</si>
  <si>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</si>
  <si>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</si>
  <si>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</si>
  <si>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</si>
  <si>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</si>
  <si>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</si>
  <si>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</si>
  <si>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</si>
  <si>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</si>
  <si>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</si>
  <si>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</si>
  <si>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</si>
  <si>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</si>
  <si>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</si>
  <si>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</si>
  <si>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</si>
  <si>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</si>
  <si>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</si>
  <si>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</si>
  <si>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</si>
  <si>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</si>
  <si>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</si>
  <si>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</si>
  <si>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</si>
  <si>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</si>
  <si>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</si>
  <si>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</si>
  <si>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</si>
  <si>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</si>
  <si>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</si>
  <si>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</si>
  <si>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</si>
  <si>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</si>
  <si>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</si>
  <si>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</si>
  <si>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</si>
  <si>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</si>
  <si>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</si>
  <si>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</si>
  <si>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</si>
  <si>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</si>
  <si>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</si>
  <si>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</si>
  <si>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</si>
  <si>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</si>
  <si>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</si>
  <si>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</si>
  <si>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</si>
  <si>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</si>
  <si>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</si>
  <si>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</si>
  <si>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</si>
  <si>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</si>
  <si>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</si>
  <si>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</si>
  <si>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</si>
  <si>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</si>
  <si>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</si>
  <si>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</si>
  <si>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</si>
  <si>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</si>
  <si>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</si>
  <si>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2080899</t>
  </si>
  <si>
    <t>其他优抚支出</t>
  </si>
  <si>
    <t>事业单位离退休</t>
    <phoneticPr fontId="32" type="noConversion"/>
  </si>
  <si>
    <t>20808</t>
    <phoneticPr fontId="32" type="noConversion"/>
  </si>
  <si>
    <t>20899</t>
    <phoneticPr fontId="32" type="noConversion"/>
  </si>
  <si>
    <t>宁县春荣卫生院</t>
    <phoneticPr fontId="32" type="noConversion"/>
  </si>
  <si>
    <t>支出合计</t>
    <phoneticPr fontId="32" type="noConversion"/>
  </si>
  <si>
    <t>商品和服务支出</t>
    <phoneticPr fontId="32" type="noConversion"/>
  </si>
  <si>
    <t xml:space="preserve"> 30228</t>
    <phoneticPr fontId="32" type="noConversion"/>
  </si>
  <si>
    <t xml:space="preserve"> 30305</t>
    <phoneticPr fontId="32" type="noConversion"/>
  </si>
  <si>
    <t>30302</t>
    <phoneticPr fontId="32" type="noConversion"/>
  </si>
  <si>
    <t>其他社会保障和就业支出</t>
    <phoneticPr fontId="32" type="noConversion"/>
  </si>
  <si>
    <t>抚恤</t>
    <phoneticPr fontId="32" type="noConversion"/>
  </si>
  <si>
    <t xml:space="preserve"> 生活补助</t>
    <phoneticPr fontId="32" type="noConversion"/>
  </si>
  <si>
    <t xml:space="preserve"> 退休费</t>
    <phoneticPr fontId="32" type="noConversion"/>
  </si>
  <si>
    <t xml:space="preserve"> 30229</t>
    <phoneticPr fontId="32" type="noConversion"/>
  </si>
  <si>
    <t>工资福利支出</t>
    <phoneticPr fontId="32" type="noConversion"/>
  </si>
  <si>
    <t xml:space="preserve">  合计</t>
    <phoneticPr fontId="32" type="noConversion"/>
  </si>
  <si>
    <t>宁县春荣卫生院</t>
    <phoneticPr fontId="32" type="noConversion"/>
  </si>
  <si>
    <t>弥建华</t>
    <phoneticPr fontId="32" type="noConversion"/>
  </si>
  <si>
    <t>侯锋锋</t>
    <phoneticPr fontId="32" type="noConversion"/>
  </si>
  <si>
    <t>杨文乐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</si>
</sst>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34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Hiragino Sans GB"/>
      <family val="1"/>
    </font>
    <font>
      <sz val="10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5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76" fontId="16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0" fontId="19" fillId="0" borderId="1" xfId="0" applyFont="1" applyBorder="1" applyProtection="1">
      <alignment vertical="center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49" fontId="18" fillId="0" borderId="4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178" fontId="23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24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Border="1" applyAlignment="1">
      <alignment horizontal="right" vertical="center"/>
    </xf>
    <xf numFmtId="0" fontId="14" fillId="0" borderId="1" xfId="2" applyFont="1" applyBorder="1" applyAlignment="1">
      <alignment vertical="center"/>
    </xf>
    <xf numFmtId="180" fontId="19" fillId="0" borderId="1" xfId="0" applyNumberFormat="1" applyFont="1" applyBorder="1" applyAlignment="1">
      <alignment horizontal="right" vertical="center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181" fontId="9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4" fontId="16" fillId="0" borderId="6" xfId="0" applyNumberFormat="1" applyFont="1" applyBorder="1" applyAlignment="1">
      <alignment horizontal="center" vertical="center" shrinkToFit="1"/>
    </xf>
    <xf numFmtId="179" fontId="25" fillId="0" borderId="2" xfId="0" applyNumberFormat="1" applyFont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center" vertical="center" wrapText="1"/>
    </xf>
    <xf numFmtId="179" fontId="25" fillId="0" borderId="2" xfId="0" applyNumberFormat="1" applyFont="1" applyBorder="1" applyAlignment="1">
      <alignment vertical="center" wrapText="1"/>
    </xf>
    <xf numFmtId="180" fontId="14" fillId="0" borderId="1" xfId="0" applyNumberFormat="1" applyFont="1" applyBorder="1">
      <alignment vertical="center"/>
    </xf>
    <xf numFmtId="180" fontId="19" fillId="0" borderId="1" xfId="0" applyNumberFormat="1" applyFont="1" applyBorder="1">
      <alignment vertical="center"/>
    </xf>
    <xf numFmtId="4" fontId="16" fillId="0" borderId="6" xfId="0" applyNumberFormat="1" applyFont="1" applyBorder="1" applyAlignment="1">
      <alignment horizontal="right" vertical="center" shrinkToFit="1"/>
    </xf>
    <xf numFmtId="177" fontId="21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1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right" vertical="center" wrapText="1"/>
    </xf>
    <xf numFmtId="0" fontId="21" fillId="3" borderId="0" xfId="0" applyFont="1" applyFill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177" fontId="21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>
      <alignment vertical="center"/>
    </xf>
    <xf numFmtId="0" fontId="25" fillId="0" borderId="1" xfId="0" applyFont="1" applyBorder="1" applyProtection="1">
      <alignment vertical="center"/>
      <protection locked="0"/>
    </xf>
    <xf numFmtId="178" fontId="22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left" vertical="center"/>
    </xf>
    <xf numFmtId="177" fontId="16" fillId="0" borderId="1" xfId="1" applyNumberFormat="1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left" vertical="center"/>
    </xf>
    <xf numFmtId="176" fontId="25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center" vertical="center" wrapText="1"/>
    </xf>
    <xf numFmtId="179" fontId="24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1" fillId="0" borderId="1" xfId="0" applyNumberFormat="1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right" vertical="center" wrapText="1"/>
    </xf>
  </cellXfs>
  <cellStyles count="3">
    <cellStyle name="常规" xfId="0" builtinId="0"/>
    <cellStyle name="常规 2" xfId="2" xr:uid="{00000000-0005-0000-0000-000032000000}"/>
    <cellStyle name="常规_表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4" width="9.75" customWidth="1"/>
    <col min="5" max="5" width="12.7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24">
        <v>607012</v>
      </c>
      <c r="D3" s="124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25" t="s">
        <v>251</v>
      </c>
      <c r="D4" s="125"/>
      <c r="E4" s="125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26" t="s">
        <v>2</v>
      </c>
      <c r="C6" s="126"/>
      <c r="D6" s="126"/>
      <c r="E6" s="126"/>
      <c r="F6" s="126"/>
      <c r="G6" s="126"/>
      <c r="H6" s="126"/>
      <c r="I6" s="126"/>
      <c r="J6" s="126"/>
      <c r="K6" s="126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94" t="s">
        <v>4</v>
      </c>
      <c r="G10" s="95"/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94" t="s">
        <v>5</v>
      </c>
      <c r="C12" s="96" t="s">
        <v>252</v>
      </c>
      <c r="D12" s="9"/>
      <c r="E12" s="94" t="s">
        <v>6</v>
      </c>
      <c r="F12" s="8" t="s">
        <v>253</v>
      </c>
      <c r="G12" s="9"/>
      <c r="H12" s="94" t="s">
        <v>7</v>
      </c>
      <c r="I12" s="8" t="s">
        <v>254</v>
      </c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27" t="s">
        <v>9</v>
      </c>
      <c r="C2" s="127"/>
    </row>
    <row r="3" spans="1:3" ht="29.45" customHeight="1">
      <c r="A3" s="90"/>
      <c r="B3" s="91" t="s">
        <v>10</v>
      </c>
      <c r="C3" s="91" t="s">
        <v>11</v>
      </c>
    </row>
    <row r="4" spans="1:3" ht="28.5" customHeight="1">
      <c r="A4" s="83"/>
      <c r="B4" s="92" t="s">
        <v>12</v>
      </c>
      <c r="C4" s="93" t="s">
        <v>13</v>
      </c>
    </row>
    <row r="5" spans="1:3" ht="28.5" customHeight="1">
      <c r="A5" s="83"/>
      <c r="B5" s="92" t="s">
        <v>14</v>
      </c>
      <c r="C5" s="93" t="s">
        <v>15</v>
      </c>
    </row>
    <row r="6" spans="1:3" ht="28.5" customHeight="1">
      <c r="A6" s="83"/>
      <c r="B6" s="92" t="s">
        <v>16</v>
      </c>
      <c r="C6" s="93" t="s">
        <v>17</v>
      </c>
    </row>
    <row r="7" spans="1:3" ht="28.5" customHeight="1">
      <c r="A7" s="83"/>
      <c r="B7" s="92" t="s">
        <v>18</v>
      </c>
      <c r="C7" s="93"/>
    </row>
    <row r="8" spans="1:3" ht="28.5" customHeight="1">
      <c r="A8" s="83"/>
      <c r="B8" s="92" t="s">
        <v>19</v>
      </c>
      <c r="C8" s="93" t="s">
        <v>20</v>
      </c>
    </row>
    <row r="9" spans="1:3" ht="28.5" customHeight="1">
      <c r="A9" s="83"/>
      <c r="B9" s="92" t="s">
        <v>21</v>
      </c>
      <c r="C9" s="93" t="s">
        <v>22</v>
      </c>
    </row>
    <row r="10" spans="1:3" ht="28.5" customHeight="1">
      <c r="A10" s="83"/>
      <c r="B10" s="92" t="s">
        <v>23</v>
      </c>
      <c r="C10" s="93" t="s">
        <v>24</v>
      </c>
    </row>
    <row r="11" spans="1:3" ht="28.5" customHeight="1">
      <c r="A11" s="83"/>
      <c r="B11" s="92" t="s">
        <v>25</v>
      </c>
      <c r="C11" s="93" t="s">
        <v>26</v>
      </c>
    </row>
    <row r="12" spans="1:3" ht="28.5" customHeight="1">
      <c r="A12" s="83"/>
      <c r="B12" s="92" t="s">
        <v>27</v>
      </c>
      <c r="C12" s="93"/>
    </row>
    <row r="13" spans="1:3" ht="28.5" customHeight="1">
      <c r="A13" s="8"/>
      <c r="B13" s="92" t="s">
        <v>28</v>
      </c>
      <c r="C13" s="93"/>
    </row>
    <row r="14" spans="1:3" ht="28.5" customHeight="1">
      <c r="A14" s="8"/>
      <c r="B14" s="92" t="s">
        <v>29</v>
      </c>
      <c r="C14" s="93" t="s">
        <v>13</v>
      </c>
    </row>
    <row r="15" spans="1:3" ht="36" customHeight="1">
      <c r="B15" s="92" t="s">
        <v>30</v>
      </c>
      <c r="C15" s="32"/>
    </row>
  </sheetData>
  <mergeCells count="1">
    <mergeCell ref="B2:C2"/>
  </mergeCells>
  <phoneticPr fontId="32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1"/>
  <sheetViews>
    <sheetView topLeftCell="A16" workbookViewId="0">
      <selection activeCell="D17" sqref="D17"/>
    </sheetView>
  </sheetViews>
  <sheetFormatPr defaultColWidth="10" defaultRowHeight="13.5"/>
  <cols>
    <col min="1" max="1" width="25.625" customWidth="1"/>
    <col min="2" max="2" width="16" customWidth="1"/>
    <col min="3" max="3" width="29.5" customWidth="1"/>
    <col min="4" max="4" width="23" customWidth="1"/>
    <col min="5" max="5" width="10.375"/>
    <col min="6" max="6" width="11.5"/>
  </cols>
  <sheetData>
    <row r="1" spans="1:4" ht="33" customHeight="1">
      <c r="A1" s="128" t="s">
        <v>31</v>
      </c>
      <c r="B1" s="128"/>
      <c r="C1" s="128"/>
      <c r="D1" s="128"/>
    </row>
    <row r="2" spans="1:4" ht="22.7" customHeight="1">
      <c r="A2" s="129"/>
      <c r="B2" s="129"/>
      <c r="C2" s="129"/>
      <c r="D2" s="84" t="s">
        <v>32</v>
      </c>
    </row>
    <row r="3" spans="1:4" ht="22.7" customHeight="1">
      <c r="A3" s="130" t="s">
        <v>33</v>
      </c>
      <c r="B3" s="130"/>
      <c r="C3" s="130" t="s">
        <v>34</v>
      </c>
      <c r="D3" s="130"/>
    </row>
    <row r="4" spans="1:4" ht="22.7" customHeight="1">
      <c r="A4" s="65" t="s">
        <v>35</v>
      </c>
      <c r="B4" s="65" t="s">
        <v>36</v>
      </c>
      <c r="C4" s="65" t="s">
        <v>35</v>
      </c>
      <c r="D4" s="65" t="s">
        <v>36</v>
      </c>
    </row>
    <row r="5" spans="1:4" ht="22.7" customHeight="1">
      <c r="A5" s="85" t="s">
        <v>37</v>
      </c>
      <c r="B5" s="98">
        <v>2054297.16</v>
      </c>
      <c r="C5" s="85" t="s">
        <v>38</v>
      </c>
      <c r="D5" s="70"/>
    </row>
    <row r="6" spans="1:4" ht="22.7" customHeight="1">
      <c r="A6" s="85" t="s">
        <v>39</v>
      </c>
      <c r="B6" s="99"/>
      <c r="C6" s="85" t="s">
        <v>40</v>
      </c>
      <c r="D6" s="86"/>
    </row>
    <row r="7" spans="1:4" ht="22.7" customHeight="1">
      <c r="A7" s="85" t="s">
        <v>41</v>
      </c>
      <c r="B7" s="99"/>
      <c r="C7" s="85" t="s">
        <v>42</v>
      </c>
      <c r="D7" s="86"/>
    </row>
    <row r="8" spans="1:4" ht="22.7" customHeight="1">
      <c r="A8" s="85" t="s">
        <v>43</v>
      </c>
      <c r="B8" s="99"/>
      <c r="C8" s="85" t="s">
        <v>44</v>
      </c>
      <c r="D8" s="86"/>
    </row>
    <row r="9" spans="1:4" ht="22.7" customHeight="1">
      <c r="A9" s="85" t="s">
        <v>45</v>
      </c>
      <c r="B9" s="97">
        <v>10145650</v>
      </c>
      <c r="C9" s="85" t="s">
        <v>46</v>
      </c>
      <c r="D9" s="86"/>
    </row>
    <row r="10" spans="1:4" ht="22.7" customHeight="1">
      <c r="A10" s="85" t="s">
        <v>47</v>
      </c>
      <c r="B10" s="70"/>
      <c r="C10" s="85" t="s">
        <v>48</v>
      </c>
      <c r="D10" s="86"/>
    </row>
    <row r="11" spans="1:4" ht="22.7" customHeight="1">
      <c r="A11" s="85" t="s">
        <v>49</v>
      </c>
      <c r="B11" s="70"/>
      <c r="C11" s="85" t="s">
        <v>50</v>
      </c>
      <c r="D11" s="86"/>
    </row>
    <row r="12" spans="1:4" ht="22.7" customHeight="1">
      <c r="A12" s="85" t="s">
        <v>51</v>
      </c>
      <c r="B12" s="70"/>
      <c r="C12" s="85" t="s">
        <v>52</v>
      </c>
      <c r="D12" s="119">
        <v>278142.61</v>
      </c>
    </row>
    <row r="13" spans="1:4" ht="22.7" customHeight="1">
      <c r="A13" s="85" t="s">
        <v>53</v>
      </c>
      <c r="B13" s="70"/>
      <c r="C13" s="85" t="s">
        <v>54</v>
      </c>
      <c r="D13" s="86"/>
    </row>
    <row r="14" spans="1:4" ht="22.7" customHeight="1">
      <c r="A14" s="85"/>
      <c r="B14" s="87"/>
      <c r="C14" s="85" t="s">
        <v>55</v>
      </c>
      <c r="D14" s="123">
        <f>B38-D12</f>
        <v>11921804.550000001</v>
      </c>
    </row>
    <row r="15" spans="1:4" ht="22.7" customHeight="1">
      <c r="A15" s="85"/>
      <c r="B15" s="87"/>
      <c r="C15" s="85" t="s">
        <v>56</v>
      </c>
      <c r="D15" s="86"/>
    </row>
    <row r="16" spans="1:4" ht="22.7" customHeight="1">
      <c r="A16" s="85"/>
      <c r="B16" s="87"/>
      <c r="C16" s="85" t="s">
        <v>57</v>
      </c>
      <c r="D16" s="86"/>
    </row>
    <row r="17" spans="1:4" ht="22.7" customHeight="1">
      <c r="A17" s="85"/>
      <c r="B17" s="87"/>
      <c r="C17" s="85" t="s">
        <v>58</v>
      </c>
      <c r="D17" s="86"/>
    </row>
    <row r="18" spans="1:4" ht="22.7" customHeight="1">
      <c r="A18" s="85"/>
      <c r="B18" s="87"/>
      <c r="C18" s="85" t="s">
        <v>59</v>
      </c>
      <c r="D18" s="86"/>
    </row>
    <row r="19" spans="1:4" ht="22.7" customHeight="1">
      <c r="A19" s="88"/>
      <c r="B19" s="89"/>
      <c r="C19" s="85" t="s">
        <v>60</v>
      </c>
      <c r="D19" s="86"/>
    </row>
    <row r="20" spans="1:4" ht="22.7" customHeight="1">
      <c r="A20" s="88"/>
      <c r="B20" s="89"/>
      <c r="C20" s="85" t="s">
        <v>61</v>
      </c>
      <c r="D20" s="86"/>
    </row>
    <row r="21" spans="1:4" ht="22.7" customHeight="1">
      <c r="A21" s="88"/>
      <c r="B21" s="89"/>
      <c r="C21" s="85" t="s">
        <v>62</v>
      </c>
      <c r="D21" s="86"/>
    </row>
    <row r="22" spans="1:4" ht="22.7" customHeight="1">
      <c r="A22" s="88"/>
      <c r="B22" s="89"/>
      <c r="C22" s="85" t="s">
        <v>63</v>
      </c>
      <c r="D22" s="86"/>
    </row>
    <row r="23" spans="1:4" ht="22.7" customHeight="1">
      <c r="A23" s="88"/>
      <c r="B23" s="89"/>
      <c r="C23" s="85" t="s">
        <v>64</v>
      </c>
      <c r="D23" s="86"/>
    </row>
    <row r="24" spans="1:4" ht="22.7" customHeight="1">
      <c r="A24" s="85"/>
      <c r="B24" s="87"/>
      <c r="C24" s="85" t="s">
        <v>65</v>
      </c>
      <c r="D24" s="86"/>
    </row>
    <row r="25" spans="1:4" ht="22.7" customHeight="1">
      <c r="A25" s="85"/>
      <c r="B25" s="87"/>
      <c r="C25" s="85" t="s">
        <v>66</v>
      </c>
      <c r="D25" s="86"/>
    </row>
    <row r="26" spans="1:4" ht="22.7" customHeight="1">
      <c r="A26" s="85"/>
      <c r="B26" s="87"/>
      <c r="C26" s="85" t="s">
        <v>67</v>
      </c>
      <c r="D26" s="86"/>
    </row>
    <row r="27" spans="1:4" ht="22.7" customHeight="1">
      <c r="A27" s="88"/>
      <c r="B27" s="89"/>
      <c r="C27" s="85" t="s">
        <v>68</v>
      </c>
      <c r="D27" s="86"/>
    </row>
    <row r="28" spans="1:4" ht="22.7" customHeight="1">
      <c r="A28" s="88"/>
      <c r="B28" s="89"/>
      <c r="C28" s="85" t="s">
        <v>69</v>
      </c>
      <c r="D28" s="86"/>
    </row>
    <row r="29" spans="1:4" ht="22.7" customHeight="1">
      <c r="A29" s="88"/>
      <c r="B29" s="89"/>
      <c r="C29" s="85" t="s">
        <v>70</v>
      </c>
      <c r="D29" s="86"/>
    </row>
    <row r="30" spans="1:4" ht="22.7" customHeight="1">
      <c r="A30" s="88"/>
      <c r="B30" s="89"/>
      <c r="C30" s="85" t="s">
        <v>71</v>
      </c>
      <c r="D30" s="86"/>
    </row>
    <row r="31" spans="1:4" ht="22.7" customHeight="1">
      <c r="A31" s="88"/>
      <c r="B31" s="89"/>
      <c r="C31" s="85" t="s">
        <v>72</v>
      </c>
      <c r="D31" s="86"/>
    </row>
    <row r="32" spans="1:4" ht="22.7" customHeight="1">
      <c r="A32" s="85"/>
      <c r="B32" s="85"/>
      <c r="C32" s="85" t="s">
        <v>73</v>
      </c>
      <c r="D32" s="86"/>
    </row>
    <row r="33" spans="1:4" ht="22.7" customHeight="1">
      <c r="A33" s="85"/>
      <c r="B33" s="85"/>
      <c r="C33" s="85" t="s">
        <v>74</v>
      </c>
      <c r="D33" s="86"/>
    </row>
    <row r="34" spans="1:4" ht="22.7" customHeight="1">
      <c r="A34" s="85"/>
      <c r="B34" s="85"/>
      <c r="C34" s="85" t="s">
        <v>75</v>
      </c>
      <c r="D34" s="86"/>
    </row>
    <row r="35" spans="1:4" ht="22.7" customHeight="1">
      <c r="A35" s="85"/>
      <c r="B35" s="85"/>
      <c r="C35" s="85"/>
      <c r="D35" s="85"/>
    </row>
    <row r="36" spans="1:4" ht="22.7" customHeight="1">
      <c r="A36" s="85"/>
      <c r="B36" s="85"/>
      <c r="C36" s="85"/>
      <c r="D36" s="85"/>
    </row>
    <row r="37" spans="1:4" ht="22.7" customHeight="1">
      <c r="A37" s="85"/>
      <c r="B37" s="85"/>
      <c r="C37" s="85"/>
      <c r="D37" s="85"/>
    </row>
    <row r="38" spans="1:4" ht="22.7" customHeight="1">
      <c r="A38" s="88" t="s">
        <v>76</v>
      </c>
      <c r="B38" s="89">
        <f>SUM(B5:B13)</f>
        <v>12199947.16</v>
      </c>
      <c r="C38" s="88" t="s">
        <v>77</v>
      </c>
      <c r="D38" s="89">
        <f>SUM(D5:D37)</f>
        <v>12199947.16</v>
      </c>
    </row>
    <row r="39" spans="1:4" ht="22.7" customHeight="1">
      <c r="A39" s="88" t="s">
        <v>78</v>
      </c>
      <c r="B39" s="89"/>
      <c r="C39" s="88" t="s">
        <v>79</v>
      </c>
      <c r="D39" s="89"/>
    </row>
    <row r="40" spans="1:4" ht="22.7" customHeight="1">
      <c r="A40" s="88" t="s">
        <v>80</v>
      </c>
      <c r="B40" s="87"/>
      <c r="C40" s="85"/>
      <c r="D40" s="87"/>
    </row>
    <row r="41" spans="1:4" ht="22.7" customHeight="1">
      <c r="A41" s="88" t="s">
        <v>81</v>
      </c>
      <c r="B41" s="89">
        <f>B38+B39</f>
        <v>12199947.16</v>
      </c>
      <c r="C41" s="88" t="s">
        <v>82</v>
      </c>
      <c r="D41" s="89">
        <f>D38+D39</f>
        <v>12199947.16</v>
      </c>
    </row>
  </sheetData>
  <mergeCells count="4">
    <mergeCell ref="A1:D1"/>
    <mergeCell ref="A2:C2"/>
    <mergeCell ref="A3:B3"/>
    <mergeCell ref="C3:D3"/>
  </mergeCells>
  <phoneticPr fontId="32" type="noConversion"/>
  <pageMargins left="0.59027777777777801" right="0.31458333333333299" top="0.270000010728836" bottom="0.270000010728836" header="0" footer="0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1"/>
  <sheetViews>
    <sheetView showZeros="0" workbookViewId="0">
      <selection activeCell="B10" sqref="B10"/>
    </sheetView>
  </sheetViews>
  <sheetFormatPr defaultColWidth="7.875" defaultRowHeight="12.75" customHeight="1"/>
  <cols>
    <col min="1" max="1" width="39.5" style="15" customWidth="1"/>
    <col min="2" max="2" width="31.625" style="15" customWidth="1"/>
    <col min="3" max="3" width="27.375" style="15" customWidth="1"/>
    <col min="4" max="16384" width="7.875" style="14"/>
  </cols>
  <sheetData>
    <row r="1" spans="1:2" ht="24.75" customHeight="1">
      <c r="A1" s="131" t="s">
        <v>83</v>
      </c>
      <c r="B1" s="131"/>
    </row>
    <row r="2" spans="1:2" ht="24.75" customHeight="1">
      <c r="A2" s="75"/>
      <c r="B2" s="17" t="s">
        <v>32</v>
      </c>
    </row>
    <row r="3" spans="1:2" ht="24" customHeight="1">
      <c r="A3" s="26" t="s">
        <v>35</v>
      </c>
      <c r="B3" s="26" t="s">
        <v>36</v>
      </c>
    </row>
    <row r="4" spans="1:2" ht="24.95" customHeight="1">
      <c r="A4" s="76" t="s">
        <v>84</v>
      </c>
      <c r="B4" s="101">
        <f>B5+B6</f>
        <v>2054297.16</v>
      </c>
    </row>
    <row r="5" spans="1:2" ht="24.95" customHeight="1">
      <c r="A5" s="78" t="s">
        <v>85</v>
      </c>
      <c r="B5" s="100">
        <v>2054297.16</v>
      </c>
    </row>
    <row r="6" spans="1:2" ht="24.95" customHeight="1">
      <c r="A6" s="78" t="s">
        <v>86</v>
      </c>
      <c r="B6" s="102"/>
    </row>
    <row r="7" spans="1:2" ht="24.95" customHeight="1">
      <c r="A7" s="76" t="s">
        <v>87</v>
      </c>
      <c r="B7" s="102">
        <f>B8+B9</f>
        <v>0</v>
      </c>
    </row>
    <row r="8" spans="1:2" ht="24.95" customHeight="1">
      <c r="A8" s="78" t="s">
        <v>85</v>
      </c>
      <c r="B8" s="102"/>
    </row>
    <row r="9" spans="1:2" ht="24.95" customHeight="1">
      <c r="A9" s="78" t="s">
        <v>86</v>
      </c>
      <c r="B9" s="102"/>
    </row>
    <row r="10" spans="1:2" ht="24.95" customHeight="1">
      <c r="A10" s="76" t="s">
        <v>88</v>
      </c>
      <c r="B10" s="102"/>
    </row>
    <row r="11" spans="1:2" ht="24.95" customHeight="1">
      <c r="A11" s="78" t="s">
        <v>85</v>
      </c>
      <c r="B11" s="102"/>
    </row>
    <row r="12" spans="1:2" ht="24.95" customHeight="1">
      <c r="A12" s="78" t="s">
        <v>86</v>
      </c>
      <c r="B12" s="102"/>
    </row>
    <row r="13" spans="1:2" ht="24.95" customHeight="1">
      <c r="A13" s="80" t="s">
        <v>89</v>
      </c>
      <c r="B13" s="79">
        <f>SUM(B14:B16)</f>
        <v>10145650</v>
      </c>
    </row>
    <row r="14" spans="1:2" ht="24.95" customHeight="1">
      <c r="A14" s="78" t="s">
        <v>90</v>
      </c>
      <c r="B14" s="79"/>
    </row>
    <row r="15" spans="1:2" ht="24.95" customHeight="1">
      <c r="A15" s="78" t="s">
        <v>91</v>
      </c>
      <c r="B15" s="103">
        <v>10145650</v>
      </c>
    </row>
    <row r="16" spans="1:2" ht="24.95" customHeight="1">
      <c r="A16" s="78" t="s">
        <v>92</v>
      </c>
      <c r="B16" s="79"/>
    </row>
    <row r="17" spans="1:2" ht="24.95" customHeight="1">
      <c r="A17" s="80" t="s">
        <v>93</v>
      </c>
      <c r="B17" s="79"/>
    </row>
    <row r="18" spans="1:2" ht="24.95" customHeight="1">
      <c r="A18" s="80" t="s">
        <v>94</v>
      </c>
      <c r="B18" s="79"/>
    </row>
    <row r="19" spans="1:2" ht="24.95" customHeight="1">
      <c r="A19" s="80" t="s">
        <v>95</v>
      </c>
      <c r="B19" s="79"/>
    </row>
    <row r="20" spans="1:2" ht="24.95" customHeight="1">
      <c r="A20" s="80" t="s">
        <v>96</v>
      </c>
      <c r="B20" s="79"/>
    </row>
    <row r="21" spans="1:2" ht="24.95" customHeight="1">
      <c r="A21" s="80" t="s">
        <v>97</v>
      </c>
      <c r="B21" s="77">
        <f>B22+B25+B28+B29</f>
        <v>0</v>
      </c>
    </row>
    <row r="22" spans="1:2" ht="24.95" customHeight="1">
      <c r="A22" s="78" t="s">
        <v>98</v>
      </c>
      <c r="B22" s="77">
        <f>B23+B24</f>
        <v>0</v>
      </c>
    </row>
    <row r="23" spans="1:2" ht="24.95" customHeight="1">
      <c r="A23" s="78" t="s">
        <v>99</v>
      </c>
      <c r="B23" s="77"/>
    </row>
    <row r="24" spans="1:2" ht="24.95" customHeight="1">
      <c r="A24" s="78" t="s">
        <v>100</v>
      </c>
      <c r="B24" s="77"/>
    </row>
    <row r="25" spans="1:2" ht="24.95" customHeight="1">
      <c r="A25" s="78" t="s">
        <v>101</v>
      </c>
      <c r="B25" s="77">
        <f>B26+B27</f>
        <v>0</v>
      </c>
    </row>
    <row r="26" spans="1:2" ht="24.95" customHeight="1">
      <c r="A26" s="78" t="s">
        <v>102</v>
      </c>
      <c r="B26" s="77"/>
    </row>
    <row r="27" spans="1:2" ht="24.95" customHeight="1">
      <c r="A27" s="78" t="s">
        <v>103</v>
      </c>
      <c r="B27" s="77"/>
    </row>
    <row r="28" spans="1:2" ht="24.95" customHeight="1">
      <c r="A28" s="78" t="s">
        <v>104</v>
      </c>
      <c r="B28" s="77"/>
    </row>
    <row r="29" spans="1:2" ht="24.95" customHeight="1">
      <c r="A29" s="78" t="s">
        <v>105</v>
      </c>
      <c r="B29" s="77"/>
    </row>
    <row r="30" spans="1:2" ht="24.95" customHeight="1">
      <c r="A30" s="78"/>
      <c r="B30" s="77"/>
    </row>
    <row r="31" spans="1:2" ht="24.95" customHeight="1">
      <c r="A31" s="81" t="s">
        <v>106</v>
      </c>
      <c r="B31" s="82">
        <f>B4+B7+B13+B17+B18+B19+B20+B21</f>
        <v>12199947.16</v>
      </c>
    </row>
  </sheetData>
  <sheetProtection formatCells="0" formatColumns="0" formatRows="0"/>
  <mergeCells count="1">
    <mergeCell ref="A1:B1"/>
  </mergeCells>
  <phoneticPr fontId="32" type="noConversion"/>
  <printOptions horizontalCentered="1"/>
  <pageMargins left="0.59027777777777801" right="0.39370078740157499" top="0.31458333333333299" bottom="0.35416666666666702" header="0" footer="0.39370078740157499"/>
  <pageSetup paperSize="9" scale="93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B7" sqref="B7"/>
    </sheetView>
  </sheetViews>
  <sheetFormatPr defaultColWidth="10" defaultRowHeight="13.5"/>
  <cols>
    <col min="1" max="1" width="12.125" customWidth="1"/>
    <col min="2" max="2" width="27.875" customWidth="1"/>
    <col min="3" max="3" width="12.5" customWidth="1"/>
    <col min="4" max="4" width="15.25" style="71" customWidth="1"/>
    <col min="5" max="5" width="9.875" customWidth="1"/>
    <col min="6" max="6" width="8.5" customWidth="1"/>
    <col min="8" max="8" width="10.375"/>
    <col min="9" max="9" width="11.5"/>
  </cols>
  <sheetData>
    <row r="1" spans="1:6" ht="14.25" customHeight="1">
      <c r="A1" s="8"/>
      <c r="B1" s="8"/>
      <c r="C1" s="8"/>
      <c r="D1" s="58"/>
      <c r="E1" s="8"/>
      <c r="F1" s="8"/>
    </row>
    <row r="2" spans="1:6" ht="39.950000000000003" customHeight="1">
      <c r="A2" s="128" t="s">
        <v>107</v>
      </c>
      <c r="B2" s="128"/>
      <c r="C2" s="128"/>
      <c r="D2" s="128"/>
      <c r="E2" s="128"/>
      <c r="F2" s="128"/>
    </row>
    <row r="3" spans="1:6" ht="22.7" customHeight="1">
      <c r="A3" s="9"/>
      <c r="B3" s="9"/>
      <c r="C3" s="110"/>
      <c r="D3" s="72"/>
      <c r="E3" s="9"/>
      <c r="F3" s="9" t="s">
        <v>32</v>
      </c>
    </row>
    <row r="4" spans="1:6" ht="22.7" customHeight="1">
      <c r="A4" s="73" t="s">
        <v>108</v>
      </c>
      <c r="B4" s="59" t="s">
        <v>177</v>
      </c>
      <c r="C4" s="112" t="s">
        <v>239</v>
      </c>
      <c r="D4" s="111" t="s">
        <v>109</v>
      </c>
      <c r="E4" s="73" t="s">
        <v>110</v>
      </c>
      <c r="F4" s="73" t="s">
        <v>111</v>
      </c>
    </row>
    <row r="5" spans="1:6" ht="22.7" customHeight="1">
      <c r="A5" s="31" t="s">
        <v>250</v>
      </c>
      <c r="B5" s="31"/>
      <c r="C5" s="31">
        <v>12199947.16</v>
      </c>
      <c r="D5" s="104">
        <f>D6+D14</f>
        <v>12199947.16</v>
      </c>
      <c r="E5" s="46"/>
      <c r="F5" s="46"/>
    </row>
    <row r="6" spans="1:6" ht="22.7" customHeight="1">
      <c r="A6" s="20" t="s">
        <v>123</v>
      </c>
      <c r="B6" s="106" t="s">
        <v>124</v>
      </c>
      <c r="C6" s="106">
        <v>278142.61</v>
      </c>
      <c r="D6" s="104">
        <v>278142.61</v>
      </c>
      <c r="E6" s="109"/>
      <c r="F6" s="46"/>
    </row>
    <row r="7" spans="1:6" ht="22.7" customHeight="1">
      <c r="A7" s="20" t="s">
        <v>127</v>
      </c>
      <c r="B7" s="20" t="s">
        <v>128</v>
      </c>
      <c r="C7" s="20">
        <v>258255.7</v>
      </c>
      <c r="D7" s="105">
        <v>258255.7</v>
      </c>
      <c r="E7" s="109"/>
      <c r="F7" s="46"/>
    </row>
    <row r="8" spans="1:6" ht="22.7" customHeight="1">
      <c r="A8" s="20" t="s">
        <v>131</v>
      </c>
      <c r="B8" s="20" t="s">
        <v>235</v>
      </c>
      <c r="C8" s="20">
        <v>10750</v>
      </c>
      <c r="D8" s="105">
        <v>10750</v>
      </c>
      <c r="E8" s="46"/>
      <c r="F8" s="46"/>
    </row>
    <row r="9" spans="1:6" ht="22.7" customHeight="1">
      <c r="A9" s="20" t="s">
        <v>129</v>
      </c>
      <c r="B9" s="20" t="s">
        <v>130</v>
      </c>
      <c r="C9" s="20">
        <v>247505.7</v>
      </c>
      <c r="D9" s="105">
        <v>247505.7</v>
      </c>
      <c r="E9" s="46"/>
      <c r="F9" s="46"/>
    </row>
    <row r="10" spans="1:6" ht="22.7" customHeight="1">
      <c r="A10" s="20" t="s">
        <v>236</v>
      </c>
      <c r="B10" s="20" t="s">
        <v>245</v>
      </c>
      <c r="C10" s="20">
        <v>6480</v>
      </c>
      <c r="D10" s="105">
        <f>D11</f>
        <v>6480</v>
      </c>
      <c r="E10" s="46"/>
      <c r="F10" s="46"/>
    </row>
    <row r="11" spans="1:6" ht="22.7" customHeight="1">
      <c r="A11" s="20" t="s">
        <v>233</v>
      </c>
      <c r="B11" s="20" t="s">
        <v>234</v>
      </c>
      <c r="C11" s="20">
        <v>6480</v>
      </c>
      <c r="D11" s="105">
        <v>6480</v>
      </c>
      <c r="E11" s="46"/>
      <c r="F11" s="46"/>
    </row>
    <row r="12" spans="1:6" ht="22.7" customHeight="1">
      <c r="A12" s="20" t="s">
        <v>237</v>
      </c>
      <c r="B12" s="20" t="s">
        <v>244</v>
      </c>
      <c r="C12" s="20">
        <v>13406.91</v>
      </c>
      <c r="D12" s="105">
        <f>D13</f>
        <v>13406.91</v>
      </c>
      <c r="E12" s="46"/>
      <c r="F12" s="46"/>
    </row>
    <row r="13" spans="1:6" ht="22.7" customHeight="1">
      <c r="A13" s="20" t="s">
        <v>126</v>
      </c>
      <c r="B13" s="20" t="s">
        <v>125</v>
      </c>
      <c r="C13" s="20">
        <v>13406.91</v>
      </c>
      <c r="D13" s="105">
        <v>13406.91</v>
      </c>
      <c r="E13" s="46"/>
      <c r="F13" s="46"/>
    </row>
    <row r="14" spans="1:6" ht="24" customHeight="1">
      <c r="A14" s="20" t="s">
        <v>113</v>
      </c>
      <c r="B14" s="106" t="s">
        <v>114</v>
      </c>
      <c r="C14" s="106">
        <v>11921804.550000001</v>
      </c>
      <c r="D14" s="45">
        <f>D15+D17</f>
        <v>11921804.550000001</v>
      </c>
      <c r="E14" s="46"/>
      <c r="F14" s="46"/>
    </row>
    <row r="15" spans="1:6" ht="24" customHeight="1">
      <c r="A15" s="20" t="s">
        <v>115</v>
      </c>
      <c r="B15" s="20" t="s">
        <v>116</v>
      </c>
      <c r="C15" s="20">
        <v>11806787.810000001</v>
      </c>
      <c r="D15" s="24">
        <f t="shared" ref="D15:D17" si="0">D16</f>
        <v>11806787.810000001</v>
      </c>
      <c r="E15" s="46"/>
      <c r="F15" s="46"/>
    </row>
    <row r="16" spans="1:6" ht="24" customHeight="1">
      <c r="A16" s="20" t="s">
        <v>117</v>
      </c>
      <c r="B16" s="107" t="s">
        <v>118</v>
      </c>
      <c r="C16" s="107">
        <v>11806787.810000001</v>
      </c>
      <c r="D16" s="108">
        <v>11806787.810000001</v>
      </c>
      <c r="E16" s="74"/>
      <c r="F16" s="64"/>
    </row>
    <row r="17" spans="1:6" ht="24" customHeight="1">
      <c r="A17" s="20" t="s">
        <v>119</v>
      </c>
      <c r="B17" s="107" t="s">
        <v>120</v>
      </c>
      <c r="C17" s="107">
        <v>115016.74</v>
      </c>
      <c r="D17" s="108">
        <f t="shared" si="0"/>
        <v>115016.74</v>
      </c>
      <c r="E17" s="30"/>
      <c r="F17" s="32"/>
    </row>
    <row r="18" spans="1:6" ht="24" customHeight="1">
      <c r="A18" s="20" t="s">
        <v>121</v>
      </c>
      <c r="B18" s="107" t="s">
        <v>122</v>
      </c>
      <c r="C18" s="107">
        <v>115016.74</v>
      </c>
      <c r="D18" s="108">
        <v>115016.74</v>
      </c>
      <c r="E18" s="30"/>
      <c r="F18" s="32"/>
    </row>
  </sheetData>
  <mergeCells count="1">
    <mergeCell ref="A2:F2"/>
  </mergeCells>
  <phoneticPr fontId="32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7"/>
  <sheetViews>
    <sheetView workbookViewId="0">
      <selection activeCell="B6" sqref="B6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3.62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28" t="s">
        <v>132</v>
      </c>
      <c r="B2" s="128"/>
      <c r="C2" s="128"/>
      <c r="D2" s="128"/>
      <c r="E2" s="8"/>
      <c r="F2" s="8"/>
      <c r="G2" s="8"/>
    </row>
    <row r="3" spans="1:7" ht="22.7" customHeight="1">
      <c r="A3" s="9"/>
      <c r="B3" s="9"/>
      <c r="C3" s="132" t="s">
        <v>32</v>
      </c>
      <c r="D3" s="132"/>
      <c r="E3" s="9"/>
      <c r="F3" s="9"/>
      <c r="G3" s="9"/>
    </row>
    <row r="4" spans="1:7" ht="22.7" customHeight="1">
      <c r="A4" s="133" t="s">
        <v>33</v>
      </c>
      <c r="B4" s="133"/>
      <c r="C4" s="133" t="s">
        <v>34</v>
      </c>
      <c r="D4" s="133"/>
      <c r="E4" s="9"/>
      <c r="F4" s="9"/>
      <c r="G4" s="9"/>
    </row>
    <row r="5" spans="1:7" ht="22.7" customHeight="1">
      <c r="A5" s="45" t="s">
        <v>35</v>
      </c>
      <c r="B5" s="45" t="s">
        <v>36</v>
      </c>
      <c r="C5" s="45" t="s">
        <v>35</v>
      </c>
      <c r="D5" s="45" t="s">
        <v>112</v>
      </c>
      <c r="E5" s="9"/>
      <c r="F5" s="9"/>
      <c r="G5" s="9"/>
    </row>
    <row r="6" spans="1:7" ht="22.7" customHeight="1">
      <c r="A6" s="29" t="s">
        <v>133</v>
      </c>
      <c r="B6" s="144">
        <f>SUM(B7:B9)</f>
        <v>2054297.16</v>
      </c>
      <c r="C6" s="29" t="s">
        <v>134</v>
      </c>
      <c r="D6" s="145">
        <f>SUM(D7:D36)</f>
        <v>2054297.1599999997</v>
      </c>
      <c r="E6" s="9"/>
      <c r="F6" s="9"/>
      <c r="G6" s="9"/>
    </row>
    <row r="7" spans="1:7" ht="22.7" customHeight="1">
      <c r="A7" s="29" t="s">
        <v>135</v>
      </c>
      <c r="B7" s="146">
        <v>2054297.16</v>
      </c>
      <c r="C7" s="29" t="s">
        <v>136</v>
      </c>
      <c r="D7" s="147"/>
      <c r="E7" s="9"/>
      <c r="F7" s="9"/>
      <c r="G7" s="9"/>
    </row>
    <row r="8" spans="1:7" ht="22.7" customHeight="1">
      <c r="A8" s="29" t="s">
        <v>137</v>
      </c>
      <c r="B8" s="147"/>
      <c r="C8" s="29" t="s">
        <v>138</v>
      </c>
      <c r="D8" s="147"/>
      <c r="E8" s="9"/>
      <c r="F8" s="9"/>
      <c r="G8" s="9"/>
    </row>
    <row r="9" spans="1:7" ht="22.7" customHeight="1">
      <c r="A9" s="29" t="s">
        <v>139</v>
      </c>
      <c r="B9" s="147"/>
      <c r="C9" s="29" t="s">
        <v>140</v>
      </c>
      <c r="D9" s="147"/>
      <c r="E9" s="9"/>
      <c r="F9" s="9"/>
      <c r="G9" s="9"/>
    </row>
    <row r="10" spans="1:7" ht="22.7" customHeight="1">
      <c r="A10" s="29"/>
      <c r="B10" s="148"/>
      <c r="C10" s="29" t="s">
        <v>141</v>
      </c>
      <c r="D10" s="147"/>
      <c r="E10" s="9"/>
      <c r="F10" s="9"/>
      <c r="G10" s="9"/>
    </row>
    <row r="11" spans="1:7" ht="22.7" customHeight="1">
      <c r="A11" s="29"/>
      <c r="B11" s="148"/>
      <c r="C11" s="29" t="s">
        <v>142</v>
      </c>
      <c r="D11" s="147"/>
      <c r="E11" s="9"/>
      <c r="F11" s="9"/>
      <c r="G11" s="9"/>
    </row>
    <row r="12" spans="1:7" ht="22.7" customHeight="1">
      <c r="A12" s="29"/>
      <c r="B12" s="148"/>
      <c r="C12" s="29" t="s">
        <v>143</v>
      </c>
      <c r="D12" s="147"/>
      <c r="E12" s="9"/>
      <c r="F12" s="9"/>
      <c r="G12" s="9"/>
    </row>
    <row r="13" spans="1:7" ht="22.7" customHeight="1">
      <c r="A13" s="93"/>
      <c r="B13" s="50"/>
      <c r="C13" s="29" t="s">
        <v>144</v>
      </c>
      <c r="D13" s="147"/>
      <c r="E13" s="9"/>
      <c r="F13" s="9"/>
      <c r="G13" s="9"/>
    </row>
    <row r="14" spans="1:7" ht="22.7" customHeight="1">
      <c r="A14" s="29"/>
      <c r="B14" s="148"/>
      <c r="C14" s="29" t="s">
        <v>145</v>
      </c>
      <c r="D14" s="149">
        <v>278142.61</v>
      </c>
      <c r="E14" s="9"/>
      <c r="F14" s="9"/>
      <c r="G14" s="43"/>
    </row>
    <row r="15" spans="1:7" ht="22.7" customHeight="1">
      <c r="A15" s="29"/>
      <c r="B15" s="148"/>
      <c r="C15" s="29" t="s">
        <v>146</v>
      </c>
      <c r="D15" s="150"/>
      <c r="E15" s="9"/>
      <c r="F15" s="9"/>
      <c r="G15" s="9"/>
    </row>
    <row r="16" spans="1:7" ht="22.7" customHeight="1">
      <c r="A16" s="29"/>
      <c r="B16" s="148"/>
      <c r="C16" s="29" t="s">
        <v>147</v>
      </c>
      <c r="D16" s="150">
        <f>D37-D14</f>
        <v>1776154.5499999998</v>
      </c>
      <c r="E16" s="9"/>
      <c r="F16" s="9"/>
      <c r="G16" s="9"/>
    </row>
    <row r="17" spans="1:7" ht="22.7" customHeight="1">
      <c r="A17" s="29"/>
      <c r="B17" s="148"/>
      <c r="C17" s="29" t="s">
        <v>148</v>
      </c>
      <c r="D17" s="147"/>
      <c r="E17" s="9"/>
      <c r="F17" s="9"/>
      <c r="G17" s="9"/>
    </row>
    <row r="18" spans="1:7" ht="22.7" customHeight="1">
      <c r="A18" s="29"/>
      <c r="B18" s="148"/>
      <c r="C18" s="29" t="s">
        <v>149</v>
      </c>
      <c r="D18" s="147"/>
      <c r="E18" s="9"/>
      <c r="F18" s="9"/>
      <c r="G18" s="9"/>
    </row>
    <row r="19" spans="1:7" ht="22.7" customHeight="1">
      <c r="A19" s="29"/>
      <c r="B19" s="29"/>
      <c r="C19" s="29" t="s">
        <v>150</v>
      </c>
      <c r="D19" s="147"/>
      <c r="E19" s="9"/>
      <c r="F19" s="9"/>
      <c r="G19" s="9"/>
    </row>
    <row r="20" spans="1:7" ht="22.7" customHeight="1">
      <c r="A20" s="29"/>
      <c r="B20" s="29"/>
      <c r="C20" s="29" t="s">
        <v>151</v>
      </c>
      <c r="D20" s="147"/>
      <c r="E20" s="9"/>
      <c r="F20" s="9"/>
      <c r="G20" s="9"/>
    </row>
    <row r="21" spans="1:7" ht="22.7" customHeight="1">
      <c r="A21" s="29"/>
      <c r="B21" s="29"/>
      <c r="C21" s="29" t="s">
        <v>152</v>
      </c>
      <c r="D21" s="147"/>
      <c r="E21" s="9"/>
      <c r="F21" s="9"/>
      <c r="G21" s="9"/>
    </row>
    <row r="22" spans="1:7" ht="22.7" customHeight="1">
      <c r="A22" s="29"/>
      <c r="B22" s="29"/>
      <c r="C22" s="29" t="s">
        <v>153</v>
      </c>
      <c r="D22" s="147"/>
      <c r="E22" s="9"/>
      <c r="F22" s="9"/>
      <c r="G22" s="9"/>
    </row>
    <row r="23" spans="1:7" ht="22.7" customHeight="1">
      <c r="A23" s="29"/>
      <c r="B23" s="29"/>
      <c r="C23" s="29" t="s">
        <v>154</v>
      </c>
      <c r="D23" s="147"/>
      <c r="E23" s="9"/>
      <c r="F23" s="9"/>
      <c r="G23" s="9"/>
    </row>
    <row r="24" spans="1:7" ht="22.7" customHeight="1">
      <c r="A24" s="29"/>
      <c r="B24" s="29"/>
      <c r="C24" s="29" t="s">
        <v>155</v>
      </c>
      <c r="D24" s="147"/>
      <c r="E24" s="9"/>
      <c r="F24" s="9"/>
      <c r="G24" s="9"/>
    </row>
    <row r="25" spans="1:7" ht="22.7" customHeight="1">
      <c r="A25" s="29"/>
      <c r="B25" s="29"/>
      <c r="C25" s="29" t="s">
        <v>156</v>
      </c>
      <c r="D25" s="147"/>
      <c r="E25" s="9"/>
      <c r="F25" s="9"/>
      <c r="G25" s="9"/>
    </row>
    <row r="26" spans="1:7" ht="22.7" customHeight="1">
      <c r="A26" s="29"/>
      <c r="B26" s="29"/>
      <c r="C26" s="29" t="s">
        <v>157</v>
      </c>
      <c r="D26" s="147"/>
      <c r="E26" s="9"/>
      <c r="F26" s="9"/>
      <c r="G26" s="9"/>
    </row>
    <row r="27" spans="1:7" ht="22.7" customHeight="1">
      <c r="A27" s="29"/>
      <c r="B27" s="29"/>
      <c r="C27" s="29" t="s">
        <v>158</v>
      </c>
      <c r="D27" s="147"/>
      <c r="E27" s="9"/>
      <c r="F27" s="9"/>
      <c r="G27" s="9"/>
    </row>
    <row r="28" spans="1:7" ht="22.7" customHeight="1">
      <c r="A28" s="29"/>
      <c r="B28" s="29"/>
      <c r="C28" s="29" t="s">
        <v>159</v>
      </c>
      <c r="D28" s="147"/>
      <c r="E28" s="9"/>
      <c r="F28" s="9"/>
      <c r="G28" s="9"/>
    </row>
    <row r="29" spans="1:7" ht="22.7" customHeight="1">
      <c r="A29" s="29"/>
      <c r="B29" s="29"/>
      <c r="C29" s="29" t="s">
        <v>160</v>
      </c>
      <c r="D29" s="147"/>
      <c r="E29" s="9"/>
      <c r="F29" s="9"/>
      <c r="G29" s="9"/>
    </row>
    <row r="30" spans="1:7" ht="22.7" customHeight="1">
      <c r="A30" s="29"/>
      <c r="B30" s="29"/>
      <c r="C30" s="29" t="s">
        <v>161</v>
      </c>
      <c r="D30" s="147"/>
      <c r="E30" s="9"/>
      <c r="F30" s="9"/>
      <c r="G30" s="9"/>
    </row>
    <row r="31" spans="1:7" ht="22.7" customHeight="1">
      <c r="A31" s="29"/>
      <c r="B31" s="29"/>
      <c r="C31" s="29" t="s">
        <v>162</v>
      </c>
      <c r="D31" s="147"/>
      <c r="E31" s="9"/>
      <c r="F31" s="9"/>
      <c r="G31" s="9"/>
    </row>
    <row r="32" spans="1:7" ht="22.7" customHeight="1">
      <c r="A32" s="29"/>
      <c r="B32" s="29"/>
      <c r="C32" s="29" t="s">
        <v>163</v>
      </c>
      <c r="D32" s="147"/>
      <c r="E32" s="9"/>
      <c r="F32" s="9"/>
      <c r="G32" s="9"/>
    </row>
    <row r="33" spans="1:7" ht="22.7" customHeight="1">
      <c r="A33" s="29"/>
      <c r="B33" s="29"/>
      <c r="C33" s="29" t="s">
        <v>164</v>
      </c>
      <c r="D33" s="147"/>
      <c r="E33" s="9"/>
      <c r="F33" s="9"/>
      <c r="G33" s="9"/>
    </row>
    <row r="34" spans="1:7" ht="22.7" customHeight="1">
      <c r="A34" s="29"/>
      <c r="B34" s="29"/>
      <c r="C34" s="29" t="s">
        <v>165</v>
      </c>
      <c r="D34" s="147"/>
      <c r="E34" s="9"/>
      <c r="F34" s="9"/>
      <c r="G34" s="9"/>
    </row>
    <row r="35" spans="1:7" ht="22.7" customHeight="1">
      <c r="A35" s="29"/>
      <c r="B35" s="29"/>
      <c r="C35" s="29" t="s">
        <v>166</v>
      </c>
      <c r="D35" s="147"/>
      <c r="E35" s="9"/>
      <c r="F35" s="9"/>
      <c r="G35" s="9"/>
    </row>
    <row r="36" spans="1:7" ht="22.7" customHeight="1">
      <c r="A36" s="29"/>
      <c r="B36" s="29"/>
      <c r="C36" s="29" t="s">
        <v>167</v>
      </c>
      <c r="D36" s="145"/>
      <c r="E36" s="9"/>
      <c r="F36" s="9"/>
      <c r="G36" s="9"/>
    </row>
    <row r="37" spans="1:7" ht="22.7" customHeight="1">
      <c r="A37" s="45" t="s">
        <v>168</v>
      </c>
      <c r="B37" s="151">
        <f>B6</f>
        <v>2054297.16</v>
      </c>
      <c r="C37" s="45" t="s">
        <v>169</v>
      </c>
      <c r="D37" s="152">
        <f>B37</f>
        <v>2054297.16</v>
      </c>
      <c r="E37" s="43"/>
      <c r="F37" s="9"/>
      <c r="G37" s="9"/>
    </row>
  </sheetData>
  <mergeCells count="4">
    <mergeCell ref="A2:D2"/>
    <mergeCell ref="C3:D3"/>
    <mergeCell ref="A4:B4"/>
    <mergeCell ref="C4:D4"/>
  </mergeCells>
  <phoneticPr fontId="32" type="noConversion"/>
  <pageMargins left="0.39305555555555599" right="0.27500000000000002" top="0.270000010728836" bottom="0.270000010728836" header="0" footer="0"/>
  <pageSetup paperSize="9" scale="93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"/>
  <sheetViews>
    <sheetView workbookViewId="0">
      <selection activeCell="C18" sqref="C18"/>
    </sheetView>
  </sheetViews>
  <sheetFormatPr defaultColWidth="10" defaultRowHeight="13.5"/>
  <cols>
    <col min="1" max="1" width="16.375" customWidth="1"/>
    <col min="2" max="2" width="18" customWidth="1"/>
    <col min="3" max="3" width="14.875" customWidth="1"/>
    <col min="4" max="4" width="14.625" customWidth="1"/>
    <col min="5" max="5" width="10.25" customWidth="1"/>
    <col min="6" max="6" width="10.875" customWidth="1"/>
    <col min="7" max="8" width="10.375" customWidth="1"/>
    <col min="9" max="9" width="10.75" customWidth="1"/>
    <col min="10" max="10" width="11.5" customWidth="1"/>
    <col min="11" max="11" width="11.3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28" t="s">
        <v>170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32" t="s">
        <v>32</v>
      </c>
      <c r="K3" s="132"/>
    </row>
    <row r="4" spans="1:11" ht="22.7" customHeight="1">
      <c r="A4" s="130" t="s">
        <v>171</v>
      </c>
      <c r="B4" s="130" t="s">
        <v>112</v>
      </c>
      <c r="C4" s="130" t="s">
        <v>172</v>
      </c>
      <c r="D4" s="130"/>
      <c r="E4" s="130"/>
      <c r="F4" s="130" t="s">
        <v>173</v>
      </c>
      <c r="G4" s="130"/>
      <c r="H4" s="130"/>
      <c r="I4" s="130" t="s">
        <v>174</v>
      </c>
      <c r="J4" s="130"/>
      <c r="K4" s="130"/>
    </row>
    <row r="5" spans="1:11" ht="22.7" customHeight="1">
      <c r="A5" s="130"/>
      <c r="B5" s="130"/>
      <c r="C5" s="11" t="s">
        <v>112</v>
      </c>
      <c r="D5" s="11" t="s">
        <v>109</v>
      </c>
      <c r="E5" s="11" t="s">
        <v>110</v>
      </c>
      <c r="F5" s="11" t="s">
        <v>112</v>
      </c>
      <c r="G5" s="11" t="s">
        <v>109</v>
      </c>
      <c r="H5" s="11" t="s">
        <v>110</v>
      </c>
      <c r="I5" s="11" t="s">
        <v>112</v>
      </c>
      <c r="J5" s="11" t="s">
        <v>109</v>
      </c>
      <c r="K5" s="11" t="s">
        <v>110</v>
      </c>
    </row>
    <row r="6" spans="1:11" ht="22.7" customHeight="1">
      <c r="A6" s="40" t="s">
        <v>112</v>
      </c>
      <c r="B6" s="66">
        <f>B7</f>
        <v>2054297.16</v>
      </c>
      <c r="C6" s="66">
        <f>D6</f>
        <v>2054297.16</v>
      </c>
      <c r="D6" s="66">
        <f>D7</f>
        <v>2054297.16</v>
      </c>
      <c r="E6" s="66"/>
      <c r="F6" s="66"/>
      <c r="G6" s="66"/>
      <c r="H6" s="66"/>
      <c r="I6" s="66"/>
      <c r="J6" s="66"/>
      <c r="K6" s="66"/>
    </row>
    <row r="7" spans="1:11" ht="22.7" customHeight="1">
      <c r="A7" s="31" t="s">
        <v>238</v>
      </c>
      <c r="B7" s="66">
        <f>C7</f>
        <v>2054297.16</v>
      </c>
      <c r="C7" s="69">
        <f>D7</f>
        <v>2054297.16</v>
      </c>
      <c r="D7" s="98">
        <v>2054297.16</v>
      </c>
      <c r="E7" s="67"/>
      <c r="F7" s="67"/>
      <c r="G7" s="67"/>
      <c r="H7" s="67"/>
      <c r="I7" s="67"/>
      <c r="J7" s="67"/>
      <c r="K7" s="67"/>
    </row>
    <row r="8" spans="1:11" ht="22.7" customHeight="1">
      <c r="A8" s="68"/>
      <c r="B8" s="69"/>
      <c r="C8" s="69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2" type="noConversion"/>
  <pageMargins left="0.75" right="0.75" top="0.270000010728836" bottom="0.270000010728836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E17" sqref="E17"/>
    </sheetView>
  </sheetViews>
  <sheetFormatPr defaultColWidth="10" defaultRowHeight="13.5"/>
  <cols>
    <col min="1" max="1" width="14.25" customWidth="1"/>
    <col min="2" max="2" width="27.25" customWidth="1"/>
    <col min="3" max="3" width="15.375" customWidth="1"/>
    <col min="4" max="4" width="18" customWidth="1"/>
    <col min="5" max="5" width="11.875" customWidth="1"/>
  </cols>
  <sheetData>
    <row r="1" spans="1:5" ht="14.25" customHeight="1">
      <c r="A1" s="58"/>
    </row>
    <row r="2" spans="1:5" ht="36.950000000000003" customHeight="1">
      <c r="A2" s="128" t="s">
        <v>175</v>
      </c>
      <c r="B2" s="128"/>
      <c r="C2" s="128"/>
      <c r="D2" s="128"/>
      <c r="E2" s="128"/>
    </row>
    <row r="3" spans="1:5" ht="21.95" customHeight="1">
      <c r="A3" s="9"/>
      <c r="B3" s="9"/>
      <c r="C3" s="132" t="s">
        <v>32</v>
      </c>
      <c r="D3" s="132"/>
      <c r="E3" s="132"/>
    </row>
    <row r="4" spans="1:5" ht="22.7" customHeight="1">
      <c r="A4" s="133" t="s">
        <v>108</v>
      </c>
      <c r="B4" s="133"/>
      <c r="C4" s="133" t="s">
        <v>172</v>
      </c>
      <c r="D4" s="133"/>
      <c r="E4" s="133"/>
    </row>
    <row r="5" spans="1:5" ht="22.7" customHeight="1">
      <c r="A5" s="59" t="s">
        <v>176</v>
      </c>
      <c r="B5" s="59" t="s">
        <v>177</v>
      </c>
      <c r="C5" s="60" t="s">
        <v>112</v>
      </c>
      <c r="D5" s="59" t="s">
        <v>109</v>
      </c>
      <c r="E5" s="59" t="s">
        <v>110</v>
      </c>
    </row>
    <row r="6" spans="1:5" ht="21.95" customHeight="1">
      <c r="A6" s="61"/>
      <c r="B6" s="62" t="s">
        <v>112</v>
      </c>
      <c r="C6" s="60">
        <f t="shared" ref="C6" si="0">D6</f>
        <v>2054297.1600000001</v>
      </c>
      <c r="D6" s="114">
        <f>D7+D15</f>
        <v>2054297.1600000001</v>
      </c>
      <c r="E6" s="63"/>
    </row>
    <row r="7" spans="1:5" ht="21.95" customHeight="1">
      <c r="A7" s="20" t="s">
        <v>123</v>
      </c>
      <c r="B7" s="106" t="s">
        <v>124</v>
      </c>
      <c r="C7" s="106">
        <v>278142.61</v>
      </c>
      <c r="D7" s="104">
        <v>278142.61</v>
      </c>
      <c r="E7" s="46"/>
    </row>
    <row r="8" spans="1:5" ht="21.95" customHeight="1">
      <c r="A8" s="20" t="s">
        <v>127</v>
      </c>
      <c r="B8" s="20" t="s">
        <v>128</v>
      </c>
      <c r="C8" s="20">
        <v>258255.7</v>
      </c>
      <c r="D8" s="105">
        <v>258255.7</v>
      </c>
      <c r="E8" s="46"/>
    </row>
    <row r="9" spans="1:5" ht="21.95" customHeight="1">
      <c r="A9" s="20" t="s">
        <v>131</v>
      </c>
      <c r="B9" s="20" t="s">
        <v>235</v>
      </c>
      <c r="C9" s="20">
        <v>10750</v>
      </c>
      <c r="D9" s="105">
        <v>10750</v>
      </c>
      <c r="E9" s="64"/>
    </row>
    <row r="10" spans="1:5" ht="21.95" customHeight="1">
      <c r="A10" s="20" t="s">
        <v>129</v>
      </c>
      <c r="B10" s="20" t="s">
        <v>130</v>
      </c>
      <c r="C10" s="20">
        <v>247505.7</v>
      </c>
      <c r="D10" s="105">
        <v>247505.7</v>
      </c>
      <c r="E10" s="32"/>
    </row>
    <row r="11" spans="1:5" ht="21.95" customHeight="1">
      <c r="A11" s="20" t="s">
        <v>236</v>
      </c>
      <c r="B11" s="20" t="s">
        <v>245</v>
      </c>
      <c r="C11" s="20">
        <v>6480</v>
      </c>
      <c r="D11" s="105">
        <f>D12</f>
        <v>6480</v>
      </c>
      <c r="E11" s="32"/>
    </row>
    <row r="12" spans="1:5" ht="21.95" customHeight="1">
      <c r="A12" s="20" t="s">
        <v>233</v>
      </c>
      <c r="B12" s="20" t="s">
        <v>234</v>
      </c>
      <c r="C12" s="20">
        <v>6480</v>
      </c>
      <c r="D12" s="105">
        <v>6480</v>
      </c>
      <c r="E12" s="32"/>
    </row>
    <row r="13" spans="1:5" ht="21.95" customHeight="1">
      <c r="A13" s="20" t="s">
        <v>237</v>
      </c>
      <c r="B13" s="20" t="s">
        <v>244</v>
      </c>
      <c r="C13" s="20">
        <v>13406.91</v>
      </c>
      <c r="D13" s="105">
        <f>D14</f>
        <v>13406.91</v>
      </c>
      <c r="E13" s="32"/>
    </row>
    <row r="14" spans="1:5" ht="21.95" customHeight="1">
      <c r="A14" s="20" t="s">
        <v>126</v>
      </c>
      <c r="B14" s="20" t="s">
        <v>125</v>
      </c>
      <c r="C14" s="20">
        <v>13406.91</v>
      </c>
      <c r="D14" s="105">
        <v>13406.91</v>
      </c>
      <c r="E14" s="32"/>
    </row>
    <row r="15" spans="1:5" ht="21.95" customHeight="1">
      <c r="A15" s="20" t="s">
        <v>113</v>
      </c>
      <c r="B15" s="106" t="s">
        <v>114</v>
      </c>
      <c r="C15" s="122">
        <f>C16+C18</f>
        <v>1776154.55</v>
      </c>
      <c r="D15" s="45">
        <f>D16+D18</f>
        <v>1776154.55</v>
      </c>
      <c r="E15" s="32"/>
    </row>
    <row r="16" spans="1:5" ht="21.95" customHeight="1">
      <c r="A16" s="20" t="s">
        <v>115</v>
      </c>
      <c r="B16" s="20" t="s">
        <v>116</v>
      </c>
      <c r="C16" s="120">
        <f>D16</f>
        <v>1661137.81</v>
      </c>
      <c r="D16" s="24">
        <f t="shared" ref="D16:D18" si="1">D17</f>
        <v>1661137.81</v>
      </c>
      <c r="E16" s="32"/>
    </row>
    <row r="17" spans="1:5" ht="21.95" customHeight="1">
      <c r="A17" s="20" t="s">
        <v>117</v>
      </c>
      <c r="B17" s="107" t="s">
        <v>118</v>
      </c>
      <c r="C17" s="121">
        <f>D17</f>
        <v>1661137.81</v>
      </c>
      <c r="D17" s="108">
        <v>1661137.81</v>
      </c>
      <c r="E17" s="32"/>
    </row>
    <row r="18" spans="1:5" ht="21.95" customHeight="1">
      <c r="A18" s="20" t="s">
        <v>119</v>
      </c>
      <c r="B18" s="107" t="s">
        <v>120</v>
      </c>
      <c r="C18" s="107">
        <v>115016.74</v>
      </c>
      <c r="D18" s="108">
        <f t="shared" si="1"/>
        <v>115016.74</v>
      </c>
      <c r="E18" s="113"/>
    </row>
    <row r="19" spans="1:5" ht="21.95" customHeight="1">
      <c r="A19" s="20" t="s">
        <v>121</v>
      </c>
      <c r="B19" s="107" t="s">
        <v>122</v>
      </c>
      <c r="C19" s="107">
        <v>115016.74</v>
      </c>
      <c r="D19" s="108">
        <v>115016.74</v>
      </c>
      <c r="E19" s="113"/>
    </row>
  </sheetData>
  <mergeCells count="4">
    <mergeCell ref="A2:E2"/>
    <mergeCell ref="C3:E3"/>
    <mergeCell ref="A4:B4"/>
    <mergeCell ref="C4:E4"/>
  </mergeCells>
  <phoneticPr fontId="32" type="noConversion"/>
  <pageMargins left="0.51180555555555596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B8" sqref="B8"/>
    </sheetView>
  </sheetViews>
  <sheetFormatPr defaultColWidth="10" defaultRowHeight="13.5"/>
  <cols>
    <col min="1" max="1" width="8.75" customWidth="1"/>
    <col min="2" max="2" width="23.125" customWidth="1"/>
    <col min="3" max="3" width="15.125" customWidth="1"/>
    <col min="4" max="4" width="17.125" style="42" customWidth="1"/>
    <col min="5" max="5" width="16.25" customWidth="1"/>
    <col min="6" max="7" width="10.375"/>
  </cols>
  <sheetData>
    <row r="1" spans="1:5" ht="18" customHeight="1">
      <c r="A1" s="8"/>
      <c r="B1" s="8"/>
      <c r="C1" s="8"/>
      <c r="D1" s="39"/>
      <c r="E1" s="8"/>
    </row>
    <row r="2" spans="1:5" ht="39.950000000000003" customHeight="1">
      <c r="A2" s="128" t="s">
        <v>178</v>
      </c>
      <c r="B2" s="128"/>
      <c r="C2" s="128"/>
      <c r="D2" s="134"/>
      <c r="E2" s="128"/>
    </row>
    <row r="3" spans="1:5" ht="22.7" customHeight="1">
      <c r="A3" s="135"/>
      <c r="B3" s="135"/>
      <c r="C3" s="9"/>
      <c r="D3" s="10"/>
      <c r="E3" s="44" t="s">
        <v>32</v>
      </c>
    </row>
    <row r="4" spans="1:5" ht="22.7" customHeight="1">
      <c r="A4" s="133" t="s">
        <v>179</v>
      </c>
      <c r="B4" s="133"/>
      <c r="C4" s="133" t="s">
        <v>180</v>
      </c>
      <c r="D4" s="136"/>
      <c r="E4" s="133"/>
    </row>
    <row r="5" spans="1:5" ht="22.7" customHeight="1">
      <c r="A5" s="45" t="s">
        <v>176</v>
      </c>
      <c r="B5" s="45" t="s">
        <v>177</v>
      </c>
      <c r="C5" s="45" t="s">
        <v>112</v>
      </c>
      <c r="D5" s="45" t="s">
        <v>181</v>
      </c>
      <c r="E5" s="45" t="s">
        <v>182</v>
      </c>
    </row>
    <row r="6" spans="1:5" ht="22.7" customHeight="1">
      <c r="A6" s="45"/>
      <c r="B6" s="47" t="s">
        <v>112</v>
      </c>
      <c r="C6" s="48">
        <f t="shared" ref="C6:C20" si="0">D6+E6</f>
        <v>2054297.16</v>
      </c>
      <c r="D6" s="49">
        <f>D7+D15+D18</f>
        <v>2033510.48</v>
      </c>
      <c r="E6" s="50">
        <f>E7+E15+E18</f>
        <v>20786.68</v>
      </c>
    </row>
    <row r="7" spans="1:5" ht="27" customHeight="1">
      <c r="A7" s="51" t="s">
        <v>183</v>
      </c>
      <c r="B7" s="51" t="s">
        <v>249</v>
      </c>
      <c r="C7" s="49">
        <f>D7</f>
        <v>2016280.48</v>
      </c>
      <c r="D7" s="49">
        <f>D8+D9+D10+D11+D12+D13+D14</f>
        <v>2016280.48</v>
      </c>
      <c r="E7" s="49"/>
    </row>
    <row r="8" spans="1:5" ht="27" customHeight="1">
      <c r="A8" s="33" t="s">
        <v>184</v>
      </c>
      <c r="B8" s="33" t="s">
        <v>185</v>
      </c>
      <c r="C8" s="115">
        <f t="shared" si="0"/>
        <v>701751.33</v>
      </c>
      <c r="D8" s="116">
        <v>701751.33</v>
      </c>
      <c r="E8" s="52"/>
    </row>
    <row r="9" spans="1:5" ht="27" customHeight="1">
      <c r="A9" s="33" t="s">
        <v>186</v>
      </c>
      <c r="B9" s="33" t="s">
        <v>187</v>
      </c>
      <c r="C9" s="115">
        <f t="shared" si="0"/>
        <v>154972</v>
      </c>
      <c r="D9" s="116">
        <v>154972</v>
      </c>
      <c r="E9" s="32"/>
    </row>
    <row r="10" spans="1:5" ht="27" customHeight="1">
      <c r="A10" s="33" t="s">
        <v>188</v>
      </c>
      <c r="B10" s="33" t="s">
        <v>189</v>
      </c>
      <c r="C10" s="115">
        <f t="shared" si="0"/>
        <v>328100</v>
      </c>
      <c r="D10" s="116">
        <v>328100</v>
      </c>
      <c r="E10" s="32"/>
    </row>
    <row r="11" spans="1:5" ht="27" customHeight="1">
      <c r="A11" s="33" t="s">
        <v>190</v>
      </c>
      <c r="B11" s="33" t="s">
        <v>191</v>
      </c>
      <c r="C11" s="115">
        <f t="shared" si="0"/>
        <v>455527.8</v>
      </c>
      <c r="D11" s="116">
        <v>455527.8</v>
      </c>
      <c r="E11" s="32"/>
    </row>
    <row r="12" spans="1:5" ht="27" customHeight="1">
      <c r="A12" s="33" t="s">
        <v>192</v>
      </c>
      <c r="B12" s="53" t="s">
        <v>193</v>
      </c>
      <c r="C12" s="115">
        <f t="shared" si="0"/>
        <v>247505.7</v>
      </c>
      <c r="D12" s="118">
        <v>247505.7</v>
      </c>
      <c r="E12" s="32"/>
    </row>
    <row r="13" spans="1:5" ht="27" customHeight="1">
      <c r="A13" s="33" t="s">
        <v>194</v>
      </c>
      <c r="B13" s="34" t="s">
        <v>195</v>
      </c>
      <c r="C13" s="115">
        <f>D13+E13</f>
        <v>115016.74</v>
      </c>
      <c r="D13" s="118">
        <v>115016.74</v>
      </c>
      <c r="E13" s="32"/>
    </row>
    <row r="14" spans="1:5" ht="27" customHeight="1">
      <c r="A14" s="33" t="s">
        <v>196</v>
      </c>
      <c r="B14" s="34" t="s">
        <v>197</v>
      </c>
      <c r="C14" s="115">
        <f t="shared" si="0"/>
        <v>13406.91</v>
      </c>
      <c r="D14" s="118">
        <v>13406.91</v>
      </c>
      <c r="E14" s="32"/>
    </row>
    <row r="15" spans="1:5" ht="27" customHeight="1">
      <c r="A15" s="51" t="s">
        <v>198</v>
      </c>
      <c r="B15" s="55" t="s">
        <v>199</v>
      </c>
      <c r="C15" s="48">
        <f t="shared" si="0"/>
        <v>20786.68</v>
      </c>
      <c r="D15" s="56"/>
      <c r="E15" s="48">
        <f>E16+E17</f>
        <v>20786.68</v>
      </c>
    </row>
    <row r="16" spans="1:5" ht="27" customHeight="1">
      <c r="A16" s="33" t="s">
        <v>200</v>
      </c>
      <c r="B16" s="34" t="s">
        <v>201</v>
      </c>
      <c r="C16" s="115">
        <f t="shared" si="0"/>
        <v>12188.11</v>
      </c>
      <c r="D16" s="54"/>
      <c r="E16" s="35">
        <v>12188.11</v>
      </c>
    </row>
    <row r="17" spans="1:5" ht="27" customHeight="1">
      <c r="A17" s="33" t="s">
        <v>202</v>
      </c>
      <c r="B17" s="34" t="s">
        <v>203</v>
      </c>
      <c r="C17" s="115">
        <f t="shared" si="0"/>
        <v>8598.57</v>
      </c>
      <c r="D17" s="54"/>
      <c r="E17" s="35">
        <v>8598.57</v>
      </c>
    </row>
    <row r="18" spans="1:5" ht="27" customHeight="1">
      <c r="A18" s="51" t="s">
        <v>204</v>
      </c>
      <c r="B18" s="55" t="s">
        <v>205</v>
      </c>
      <c r="C18" s="48">
        <f t="shared" si="0"/>
        <v>17230</v>
      </c>
      <c r="D18" s="117">
        <f>D19+D20</f>
        <v>17230</v>
      </c>
      <c r="E18" s="32"/>
    </row>
    <row r="19" spans="1:5" ht="27" customHeight="1">
      <c r="A19" s="33" t="s">
        <v>243</v>
      </c>
      <c r="B19" s="34" t="s">
        <v>247</v>
      </c>
      <c r="C19" s="115">
        <v>10750</v>
      </c>
      <c r="D19" s="118">
        <v>10750</v>
      </c>
      <c r="E19" s="32"/>
    </row>
    <row r="20" spans="1:5" ht="27" customHeight="1">
      <c r="A20" s="33" t="s">
        <v>242</v>
      </c>
      <c r="B20" s="34" t="s">
        <v>246</v>
      </c>
      <c r="C20" s="115">
        <f t="shared" si="0"/>
        <v>6480</v>
      </c>
      <c r="D20" s="57">
        <v>6480</v>
      </c>
      <c r="E20" s="32"/>
    </row>
    <row r="21" spans="1:5" ht="21.75" customHeight="1"/>
  </sheetData>
  <mergeCells count="4">
    <mergeCell ref="A2:E2"/>
    <mergeCell ref="A3:B3"/>
    <mergeCell ref="A4:B4"/>
    <mergeCell ref="C4:E4"/>
  </mergeCells>
  <phoneticPr fontId="32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workbookViewId="0">
      <selection activeCell="A13" sqref="A13"/>
    </sheetView>
  </sheetViews>
  <sheetFormatPr defaultColWidth="10" defaultRowHeight="13.5"/>
  <cols>
    <col min="1" max="1" width="48.8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37" t="s">
        <v>206</v>
      </c>
      <c r="B2" s="137"/>
      <c r="C2" s="137"/>
      <c r="D2" s="137"/>
      <c r="E2" s="137"/>
      <c r="F2" s="137"/>
      <c r="G2" s="137"/>
      <c r="H2" s="137"/>
    </row>
    <row r="3" spans="1:8" ht="22.7" customHeight="1">
      <c r="A3" s="8"/>
      <c r="B3" s="8"/>
      <c r="C3" s="8"/>
      <c r="D3" s="8"/>
      <c r="E3" s="8"/>
      <c r="F3" s="8"/>
      <c r="G3" s="8"/>
      <c r="H3" s="39" t="s">
        <v>32</v>
      </c>
    </row>
    <row r="4" spans="1:8" ht="22.7" customHeight="1">
      <c r="A4" s="138" t="s">
        <v>171</v>
      </c>
      <c r="B4" s="138" t="s">
        <v>207</v>
      </c>
      <c r="C4" s="138"/>
      <c r="D4" s="138"/>
      <c r="E4" s="138"/>
      <c r="F4" s="138"/>
      <c r="G4" s="138" t="s">
        <v>208</v>
      </c>
      <c r="H4" s="138" t="s">
        <v>209</v>
      </c>
    </row>
    <row r="5" spans="1:8" ht="22.7" customHeight="1">
      <c r="A5" s="138"/>
      <c r="B5" s="138" t="s">
        <v>112</v>
      </c>
      <c r="C5" s="138" t="s">
        <v>210</v>
      </c>
      <c r="D5" s="138" t="s">
        <v>211</v>
      </c>
      <c r="E5" s="138" t="s">
        <v>212</v>
      </c>
      <c r="F5" s="138"/>
      <c r="G5" s="138"/>
      <c r="H5" s="138"/>
    </row>
    <row r="6" spans="1:8" ht="22.7" customHeight="1">
      <c r="A6" s="138"/>
      <c r="B6" s="138"/>
      <c r="C6" s="138"/>
      <c r="D6" s="138"/>
      <c r="E6" s="11" t="s">
        <v>213</v>
      </c>
      <c r="F6" s="11" t="s">
        <v>214</v>
      </c>
      <c r="G6" s="138"/>
      <c r="H6" s="138"/>
    </row>
    <row r="7" spans="1:8" ht="22.7" customHeight="1">
      <c r="A7" s="40" t="s">
        <v>112</v>
      </c>
      <c r="B7" s="41"/>
      <c r="C7" s="41"/>
      <c r="D7" s="41"/>
      <c r="E7" s="41"/>
      <c r="F7" s="41"/>
      <c r="G7" s="41"/>
      <c r="H7" s="41"/>
    </row>
    <row r="8" spans="1:8" ht="22.7" customHeight="1">
      <c r="A8" s="40"/>
      <c r="B8" s="41"/>
      <c r="C8" s="41"/>
      <c r="D8" s="41"/>
      <c r="E8" s="41"/>
      <c r="F8" s="41"/>
      <c r="G8" s="41"/>
      <c r="H8" s="41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2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7"/>
  <sheetViews>
    <sheetView workbookViewId="0">
      <selection activeCell="C8" sqref="C8"/>
    </sheetView>
  </sheetViews>
  <sheetFormatPr defaultColWidth="10" defaultRowHeight="15"/>
  <cols>
    <col min="1" max="1" width="9.75" customWidth="1"/>
    <col min="2" max="2" width="12" style="15" customWidth="1"/>
    <col min="3" max="3" width="25.375" style="15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28" t="s">
        <v>215</v>
      </c>
      <c r="B2" s="131"/>
      <c r="C2" s="131"/>
      <c r="D2" s="128"/>
      <c r="E2" s="128"/>
      <c r="F2" s="128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216</v>
      </c>
      <c r="B4" s="25" t="s">
        <v>217</v>
      </c>
      <c r="C4" s="26" t="s">
        <v>218</v>
      </c>
      <c r="D4" s="24" t="s">
        <v>112</v>
      </c>
      <c r="E4" s="24" t="s">
        <v>109</v>
      </c>
      <c r="F4" s="24" t="s">
        <v>110</v>
      </c>
      <c r="G4" s="8"/>
      <c r="H4" s="8"/>
      <c r="I4" s="8"/>
      <c r="J4" s="8"/>
    </row>
    <row r="5" spans="1:10" ht="27.95" customHeight="1">
      <c r="A5" s="24"/>
      <c r="B5" s="27"/>
      <c r="C5" s="28" t="s">
        <v>112</v>
      </c>
      <c r="D5" s="93">
        <f>D6</f>
        <v>20786.68</v>
      </c>
      <c r="E5" s="93">
        <f>E6</f>
        <v>20786.68</v>
      </c>
      <c r="F5" s="29"/>
      <c r="G5" s="9"/>
      <c r="H5" s="9"/>
      <c r="I5" s="9"/>
      <c r="J5" s="9"/>
    </row>
    <row r="6" spans="1:10" ht="27.95" customHeight="1">
      <c r="A6" s="30">
        <v>1</v>
      </c>
      <c r="B6" s="27" t="s">
        <v>198</v>
      </c>
      <c r="C6" s="31" t="s">
        <v>240</v>
      </c>
      <c r="D6" s="115">
        <f>D7+D8</f>
        <v>20786.68</v>
      </c>
      <c r="E6" s="115">
        <f>E7+E8</f>
        <v>20786.68</v>
      </c>
      <c r="F6" s="32"/>
    </row>
    <row r="7" spans="1:10" ht="27.95" customHeight="1">
      <c r="A7" s="30">
        <v>2</v>
      </c>
      <c r="B7" s="33" t="s">
        <v>241</v>
      </c>
      <c r="C7" s="34" t="s">
        <v>201</v>
      </c>
      <c r="D7" s="115">
        <f>E7+F7</f>
        <v>12188.11</v>
      </c>
      <c r="E7" s="116">
        <v>12188.11</v>
      </c>
      <c r="F7" s="32"/>
    </row>
    <row r="8" spans="1:10" ht="27.95" customHeight="1">
      <c r="A8" s="30">
        <v>3</v>
      </c>
      <c r="B8" s="33" t="s">
        <v>248</v>
      </c>
      <c r="C8" s="34" t="s">
        <v>203</v>
      </c>
      <c r="D8" s="115">
        <f>E8+F8</f>
        <v>8598.57</v>
      </c>
      <c r="E8" s="116">
        <v>8598.57</v>
      </c>
      <c r="F8" s="32"/>
    </row>
    <row r="9" spans="1:10" ht="27.95" customHeight="1">
      <c r="A9" s="32"/>
      <c r="B9" s="36"/>
      <c r="C9" s="37"/>
      <c r="D9" s="32"/>
      <c r="E9" s="32"/>
      <c r="F9" s="32"/>
    </row>
    <row r="10" spans="1:10" ht="27.95" customHeight="1">
      <c r="A10" s="32"/>
      <c r="B10" s="36"/>
      <c r="C10" s="37"/>
      <c r="D10" s="32"/>
      <c r="E10" s="32"/>
      <c r="F10" s="32"/>
    </row>
    <row r="11" spans="1:10" ht="27.95" customHeight="1">
      <c r="A11" s="32"/>
      <c r="B11" s="36"/>
      <c r="C11" s="37"/>
      <c r="D11" s="32"/>
      <c r="E11" s="32"/>
      <c r="F11" s="32"/>
    </row>
    <row r="12" spans="1:10" ht="27.95" customHeight="1">
      <c r="A12" s="32"/>
      <c r="B12" s="36"/>
      <c r="C12" s="37"/>
      <c r="D12" s="32"/>
      <c r="E12" s="38"/>
      <c r="F12" s="32"/>
    </row>
    <row r="13" spans="1:10" ht="27.95" customHeight="1">
      <c r="A13" s="32"/>
      <c r="B13" s="36"/>
      <c r="C13" s="37"/>
      <c r="D13" s="32"/>
      <c r="E13" s="32"/>
      <c r="F13" s="32"/>
    </row>
    <row r="14" spans="1:10" ht="27.95" customHeight="1">
      <c r="A14" s="32"/>
      <c r="B14" s="36"/>
      <c r="C14" s="37"/>
      <c r="D14" s="32"/>
      <c r="E14" s="32"/>
      <c r="F14" s="32"/>
    </row>
    <row r="15" spans="1:10" ht="27.95" customHeight="1">
      <c r="A15" s="32"/>
      <c r="B15" s="36"/>
      <c r="C15" s="37"/>
      <c r="D15" s="32"/>
      <c r="E15" s="32"/>
      <c r="F15" s="32"/>
    </row>
    <row r="16" spans="1:10" ht="27.95" customHeight="1">
      <c r="A16" s="32"/>
      <c r="B16" s="36"/>
      <c r="C16" s="37"/>
      <c r="D16" s="32"/>
      <c r="E16" s="32"/>
      <c r="F16" s="32"/>
    </row>
    <row r="17" spans="1:6" ht="27.95" customHeight="1">
      <c r="A17" s="32"/>
      <c r="B17" s="36"/>
      <c r="C17" s="37"/>
      <c r="D17" s="32"/>
      <c r="E17" s="32"/>
      <c r="F17" s="32"/>
    </row>
    <row r="18" spans="1:6" ht="27.95" customHeight="1">
      <c r="A18" s="32"/>
      <c r="B18" s="36"/>
      <c r="C18" s="37"/>
      <c r="D18" s="32"/>
      <c r="E18" s="32"/>
      <c r="F18" s="32"/>
    </row>
    <row r="19" spans="1:6" ht="27.95" customHeight="1">
      <c r="A19" s="32"/>
      <c r="B19" s="36"/>
      <c r="C19" s="37"/>
      <c r="D19" s="32"/>
      <c r="E19" s="32"/>
      <c r="F19" s="32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2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2"/>
  <sheetViews>
    <sheetView showGridLines="0" showZeros="0" workbookViewId="0">
      <selection activeCell="C16" sqref="C1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31" t="s">
        <v>219</v>
      </c>
      <c r="B2" s="131"/>
      <c r="C2" s="13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39" t="s">
        <v>220</v>
      </c>
      <c r="B4" s="139"/>
      <c r="C4" s="140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221</v>
      </c>
      <c r="B5" s="18" t="s">
        <v>222</v>
      </c>
      <c r="C5" s="14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112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2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workbookViewId="0">
      <selection activeCell="E30" sqref="E3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28" t="s">
        <v>223</v>
      </c>
      <c r="B2" s="128"/>
      <c r="C2" s="128"/>
      <c r="D2" s="128"/>
      <c r="E2" s="128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171</v>
      </c>
      <c r="B4" s="11" t="s">
        <v>112</v>
      </c>
      <c r="C4" s="11" t="s">
        <v>224</v>
      </c>
      <c r="D4" s="11" t="s">
        <v>225</v>
      </c>
      <c r="E4" s="11" t="s">
        <v>226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2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6"/>
  <sheetViews>
    <sheetView tabSelected="1" workbookViewId="0">
      <selection activeCell="B37" sqref="B37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41" t="s">
        <v>227</v>
      </c>
      <c r="B1" s="141"/>
    </row>
    <row r="2" spans="1:2">
      <c r="A2" s="1" t="s">
        <v>228</v>
      </c>
    </row>
    <row r="3" spans="1:2" ht="15" customHeight="1">
      <c r="A3" s="142" t="s">
        <v>35</v>
      </c>
      <c r="B3" s="143" t="s">
        <v>36</v>
      </c>
    </row>
    <row r="4" spans="1:2">
      <c r="A4" s="142"/>
      <c r="B4" s="143"/>
    </row>
    <row r="5" spans="1:2">
      <c r="A5" s="3" t="s">
        <v>229</v>
      </c>
      <c r="B5" s="2">
        <v>1</v>
      </c>
    </row>
    <row r="6" spans="1:2">
      <c r="A6" s="4" t="s">
        <v>230</v>
      </c>
      <c r="B6" s="5"/>
    </row>
    <row r="7" spans="1:2">
      <c r="A7" s="6" t="s">
        <v>231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232</v>
      </c>
    </row>
  </sheetData>
  <mergeCells count="3">
    <mergeCell ref="A1:B1"/>
    <mergeCell ref="A3:A4"/>
    <mergeCell ref="B3:B4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2025-02-24T08:46:12Z</cp:lastPrinted>
  <dcterms:created xsi:type="dcterms:W3CDTF">2023-01-31T08:53:00Z</dcterms:created>
  <dcterms:modified xsi:type="dcterms:W3CDTF">2025-02-24T08:46:14Z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