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<sst xmlns="http://schemas.openxmlformats.org/spreadsheetml/2006/main" count="332" uniqueCount="244">
  <si>
    <t>单位代码：</t>
  </si>
  <si>
    <t>单位名称：</t>
  </si>
  <si>
    <t>宁县湘乐中心卫生院</t>
  </si>
  <si>
    <t>部门预算公开表</t>
  </si>
  <si>
    <t xml:space="preserve">     </t>
  </si>
  <si>
    <t>编制日期：</t>
  </si>
  <si>
    <t>部门领导：</t>
  </si>
  <si>
    <t>闫伟伟</t>
  </si>
  <si>
    <t>财务负责人：</t>
  </si>
  <si>
    <t>冯永平</t>
  </si>
  <si>
    <t>制表人：</t>
  </si>
  <si>
    <t>孙盼虎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</si>
  <si>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</si>
  <si>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</si>
  <si>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</si>
  <si>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</si>
  <si>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</si>
  <si>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</si>
  <si>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</si>
  <si>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</si>
  <si>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</si>
  <si>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</si>
  <si>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</si>
  <si>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</si>
  <si>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</si>
  <si>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</si>
  <si>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</si>
  <si>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</si>
  <si>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</si>
  <si>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</si>
  <si>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</si>
  <si>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</si>
  <si>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</si>
  <si>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</si>
  <si>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</si>
  <si>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</si>
  <si>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</si>
  <si>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</si>
  <si>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</si>
  <si>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</si>
  <si>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</si>
  <si>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</si>
  <si>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</si>
  <si>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</si>
  <si>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</si>
  <si>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</si>
  <si>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</si>
  <si>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</si>
  <si>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</si>
  <si>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</si>
  <si>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</si>
  <si>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</si>
  <si>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</si>
  <si>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</si>
  <si>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</si>
  <si>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</si>
  <si>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</si>
  <si>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</si>
  <si>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</si>
  <si>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</si>
  <si>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</si>
  <si>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</si>
  <si>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</si>
  <si>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</si>
  <si>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</si>
  <si>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</si>
  <si>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</si>
  <si>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</si>
  <si>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</si>
  <si>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</si>
  <si>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</si>
  <si>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</si>
  <si>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</si>
  <si>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</si>
  <si>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</si>
  <si>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</si>
  <si>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</si>
  <si>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</si>
  <si>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</si>
  <si>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</si>
  <si>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</si>
  <si>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</si>
  <si>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</si>
  <si>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</si>
  <si>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</si>
  <si>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</si>
  <si>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</si>
  <si>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</si>
  <si>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</si>
  <si>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</si>
  <si>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</si>
  <si>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</si>
  <si>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</si>
  <si>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</si>
  <si>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</si>
  <si>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</si>
  <si>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</si>
  <si>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</si>
  <si>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</si>
  <si>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</si>
  <si>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</si>
  <si>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</si>
  <si>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</si>
  <si>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</si>
  <si>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</si>
  <si>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</si>
  <si>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</si>
  <si>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</si>
  <si>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</si>
  <si>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</si>
  <si>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</si>
  <si>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</si>
  <si>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</si>
  <si>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科目名称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</si>
  <si>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</si>
  <si>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</si>
  <si>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</si>
  <si>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</si>
  <si>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</si>
  <si>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</si>
  <si>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</si>
  <si>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</si>
  <si>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</si>
  <si>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</si>
  <si>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</si>
  <si>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</si>
  <si>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</si>
  <si>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</si>
  <si>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</si>
  <si>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2080899</t>
  </si>
  <si>
    <t>其他优抚支出</t>
  </si>
  <si>
    <t>其他社会保障和就业支出</t>
  </si>
  <si>
    <t>卫生健康支出</t>
  </si>
  <si>
    <t>基层医疗卫生机构</t>
  </si>
  <si>
    <t>乡镇卫生院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</si>
  <si>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</si>
  <si>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</si>
  <si>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</si>
  <si>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</si>
  <si>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</si>
  <si>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</si>
  <si>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</si>
  <si>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</si>
  <si>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</si>
  <si>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</si>
  <si>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</si>
  <si>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</si>
  <si>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</si>
  <si>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</si>
  <si>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</si>
  <si>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</si>
  <si>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</si>
  <si>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</si>
  <si>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</si>
  <si>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</si>
  <si>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</si>
  <si>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</si>
  <si>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</si>
  <si>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</si>
  <si>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</si>
  <si>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</si>
  <si>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</si>
  <si>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</si>
  <si>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</si>
  <si>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</si>
  <si>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</si>
  <si>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</si>
  <si>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</si>
  <si>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</si>
  <si>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</si>
  <si>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</si>
  <si>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</si>
  <si>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</si>
  <si>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</si>
  <si>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</si>
  <si>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</si>
  <si>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</si>
  <si>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</si>
  <si>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</si>
  <si>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</si>
  <si>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</si>
  <si>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</si>
  <si>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</si>
  <si>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</si>
  <si>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</si>
  <si>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</si>
  <si>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</si>
  <si>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</si>
  <si>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</si>
  <si>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</si>
  <si>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</si>
  <si>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</si>
  <si>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</si>
  <si>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</si>
  <si>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</si>
  <si>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</si>
  <si>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</si>
  <si>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</si>
  <si>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机关事业单位基本养老保险缴费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</si>
  <si>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</si>
  <si>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</si>
  <si>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</si>
  <si>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</si>
  <si>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</si>
  <si>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</si>
  <si>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</si>
  <si>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</si>
  <si>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</si>
  <si>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</si>
  <si>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</si>
  <si>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</si>
  <si>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>30302</t>
  </si>
  <si>
    <t xml:space="preserve"> 退休费</t>
  </si>
  <si>
    <t xml:space="preserve"> 30305</t>
  </si>
  <si>
    <t xml:space="preserve">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</si>
  <si>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</si>
  <si>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</si>
  <si>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</si>
  <si>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</si>
  <si>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</si>
  <si>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</si>
  <si>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</si>
  <si>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</si>
  <si>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</si>
  <si>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</si>
  <si>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</si>
  <si>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</si>
  <si>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</si>
  <si>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30228</t>
  </si>
  <si>
    <t>30229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</si>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</sst>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0.00_ "/>
    <numFmt numFmtId="179" formatCode="#,##0.00_ ;[Red]\-#,##0.00\ "/>
    <numFmt numFmtId="180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sz val="9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name val="Hiragino Sans GB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0" applyNumberFormat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43" fillId="6" borderId="10" applyNumberFormat="0" applyAlignment="0" applyProtection="0">
      <alignment vertical="center"/>
    </xf>
    <xf numFmtId="0" fontId="44" fillId="7" borderId="12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24" fillId="0" borderId="2" xfId="0" applyNumberFormat="1" applyFont="1" applyBorder="1" applyAlignment="1">
      <alignment horizontal="center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178" fontId="19" fillId="0" borderId="1" xfId="0" applyNumberFormat="1" applyFont="1" applyBorder="1" applyAlignment="1">
      <alignment horizontal="center" vertical="center" wrapText="1"/>
    </xf>
    <xf numFmtId="178" fontId="2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36164;&#26009;\2025&#24180;&#39044;&#31639;\2025&#24180;&#37096;&#38376;&#39044;&#31639;&#34920;&#65288;&#28248;&#20048;&#21355;&#29983;&#38498;&#65289;&#2345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Sheet19"/>
      <sheetName val="目录"/>
      <sheetName val="表1"/>
      <sheetName val="表2-1（部门）"/>
      <sheetName val="表2-1 (单位)"/>
      <sheetName val="表2-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/>
      <sheetData sheetId="1"/>
      <sheetData sheetId="2"/>
      <sheetData sheetId="3">
        <row r="8">
          <cell r="B8">
            <v>6250550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8" sqref="H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2.87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2">
        <v>607028</v>
      </c>
      <c r="D3" s="11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3" t="s">
        <v>3</v>
      </c>
      <c r="C6" s="113"/>
      <c r="D6" s="113"/>
      <c r="E6" s="113"/>
      <c r="F6" s="113"/>
      <c r="G6" s="113"/>
      <c r="H6" s="113"/>
      <c r="I6" s="113"/>
      <c r="J6" s="113"/>
      <c r="K6" s="11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4" t="s">
        <v>5</v>
      </c>
      <c r="G10" s="115">
        <v>45712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6" t="s">
        <v>6</v>
      </c>
      <c r="C12" s="114" t="s">
        <v>7</v>
      </c>
      <c r="D12" s="12"/>
      <c r="E12" s="116" t="s">
        <v>8</v>
      </c>
      <c r="F12" s="10" t="s">
        <v>9</v>
      </c>
      <c r="G12" s="12"/>
      <c r="H12" s="116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" sqref="B2:C2"/>
    </sheetView>
  </sheetViews>
  <sheetFormatPr defaultColWidth="10" defaultRowHeight="13.5" outlineLevelCol="2"/>
  <cols>
    <col min="1" max="1" width="5.01666666666667" customWidth="1"/>
    <col min="2" max="2" width="82.375" customWidth="1"/>
    <col min="3" max="3" width="44.75" customWidth="1"/>
  </cols>
  <sheetData>
    <row r="1" ht="35.4" customHeight="1" spans="1:2">
      <c r="A1" s="10"/>
      <c r="B1" s="10"/>
    </row>
    <row r="2" ht="39.15" customHeight="1" spans="1:3">
      <c r="A2" s="10"/>
      <c r="B2" s="108" t="s">
        <v>13</v>
      </c>
      <c r="C2" s="108"/>
    </row>
    <row r="3" ht="29.35" customHeight="1" spans="1:3">
      <c r="A3" s="109"/>
      <c r="B3" s="110" t="s">
        <v>14</v>
      </c>
      <c r="C3" s="110" t="s">
        <v>15</v>
      </c>
    </row>
    <row r="4" ht="28.45" customHeight="1" spans="1:3">
      <c r="A4" s="101"/>
      <c r="B4" s="111" t="s">
        <v>16</v>
      </c>
      <c r="C4" s="82" t="s">
        <v>17</v>
      </c>
    </row>
    <row r="5" ht="28.45" customHeight="1" spans="1:3">
      <c r="A5" s="101"/>
      <c r="B5" s="111" t="s">
        <v>18</v>
      </c>
      <c r="C5" s="82" t="s">
        <v>19</v>
      </c>
    </row>
    <row r="6" ht="28.45" customHeight="1" spans="1:3">
      <c r="A6" s="101"/>
      <c r="B6" s="111" t="s">
        <v>20</v>
      </c>
      <c r="C6" s="82" t="s">
        <v>21</v>
      </c>
    </row>
    <row r="7" ht="28.45" customHeight="1" spans="1:3">
      <c r="A7" s="101"/>
      <c r="B7" s="111" t="s">
        <v>22</v>
      </c>
      <c r="C7" s="82"/>
    </row>
    <row r="8" ht="28.45" customHeight="1" spans="1:3">
      <c r="A8" s="101"/>
      <c r="B8" s="111" t="s">
        <v>23</v>
      </c>
      <c r="C8" s="82" t="s">
        <v>24</v>
      </c>
    </row>
    <row r="9" ht="28.45" customHeight="1" spans="1:3">
      <c r="A9" s="101"/>
      <c r="B9" s="111" t="s">
        <v>25</v>
      </c>
      <c r="C9" s="82" t="s">
        <v>26</v>
      </c>
    </row>
    <row r="10" ht="28.45" customHeight="1" spans="1:3">
      <c r="A10" s="101"/>
      <c r="B10" s="111" t="s">
        <v>27</v>
      </c>
      <c r="C10" s="82" t="s">
        <v>28</v>
      </c>
    </row>
    <row r="11" ht="28.45" customHeight="1" spans="1:3">
      <c r="A11" s="101"/>
      <c r="B11" s="111" t="s">
        <v>29</v>
      </c>
      <c r="C11" s="82" t="s">
        <v>30</v>
      </c>
    </row>
    <row r="12" ht="28.45" customHeight="1" spans="1:3">
      <c r="A12" s="101"/>
      <c r="B12" s="111" t="s">
        <v>31</v>
      </c>
      <c r="C12" s="82"/>
    </row>
    <row r="13" ht="28.45" customHeight="1" spans="1:3">
      <c r="A13" s="10"/>
      <c r="B13" s="111" t="s">
        <v>32</v>
      </c>
      <c r="C13" s="82"/>
    </row>
    <row r="14" ht="28.45" customHeight="1" spans="1:3">
      <c r="A14" s="10"/>
      <c r="B14" s="111" t="s">
        <v>33</v>
      </c>
      <c r="C14" s="82" t="s">
        <v>17</v>
      </c>
    </row>
    <row r="15" ht="36" customHeight="1" spans="2:3">
      <c r="B15" s="111" t="s">
        <v>34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8" workbookViewId="0">
      <selection activeCell="F31" sqref="F31"/>
    </sheetView>
  </sheetViews>
  <sheetFormatPr defaultColWidth="10" defaultRowHeight="13.5" outlineLevelCol="3"/>
  <cols>
    <col min="1" max="1" width="27.125" customWidth="1"/>
    <col min="2" max="2" width="16.6916666666667" customWidth="1"/>
    <col min="3" max="3" width="28.75" customWidth="1"/>
    <col min="4" max="4" width="14.5583333333333" customWidth="1"/>
    <col min="6" max="6" width="10.375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01"/>
      <c r="B3" s="101"/>
      <c r="C3" s="101"/>
      <c r="D3" s="102" t="s">
        <v>36</v>
      </c>
    </row>
    <row r="4" ht="22.75" customHeight="1" spans="1:4">
      <c r="A4" s="70" t="s">
        <v>37</v>
      </c>
      <c r="B4" s="70"/>
      <c r="C4" s="70" t="s">
        <v>38</v>
      </c>
      <c r="D4" s="70"/>
    </row>
    <row r="5" ht="22.75" customHeight="1" spans="1:4">
      <c r="A5" s="70" t="s">
        <v>39</v>
      </c>
      <c r="B5" s="70" t="s">
        <v>40</v>
      </c>
      <c r="C5" s="70" t="s">
        <v>39</v>
      </c>
      <c r="D5" s="70" t="s">
        <v>40</v>
      </c>
    </row>
    <row r="6" ht="19.5" customHeight="1" spans="1:4">
      <c r="A6" s="103" t="s">
        <v>41</v>
      </c>
      <c r="B6" s="78">
        <f>表6!C6</f>
        <v>2396863.97</v>
      </c>
      <c r="C6" s="103" t="s">
        <v>42</v>
      </c>
      <c r="D6" s="78"/>
    </row>
    <row r="7" ht="19.5" customHeight="1" spans="1:4">
      <c r="A7" s="103" t="s">
        <v>43</v>
      </c>
      <c r="B7" s="78"/>
      <c r="C7" s="103" t="s">
        <v>44</v>
      </c>
      <c r="D7" s="104"/>
    </row>
    <row r="8" ht="19.5" customHeight="1" spans="1:4">
      <c r="A8" s="103" t="s">
        <v>45</v>
      </c>
      <c r="B8" s="78"/>
      <c r="C8" s="103" t="s">
        <v>46</v>
      </c>
      <c r="D8" s="104"/>
    </row>
    <row r="9" ht="19.5" customHeight="1" spans="1:4">
      <c r="A9" s="103" t="s">
        <v>47</v>
      </c>
      <c r="B9" s="78"/>
      <c r="C9" s="103" t="s">
        <v>48</v>
      </c>
      <c r="D9" s="104"/>
    </row>
    <row r="10" ht="19.5" customHeight="1" spans="1:4">
      <c r="A10" s="103" t="s">
        <v>49</v>
      </c>
      <c r="B10" s="78">
        <f>[1]表1!$B$8</f>
        <v>6250550</v>
      </c>
      <c r="C10" s="103" t="s">
        <v>50</v>
      </c>
      <c r="D10" s="104"/>
    </row>
    <row r="11" ht="19.5" customHeight="1" spans="1:4">
      <c r="A11" s="103" t="s">
        <v>51</v>
      </c>
      <c r="B11" s="78"/>
      <c r="C11" s="103" t="s">
        <v>52</v>
      </c>
      <c r="D11" s="104"/>
    </row>
    <row r="12" ht="19.5" customHeight="1" spans="1:4">
      <c r="A12" s="103" t="s">
        <v>53</v>
      </c>
      <c r="B12" s="78"/>
      <c r="C12" s="103" t="s">
        <v>54</v>
      </c>
      <c r="D12" s="104"/>
    </row>
    <row r="13" ht="19.5" customHeight="1" spans="1:4">
      <c r="A13" s="103" t="s">
        <v>55</v>
      </c>
      <c r="B13" s="78"/>
      <c r="C13" s="103" t="s">
        <v>56</v>
      </c>
      <c r="D13" s="104">
        <f>表3!D6</f>
        <v>333660.17</v>
      </c>
    </row>
    <row r="14" ht="19.5" customHeight="1" spans="1:4">
      <c r="A14" s="103" t="s">
        <v>57</v>
      </c>
      <c r="B14" s="78"/>
      <c r="C14" s="103" t="s">
        <v>58</v>
      </c>
      <c r="D14" s="104"/>
    </row>
    <row r="15" ht="19.5" customHeight="1" spans="1:4">
      <c r="A15" s="103"/>
      <c r="B15" s="105"/>
      <c r="C15" s="103" t="s">
        <v>59</v>
      </c>
      <c r="D15" s="104">
        <v>8313753.8</v>
      </c>
    </row>
    <row r="16" ht="19.5" customHeight="1" spans="1:4">
      <c r="A16" s="103"/>
      <c r="B16" s="105"/>
      <c r="C16" s="103" t="s">
        <v>60</v>
      </c>
      <c r="D16" s="104"/>
    </row>
    <row r="17" ht="19.5" customHeight="1" spans="1:4">
      <c r="A17" s="103"/>
      <c r="B17" s="105"/>
      <c r="C17" s="103" t="s">
        <v>61</v>
      </c>
      <c r="D17" s="104"/>
    </row>
    <row r="18" ht="19.5" customHeight="1" spans="1:4">
      <c r="A18" s="103"/>
      <c r="B18" s="105"/>
      <c r="C18" s="103" t="s">
        <v>62</v>
      </c>
      <c r="D18" s="104"/>
    </row>
    <row r="19" ht="19.5" customHeight="1" spans="1:4">
      <c r="A19" s="103"/>
      <c r="B19" s="105"/>
      <c r="C19" s="103" t="s">
        <v>63</v>
      </c>
      <c r="D19" s="104"/>
    </row>
    <row r="20" ht="19.5" customHeight="1" spans="1:4">
      <c r="A20" s="106"/>
      <c r="B20" s="107"/>
      <c r="C20" s="103" t="s">
        <v>64</v>
      </c>
      <c r="D20" s="104"/>
    </row>
    <row r="21" ht="19.5" customHeight="1" spans="1:4">
      <c r="A21" s="106"/>
      <c r="B21" s="107"/>
      <c r="C21" s="103" t="s">
        <v>65</v>
      </c>
      <c r="D21" s="104"/>
    </row>
    <row r="22" ht="19.5" customHeight="1" spans="1:4">
      <c r="A22" s="106"/>
      <c r="B22" s="107"/>
      <c r="C22" s="103" t="s">
        <v>66</v>
      </c>
      <c r="D22" s="104"/>
    </row>
    <row r="23" ht="19.5" customHeight="1" spans="1:4">
      <c r="A23" s="106"/>
      <c r="B23" s="107"/>
      <c r="C23" s="103" t="s">
        <v>67</v>
      </c>
      <c r="D23" s="104"/>
    </row>
    <row r="24" ht="19.5" customHeight="1" spans="1:4">
      <c r="A24" s="106"/>
      <c r="B24" s="107"/>
      <c r="C24" s="103" t="s">
        <v>68</v>
      </c>
      <c r="D24" s="104"/>
    </row>
    <row r="25" ht="19.5" customHeight="1" spans="1:4">
      <c r="A25" s="103"/>
      <c r="B25" s="105"/>
      <c r="C25" s="103" t="s">
        <v>69</v>
      </c>
      <c r="D25" s="104"/>
    </row>
    <row r="26" ht="19.5" customHeight="1" spans="1:4">
      <c r="A26" s="103"/>
      <c r="B26" s="105"/>
      <c r="C26" s="103" t="s">
        <v>70</v>
      </c>
      <c r="D26" s="104"/>
    </row>
    <row r="27" ht="19.5" customHeight="1" spans="1:4">
      <c r="A27" s="103"/>
      <c r="B27" s="105"/>
      <c r="C27" s="103" t="s">
        <v>71</v>
      </c>
      <c r="D27" s="104"/>
    </row>
    <row r="28" ht="19.5" customHeight="1" spans="1:4">
      <c r="A28" s="106"/>
      <c r="B28" s="107"/>
      <c r="C28" s="103" t="s">
        <v>72</v>
      </c>
      <c r="D28" s="104"/>
    </row>
    <row r="29" ht="19.5" customHeight="1" spans="1:4">
      <c r="A29" s="106"/>
      <c r="B29" s="107"/>
      <c r="C29" s="103" t="s">
        <v>73</v>
      </c>
      <c r="D29" s="104"/>
    </row>
    <row r="30" ht="19.5" customHeight="1" spans="1:4">
      <c r="A30" s="106"/>
      <c r="B30" s="107"/>
      <c r="C30" s="103" t="s">
        <v>74</v>
      </c>
      <c r="D30" s="104"/>
    </row>
    <row r="31" ht="19.5" customHeight="1" spans="1:4">
      <c r="A31" s="106"/>
      <c r="B31" s="107"/>
      <c r="C31" s="103" t="s">
        <v>75</v>
      </c>
      <c r="D31" s="104"/>
    </row>
    <row r="32" ht="19.5" customHeight="1" spans="1:4">
      <c r="A32" s="106"/>
      <c r="B32" s="107"/>
      <c r="C32" s="103" t="s">
        <v>76</v>
      </c>
      <c r="D32" s="104"/>
    </row>
    <row r="33" ht="19.5" customHeight="1" spans="1:4">
      <c r="A33" s="103"/>
      <c r="B33" s="103"/>
      <c r="C33" s="103" t="s">
        <v>77</v>
      </c>
      <c r="D33" s="104"/>
    </row>
    <row r="34" ht="19.5" customHeight="1" spans="1:4">
      <c r="A34" s="103"/>
      <c r="B34" s="103"/>
      <c r="C34" s="103" t="s">
        <v>78</v>
      </c>
      <c r="D34" s="104"/>
    </row>
    <row r="35" ht="19.5" customHeight="1" spans="1:4">
      <c r="A35" s="103"/>
      <c r="B35" s="103"/>
      <c r="C35" s="103" t="s">
        <v>79</v>
      </c>
      <c r="D35" s="104"/>
    </row>
    <row r="36" ht="19.5" customHeight="1" spans="1:4">
      <c r="A36" s="106" t="s">
        <v>80</v>
      </c>
      <c r="B36" s="107">
        <f>SUM(B6:B14)</f>
        <v>8647413.97</v>
      </c>
      <c r="C36" s="106" t="s">
        <v>81</v>
      </c>
      <c r="D36" s="107">
        <f>SUM(D6:D35)</f>
        <v>8647413.97</v>
      </c>
    </row>
    <row r="37" ht="19.5" customHeight="1" spans="1:4">
      <c r="A37" s="106" t="s">
        <v>82</v>
      </c>
      <c r="B37" s="107"/>
      <c r="C37" s="106" t="s">
        <v>83</v>
      </c>
      <c r="D37" s="107"/>
    </row>
    <row r="38" ht="19.5" customHeight="1" spans="1:4">
      <c r="A38" s="106" t="s">
        <v>84</v>
      </c>
      <c r="B38" s="105"/>
      <c r="C38" s="103"/>
      <c r="D38" s="105"/>
    </row>
    <row r="39" ht="19.5" customHeight="1" spans="1:4">
      <c r="A39" s="106" t="s">
        <v>85</v>
      </c>
      <c r="B39" s="107">
        <f>B36+B37</f>
        <v>8647413.97</v>
      </c>
      <c r="C39" s="106" t="s">
        <v>86</v>
      </c>
      <c r="D39" s="107">
        <f>D36+D37</f>
        <v>8647413.97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B6" sqref="B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92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0" customHeight="1" spans="1:3">
      <c r="A5" s="93" t="s">
        <v>88</v>
      </c>
      <c r="B5" s="94">
        <f>B6+B7</f>
        <v>2396863.97</v>
      </c>
      <c r="C5" s="18"/>
    </row>
    <row r="6" s="17" customFormat="1" ht="20" customHeight="1" spans="1:3">
      <c r="A6" s="95" t="s">
        <v>89</v>
      </c>
      <c r="B6" s="96">
        <f>表4!B7</f>
        <v>2396863.97</v>
      </c>
      <c r="C6" s="18"/>
    </row>
    <row r="7" s="17" customFormat="1" ht="20" customHeight="1" spans="1:3">
      <c r="A7" s="95" t="s">
        <v>90</v>
      </c>
      <c r="B7" s="96"/>
      <c r="C7" s="18"/>
    </row>
    <row r="8" s="17" customFormat="1" ht="20" customHeight="1" spans="1:3">
      <c r="A8" s="93" t="s">
        <v>91</v>
      </c>
      <c r="B8" s="96">
        <f>B9+B10</f>
        <v>0</v>
      </c>
      <c r="C8" s="18"/>
    </row>
    <row r="9" s="17" customFormat="1" ht="20" customHeight="1" spans="1:3">
      <c r="A9" s="95" t="s">
        <v>89</v>
      </c>
      <c r="B9" s="96"/>
      <c r="C9" s="18"/>
    </row>
    <row r="10" s="17" customFormat="1" ht="20" customHeight="1" spans="1:3">
      <c r="A10" s="95" t="s">
        <v>90</v>
      </c>
      <c r="B10" s="96"/>
      <c r="C10" s="18"/>
    </row>
    <row r="11" s="17" customFormat="1" ht="20" customHeight="1" spans="1:3">
      <c r="A11" s="93" t="s">
        <v>92</v>
      </c>
      <c r="B11" s="96"/>
      <c r="C11" s="18"/>
    </row>
    <row r="12" s="17" customFormat="1" ht="20" customHeight="1" spans="1:3">
      <c r="A12" s="95" t="s">
        <v>89</v>
      </c>
      <c r="B12" s="96"/>
      <c r="C12" s="18"/>
    </row>
    <row r="13" s="17" customFormat="1" ht="20" customHeight="1" spans="1:3">
      <c r="A13" s="95" t="s">
        <v>90</v>
      </c>
      <c r="B13" s="96"/>
      <c r="C13" s="18"/>
    </row>
    <row r="14" s="17" customFormat="1" ht="20" customHeight="1" spans="1:3">
      <c r="A14" s="97" t="s">
        <v>93</v>
      </c>
      <c r="B14" s="96">
        <f>SUM(B15:B17)</f>
        <v>6250550</v>
      </c>
      <c r="C14" s="18"/>
    </row>
    <row r="15" s="17" customFormat="1" ht="20" customHeight="1" spans="1:3">
      <c r="A15" s="95" t="s">
        <v>94</v>
      </c>
      <c r="B15" s="96"/>
      <c r="C15" s="18"/>
    </row>
    <row r="16" s="17" customFormat="1" ht="20" customHeight="1" spans="1:3">
      <c r="A16" s="95" t="s">
        <v>95</v>
      </c>
      <c r="B16" s="96">
        <f>[1]表1!$B$8</f>
        <v>6250550</v>
      </c>
      <c r="C16" s="18"/>
    </row>
    <row r="17" s="17" customFormat="1" ht="20" customHeight="1" spans="1:3">
      <c r="A17" s="95" t="s">
        <v>96</v>
      </c>
      <c r="B17" s="96"/>
      <c r="C17" s="18"/>
    </row>
    <row r="18" s="17" customFormat="1" ht="20" customHeight="1" spans="1:3">
      <c r="A18" s="97" t="s">
        <v>97</v>
      </c>
      <c r="B18" s="96"/>
      <c r="C18" s="18"/>
    </row>
    <row r="19" s="17" customFormat="1" ht="20" customHeight="1" spans="1:3">
      <c r="A19" s="97" t="s">
        <v>98</v>
      </c>
      <c r="B19" s="96"/>
      <c r="C19" s="18"/>
    </row>
    <row r="20" s="17" customFormat="1" ht="20" customHeight="1" spans="1:3">
      <c r="A20" s="97" t="s">
        <v>99</v>
      </c>
      <c r="B20" s="96"/>
      <c r="C20" s="18"/>
    </row>
    <row r="21" s="17" customFormat="1" ht="20" customHeight="1" spans="1:3">
      <c r="A21" s="97" t="s">
        <v>100</v>
      </c>
      <c r="B21" s="96"/>
      <c r="C21" s="18"/>
    </row>
    <row r="22" s="17" customFormat="1" ht="20" customHeight="1" spans="1:3">
      <c r="A22" s="97" t="s">
        <v>101</v>
      </c>
      <c r="B22" s="94">
        <f>B23+B26+B29+B30</f>
        <v>0</v>
      </c>
      <c r="C22" s="18"/>
    </row>
    <row r="23" s="17" customFormat="1" ht="20" customHeight="1" spans="1:3">
      <c r="A23" s="95" t="s">
        <v>102</v>
      </c>
      <c r="B23" s="94">
        <f>B24+B25</f>
        <v>0</v>
      </c>
      <c r="C23" s="18"/>
    </row>
    <row r="24" s="17" customFormat="1" ht="20" customHeight="1" spans="1:3">
      <c r="A24" s="95" t="s">
        <v>103</v>
      </c>
      <c r="B24" s="94"/>
      <c r="C24" s="18"/>
    </row>
    <row r="25" s="17" customFormat="1" ht="20" customHeight="1" spans="1:3">
      <c r="A25" s="95" t="s">
        <v>104</v>
      </c>
      <c r="B25" s="94"/>
      <c r="C25" s="18"/>
    </row>
    <row r="26" s="17" customFormat="1" ht="20" customHeight="1" spans="1:3">
      <c r="A26" s="95" t="s">
        <v>105</v>
      </c>
      <c r="B26" s="94">
        <f>B27+B28</f>
        <v>0</v>
      </c>
      <c r="C26" s="18"/>
    </row>
    <row r="27" s="17" customFormat="1" ht="20" customHeight="1" spans="1:3">
      <c r="A27" s="95" t="s">
        <v>106</v>
      </c>
      <c r="B27" s="94"/>
      <c r="C27" s="18"/>
    </row>
    <row r="28" s="17" customFormat="1" ht="20" customHeight="1" spans="1:3">
      <c r="A28" s="95" t="s">
        <v>107</v>
      </c>
      <c r="B28" s="94"/>
      <c r="C28" s="18"/>
    </row>
    <row r="29" s="17" customFormat="1" ht="20" customHeight="1" spans="1:3">
      <c r="A29" s="95" t="s">
        <v>108</v>
      </c>
      <c r="B29" s="94"/>
      <c r="C29" s="18"/>
    </row>
    <row r="30" s="17" customFormat="1" ht="20" customHeight="1" spans="1:3">
      <c r="A30" s="95" t="s">
        <v>109</v>
      </c>
      <c r="B30" s="94"/>
      <c r="C30" s="18"/>
    </row>
    <row r="31" ht="20" customHeight="1" spans="1:2">
      <c r="A31" s="98"/>
      <c r="B31" s="94"/>
    </row>
    <row r="32" s="17" customFormat="1" ht="20" customHeight="1" spans="1:3">
      <c r="A32" s="99" t="s">
        <v>110</v>
      </c>
      <c r="B32" s="100">
        <f>B5+B8+B14+B18+B19+B20+B21+B22</f>
        <v>8647413.97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H13" sqref="H13"/>
    </sheetView>
  </sheetViews>
  <sheetFormatPr defaultColWidth="10" defaultRowHeight="13.5" outlineLevelCol="5"/>
  <cols>
    <col min="1" max="1" width="9.5" customWidth="1"/>
    <col min="2" max="2" width="21.875" customWidth="1"/>
    <col min="3" max="3" width="15.0666666666667" customWidth="1"/>
    <col min="4" max="4" width="13.7" customWidth="1"/>
    <col min="5" max="5" width="13.3" customWidth="1"/>
    <col min="6" max="6" width="12.625" customWidth="1"/>
    <col min="8" max="8" width="11.5"/>
  </cols>
  <sheetData>
    <row r="1" ht="14.3" customHeight="1" spans="1:6">
      <c r="A1" s="10"/>
      <c r="B1" s="10"/>
      <c r="C1" s="10"/>
      <c r="D1" s="10"/>
      <c r="E1" s="10"/>
      <c r="F1" s="10"/>
    </row>
    <row r="2" ht="39.85" customHeight="1" spans="1:6">
      <c r="A2" s="11" t="s">
        <v>111</v>
      </c>
      <c r="B2" s="11"/>
      <c r="C2" s="11"/>
      <c r="D2" s="11"/>
      <c r="E2" s="11"/>
      <c r="F2" s="11"/>
    </row>
    <row r="3" ht="22.75" customHeight="1" spans="1:6">
      <c r="A3" s="12"/>
      <c r="B3" s="12"/>
      <c r="C3" s="12"/>
      <c r="D3" s="12"/>
      <c r="E3" s="12"/>
      <c r="F3" s="12" t="s">
        <v>36</v>
      </c>
    </row>
    <row r="4" ht="22.75" customHeight="1" spans="1:6">
      <c r="A4" s="81" t="s">
        <v>112</v>
      </c>
      <c r="B4" s="81" t="s">
        <v>113</v>
      </c>
      <c r="C4" s="81" t="s">
        <v>114</v>
      </c>
      <c r="D4" s="81" t="s">
        <v>115</v>
      </c>
      <c r="E4" s="81" t="s">
        <v>116</v>
      </c>
      <c r="F4" s="81" t="s">
        <v>117</v>
      </c>
    </row>
    <row r="5" ht="22.75" customHeight="1" spans="1:6">
      <c r="A5" s="82" t="s">
        <v>118</v>
      </c>
      <c r="B5" s="83"/>
      <c r="C5" s="83">
        <f>D5+E5+F5</f>
        <v>8647413.97</v>
      </c>
      <c r="D5" s="84">
        <f>D6+D14</f>
        <v>8647413.97</v>
      </c>
      <c r="E5" s="83"/>
      <c r="F5" s="83"/>
    </row>
    <row r="6" ht="24" customHeight="1" spans="1:6">
      <c r="A6" s="36" t="s">
        <v>119</v>
      </c>
      <c r="B6" s="36" t="s">
        <v>120</v>
      </c>
      <c r="C6" s="83">
        <f t="shared" ref="C6:C18" si="0">D6+E6+F6</f>
        <v>333660.17</v>
      </c>
      <c r="D6" s="85">
        <f>D7+D10+D12</f>
        <v>333660.17</v>
      </c>
      <c r="E6" s="83"/>
      <c r="F6" s="83"/>
    </row>
    <row r="7" ht="24" customHeight="1" spans="1:6">
      <c r="A7" s="40" t="s">
        <v>121</v>
      </c>
      <c r="B7" s="40" t="s">
        <v>122</v>
      </c>
      <c r="C7" s="86">
        <f t="shared" si="0"/>
        <v>297367.66</v>
      </c>
      <c r="D7" s="87">
        <f>SUM(D8:D9)</f>
        <v>297367.66</v>
      </c>
      <c r="E7" s="83"/>
      <c r="F7" s="83"/>
    </row>
    <row r="8" ht="24" customHeight="1" spans="1:6">
      <c r="A8" s="40" t="s">
        <v>123</v>
      </c>
      <c r="B8" s="40" t="s">
        <v>124</v>
      </c>
      <c r="C8" s="86">
        <f t="shared" si="0"/>
        <v>19750</v>
      </c>
      <c r="D8" s="87">
        <v>19750</v>
      </c>
      <c r="E8" s="86"/>
      <c r="F8" s="86"/>
    </row>
    <row r="9" ht="24" customHeight="1" spans="1:6">
      <c r="A9" s="40" t="s">
        <v>125</v>
      </c>
      <c r="B9" s="40" t="s">
        <v>126</v>
      </c>
      <c r="C9" s="86">
        <f t="shared" si="0"/>
        <v>277617.66</v>
      </c>
      <c r="D9" s="88">
        <v>277617.66</v>
      </c>
      <c r="E9" s="38"/>
      <c r="F9" s="38"/>
    </row>
    <row r="10" ht="24" customHeight="1" spans="1:6">
      <c r="A10" s="40" t="s">
        <v>127</v>
      </c>
      <c r="B10" s="40" t="s">
        <v>128</v>
      </c>
      <c r="C10" s="86">
        <f t="shared" si="0"/>
        <v>21240</v>
      </c>
      <c r="D10" s="87">
        <v>21240</v>
      </c>
      <c r="E10" s="38"/>
      <c r="F10" s="38"/>
    </row>
    <row r="11" ht="24" customHeight="1" spans="1:6">
      <c r="A11" s="40" t="s">
        <v>129</v>
      </c>
      <c r="B11" s="40" t="s">
        <v>130</v>
      </c>
      <c r="C11" s="86">
        <f t="shared" si="0"/>
        <v>21240</v>
      </c>
      <c r="D11" s="88">
        <v>21240</v>
      </c>
      <c r="E11" s="38"/>
      <c r="F11" s="38"/>
    </row>
    <row r="12" ht="24" customHeight="1" spans="1:6">
      <c r="A12" s="40">
        <v>20899</v>
      </c>
      <c r="B12" s="40" t="s">
        <v>131</v>
      </c>
      <c r="C12" s="86">
        <f t="shared" si="0"/>
        <v>15052.51</v>
      </c>
      <c r="D12" s="87">
        <v>15052.51</v>
      </c>
      <c r="E12" s="38"/>
      <c r="F12" s="38"/>
    </row>
    <row r="13" ht="24" customHeight="1" spans="1:6">
      <c r="A13" s="40">
        <v>2089999</v>
      </c>
      <c r="B13" s="40" t="s">
        <v>131</v>
      </c>
      <c r="C13" s="86">
        <f t="shared" si="0"/>
        <v>15052.51</v>
      </c>
      <c r="D13" s="88">
        <v>15052.51</v>
      </c>
      <c r="E13" s="38"/>
      <c r="F13" s="38"/>
    </row>
    <row r="14" ht="24" customHeight="1" spans="1:6">
      <c r="A14" s="89">
        <v>210</v>
      </c>
      <c r="B14" s="36" t="s">
        <v>132</v>
      </c>
      <c r="C14" s="83">
        <f t="shared" si="0"/>
        <v>8313753.8</v>
      </c>
      <c r="D14" s="85">
        <f>D15+D17</f>
        <v>8313753.8</v>
      </c>
      <c r="E14" s="38"/>
      <c r="F14" s="38"/>
    </row>
    <row r="15" ht="24" customHeight="1" spans="1:6">
      <c r="A15" s="90">
        <v>21003</v>
      </c>
      <c r="B15" s="40" t="s">
        <v>133</v>
      </c>
      <c r="C15" s="86">
        <f t="shared" si="0"/>
        <v>8173427.28</v>
      </c>
      <c r="D15" s="87">
        <f>D16</f>
        <v>8173427.28</v>
      </c>
      <c r="E15" s="38"/>
      <c r="F15" s="38"/>
    </row>
    <row r="16" ht="24" customHeight="1" spans="1:6">
      <c r="A16" s="90">
        <v>2100302</v>
      </c>
      <c r="B16" s="69" t="s">
        <v>134</v>
      </c>
      <c r="C16" s="86">
        <f t="shared" si="0"/>
        <v>8173427.28</v>
      </c>
      <c r="D16" s="88">
        <v>8173427.28</v>
      </c>
      <c r="E16" s="38"/>
      <c r="F16" s="38"/>
    </row>
    <row r="17" ht="24" customHeight="1" spans="1:6">
      <c r="A17" s="90">
        <v>21011</v>
      </c>
      <c r="B17" s="40" t="s">
        <v>135</v>
      </c>
      <c r="C17" s="86">
        <f t="shared" si="0"/>
        <v>140326.52</v>
      </c>
      <c r="D17" s="87">
        <v>140326.52</v>
      </c>
      <c r="E17" s="38"/>
      <c r="F17" s="38"/>
    </row>
    <row r="18" ht="24" customHeight="1" spans="1:6">
      <c r="A18" s="90">
        <v>2101102</v>
      </c>
      <c r="B18" s="40" t="s">
        <v>136</v>
      </c>
      <c r="C18" s="83">
        <f t="shared" si="0"/>
        <v>140326.52</v>
      </c>
      <c r="D18" s="88">
        <v>140326.52</v>
      </c>
      <c r="E18" s="38"/>
      <c r="F18" s="38"/>
    </row>
    <row r="19" spans="1:3">
      <c r="A19" s="91"/>
      <c r="B19" s="91"/>
      <c r="C19" s="91"/>
    </row>
    <row r="20" spans="1:3">
      <c r="A20" s="91"/>
      <c r="B20" s="91"/>
      <c r="C20" s="91"/>
    </row>
    <row r="21" spans="1:3">
      <c r="A21" s="91"/>
      <c r="B21" s="91"/>
      <c r="C21" s="91"/>
    </row>
    <row r="22" spans="1:3">
      <c r="A22" s="91"/>
      <c r="B22" s="91"/>
      <c r="C22" s="91"/>
    </row>
    <row r="23" spans="1:3">
      <c r="A23" s="91"/>
      <c r="B23" s="91"/>
      <c r="C23" s="91"/>
    </row>
    <row r="24" spans="1:3">
      <c r="A24" s="91"/>
      <c r="B24" s="91"/>
      <c r="C24" s="91"/>
    </row>
    <row r="25" spans="1:3">
      <c r="A25" s="91"/>
      <c r="B25" s="91"/>
      <c r="C25" s="9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22" sqref="E22"/>
    </sheetView>
  </sheetViews>
  <sheetFormatPr defaultColWidth="10" defaultRowHeight="13.5" outlineLevelCol="6"/>
  <cols>
    <col min="1" max="1" width="24.5666666666667" customWidth="1"/>
    <col min="2" max="2" width="15.25" customWidth="1"/>
    <col min="3" max="3" width="32.8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137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36</v>
      </c>
      <c r="D3" s="47"/>
      <c r="E3" s="12"/>
      <c r="F3" s="12"/>
      <c r="G3" s="12"/>
    </row>
    <row r="4" ht="20" customHeight="1" spans="1:7">
      <c r="A4" s="70" t="s">
        <v>37</v>
      </c>
      <c r="B4" s="70"/>
      <c r="C4" s="70" t="s">
        <v>38</v>
      </c>
      <c r="D4" s="70"/>
      <c r="E4" s="12"/>
      <c r="F4" s="12"/>
      <c r="G4" s="12"/>
    </row>
    <row r="5" ht="20" customHeight="1" spans="1:7">
      <c r="A5" s="70" t="s">
        <v>39</v>
      </c>
      <c r="B5" s="70" t="s">
        <v>40</v>
      </c>
      <c r="C5" s="70" t="s">
        <v>39</v>
      </c>
      <c r="D5" s="70" t="s">
        <v>118</v>
      </c>
      <c r="E5" s="12"/>
      <c r="F5" s="12"/>
      <c r="G5" s="12"/>
    </row>
    <row r="6" ht="20" customHeight="1" spans="1:7">
      <c r="A6" s="15" t="s">
        <v>138</v>
      </c>
      <c r="B6" s="76">
        <f>SUM(B7:B9)</f>
        <v>2396863.97</v>
      </c>
      <c r="C6" s="15" t="s">
        <v>139</v>
      </c>
      <c r="D6" s="76">
        <f>SUM(D7:D36)</f>
        <v>2396863.97</v>
      </c>
      <c r="E6" s="12"/>
      <c r="F6" s="12"/>
      <c r="G6" s="12"/>
    </row>
    <row r="7" ht="20" customHeight="1" spans="1:7">
      <c r="A7" s="15" t="s">
        <v>140</v>
      </c>
      <c r="B7" s="76">
        <v>2396863.97</v>
      </c>
      <c r="C7" s="15" t="s">
        <v>141</v>
      </c>
      <c r="D7" s="77"/>
      <c r="E7" s="12"/>
      <c r="F7" s="12"/>
      <c r="G7" s="12"/>
    </row>
    <row r="8" ht="20" customHeight="1" spans="1:7">
      <c r="A8" s="15" t="s">
        <v>142</v>
      </c>
      <c r="B8" s="78"/>
      <c r="C8" s="15" t="s">
        <v>143</v>
      </c>
      <c r="D8" s="77"/>
      <c r="E8" s="12"/>
      <c r="F8" s="12"/>
      <c r="G8" s="12"/>
    </row>
    <row r="9" ht="20" customHeight="1" spans="1:7">
      <c r="A9" s="15" t="s">
        <v>144</v>
      </c>
      <c r="B9" s="78"/>
      <c r="C9" s="15" t="s">
        <v>145</v>
      </c>
      <c r="D9" s="77"/>
      <c r="E9" s="12"/>
      <c r="F9" s="12"/>
      <c r="G9" s="12"/>
    </row>
    <row r="10" ht="20" customHeight="1" spans="1:7">
      <c r="A10" s="15"/>
      <c r="B10" s="79"/>
      <c r="C10" s="15" t="s">
        <v>146</v>
      </c>
      <c r="D10" s="77"/>
      <c r="E10" s="12"/>
      <c r="F10" s="12"/>
      <c r="G10" s="12"/>
    </row>
    <row r="11" ht="20" customHeight="1" spans="1:7">
      <c r="A11" s="15"/>
      <c r="B11" s="79"/>
      <c r="C11" s="15" t="s">
        <v>147</v>
      </c>
      <c r="D11" s="77"/>
      <c r="E11" s="12"/>
      <c r="F11" s="12"/>
      <c r="G11" s="12"/>
    </row>
    <row r="12" ht="20" customHeight="1" spans="1:7">
      <c r="A12" s="15"/>
      <c r="B12" s="79"/>
      <c r="C12" s="15" t="s">
        <v>148</v>
      </c>
      <c r="D12" s="77"/>
      <c r="E12" s="12"/>
      <c r="F12" s="12"/>
      <c r="G12" s="12"/>
    </row>
    <row r="13" ht="20" customHeight="1" spans="1:7">
      <c r="A13" s="44"/>
      <c r="B13" s="73"/>
      <c r="C13" s="15" t="s">
        <v>149</v>
      </c>
      <c r="D13" s="77"/>
      <c r="E13" s="12"/>
      <c r="F13" s="12"/>
      <c r="G13" s="12"/>
    </row>
    <row r="14" ht="20" customHeight="1" spans="1:7">
      <c r="A14" s="15"/>
      <c r="B14" s="79"/>
      <c r="C14" s="15" t="s">
        <v>150</v>
      </c>
      <c r="D14" s="76">
        <v>333660.17</v>
      </c>
      <c r="E14" s="12"/>
      <c r="F14" s="12"/>
      <c r="G14" s="46"/>
    </row>
    <row r="15" ht="20" customHeight="1" spans="1:7">
      <c r="A15" s="15"/>
      <c r="B15" s="79"/>
      <c r="C15" s="15" t="s">
        <v>151</v>
      </c>
      <c r="D15" s="76"/>
      <c r="E15" s="12"/>
      <c r="F15" s="12"/>
      <c r="G15" s="12"/>
    </row>
    <row r="16" ht="20" customHeight="1" spans="1:7">
      <c r="A16" s="15"/>
      <c r="B16" s="79"/>
      <c r="C16" s="15" t="s">
        <v>152</v>
      </c>
      <c r="D16" s="76">
        <v>2063203.8</v>
      </c>
      <c r="E16" s="12"/>
      <c r="F16" s="12"/>
      <c r="G16" s="12"/>
    </row>
    <row r="17" ht="20" customHeight="1" spans="1:7">
      <c r="A17" s="15"/>
      <c r="B17" s="79"/>
      <c r="C17" s="15" t="s">
        <v>153</v>
      </c>
      <c r="D17" s="77"/>
      <c r="E17" s="12"/>
      <c r="F17" s="12"/>
      <c r="G17" s="12"/>
    </row>
    <row r="18" ht="20" customHeight="1" spans="1:7">
      <c r="A18" s="15"/>
      <c r="B18" s="79"/>
      <c r="C18" s="15" t="s">
        <v>154</v>
      </c>
      <c r="D18" s="77"/>
      <c r="E18" s="12"/>
      <c r="F18" s="12"/>
      <c r="G18" s="12"/>
    </row>
    <row r="19" ht="20" customHeight="1" spans="1:7">
      <c r="A19" s="15"/>
      <c r="B19" s="15"/>
      <c r="C19" s="15" t="s">
        <v>155</v>
      </c>
      <c r="D19" s="77"/>
      <c r="E19" s="12"/>
      <c r="F19" s="12"/>
      <c r="G19" s="12"/>
    </row>
    <row r="20" ht="20" customHeight="1" spans="1:7">
      <c r="A20" s="15"/>
      <c r="B20" s="15"/>
      <c r="C20" s="15" t="s">
        <v>156</v>
      </c>
      <c r="D20" s="77"/>
      <c r="E20" s="12"/>
      <c r="F20" s="12"/>
      <c r="G20" s="12"/>
    </row>
    <row r="21" ht="20" customHeight="1" spans="1:7">
      <c r="A21" s="15"/>
      <c r="B21" s="15"/>
      <c r="C21" s="15" t="s">
        <v>157</v>
      </c>
      <c r="D21" s="77"/>
      <c r="E21" s="12"/>
      <c r="F21" s="12"/>
      <c r="G21" s="12"/>
    </row>
    <row r="22" ht="20" customHeight="1" spans="1:7">
      <c r="A22" s="15"/>
      <c r="B22" s="15"/>
      <c r="C22" s="15" t="s">
        <v>158</v>
      </c>
      <c r="D22" s="77"/>
      <c r="E22" s="12"/>
      <c r="F22" s="12"/>
      <c r="G22" s="12"/>
    </row>
    <row r="23" ht="20" customHeight="1" spans="1:7">
      <c r="A23" s="15"/>
      <c r="B23" s="15"/>
      <c r="C23" s="15" t="s">
        <v>159</v>
      </c>
      <c r="D23" s="77"/>
      <c r="E23" s="12"/>
      <c r="F23" s="12"/>
      <c r="G23" s="12"/>
    </row>
    <row r="24" ht="20" customHeight="1" spans="1:7">
      <c r="A24" s="15"/>
      <c r="B24" s="15"/>
      <c r="C24" s="15" t="s">
        <v>160</v>
      </c>
      <c r="D24" s="77"/>
      <c r="E24" s="12"/>
      <c r="F24" s="12"/>
      <c r="G24" s="12"/>
    </row>
    <row r="25" ht="20" customHeight="1" spans="1:7">
      <c r="A25" s="15"/>
      <c r="B25" s="15"/>
      <c r="C25" s="15" t="s">
        <v>161</v>
      </c>
      <c r="D25" s="77"/>
      <c r="E25" s="12"/>
      <c r="F25" s="12"/>
      <c r="G25" s="12"/>
    </row>
    <row r="26" ht="20" customHeight="1" spans="1:7">
      <c r="A26" s="15"/>
      <c r="B26" s="15"/>
      <c r="C26" s="15" t="s">
        <v>162</v>
      </c>
      <c r="D26" s="77"/>
      <c r="E26" s="12"/>
      <c r="F26" s="12"/>
      <c r="G26" s="12"/>
    </row>
    <row r="27" ht="20" customHeight="1" spans="1:7">
      <c r="A27" s="15"/>
      <c r="B27" s="15"/>
      <c r="C27" s="15" t="s">
        <v>163</v>
      </c>
      <c r="D27" s="77"/>
      <c r="E27" s="12"/>
      <c r="F27" s="12"/>
      <c r="G27" s="12"/>
    </row>
    <row r="28" ht="20" customHeight="1" spans="1:7">
      <c r="A28" s="15"/>
      <c r="B28" s="15"/>
      <c r="C28" s="15" t="s">
        <v>164</v>
      </c>
      <c r="D28" s="77"/>
      <c r="E28" s="12"/>
      <c r="F28" s="12"/>
      <c r="G28" s="12"/>
    </row>
    <row r="29" ht="20" customHeight="1" spans="1:7">
      <c r="A29" s="15"/>
      <c r="B29" s="15"/>
      <c r="C29" s="15" t="s">
        <v>165</v>
      </c>
      <c r="D29" s="77"/>
      <c r="E29" s="12"/>
      <c r="F29" s="12"/>
      <c r="G29" s="12"/>
    </row>
    <row r="30" ht="20" customHeight="1" spans="1:7">
      <c r="A30" s="15"/>
      <c r="B30" s="15"/>
      <c r="C30" s="15" t="s">
        <v>166</v>
      </c>
      <c r="D30" s="77"/>
      <c r="E30" s="12"/>
      <c r="F30" s="12"/>
      <c r="G30" s="12"/>
    </row>
    <row r="31" ht="20" customHeight="1" spans="1:7">
      <c r="A31" s="15"/>
      <c r="B31" s="15"/>
      <c r="C31" s="15" t="s">
        <v>167</v>
      </c>
      <c r="D31" s="77"/>
      <c r="E31" s="12"/>
      <c r="F31" s="12"/>
      <c r="G31" s="12"/>
    </row>
    <row r="32" ht="20" customHeight="1" spans="1:7">
      <c r="A32" s="15"/>
      <c r="B32" s="15"/>
      <c r="C32" s="15" t="s">
        <v>168</v>
      </c>
      <c r="D32" s="77"/>
      <c r="E32" s="12"/>
      <c r="F32" s="12"/>
      <c r="G32" s="12"/>
    </row>
    <row r="33" ht="20" customHeight="1" spans="1:7">
      <c r="A33" s="15"/>
      <c r="B33" s="15"/>
      <c r="C33" s="15" t="s">
        <v>169</v>
      </c>
      <c r="D33" s="77"/>
      <c r="E33" s="12"/>
      <c r="F33" s="12"/>
      <c r="G33" s="12"/>
    </row>
    <row r="34" ht="20" customHeight="1" spans="1:7">
      <c r="A34" s="15"/>
      <c r="B34" s="15"/>
      <c r="C34" s="15" t="s">
        <v>170</v>
      </c>
      <c r="D34" s="77"/>
      <c r="E34" s="12"/>
      <c r="F34" s="12"/>
      <c r="G34" s="12"/>
    </row>
    <row r="35" ht="20" customHeight="1" spans="1:7">
      <c r="A35" s="15"/>
      <c r="B35" s="15"/>
      <c r="C35" s="15" t="s">
        <v>171</v>
      </c>
      <c r="D35" s="77"/>
      <c r="E35" s="12"/>
      <c r="F35" s="12"/>
      <c r="G35" s="12"/>
    </row>
    <row r="36" ht="20" customHeight="1" spans="1:7">
      <c r="A36" s="15"/>
      <c r="B36" s="15"/>
      <c r="C36" s="15" t="s">
        <v>172</v>
      </c>
      <c r="D36" s="76"/>
      <c r="E36" s="12"/>
      <c r="F36" s="12"/>
      <c r="G36" s="12"/>
    </row>
    <row r="37" ht="20" customHeight="1" spans="1:7">
      <c r="A37" s="70" t="s">
        <v>173</v>
      </c>
      <c r="B37" s="80">
        <f>B6</f>
        <v>2396863.97</v>
      </c>
      <c r="C37" s="70" t="s">
        <v>174</v>
      </c>
      <c r="D37" s="80">
        <f>D6</f>
        <v>2396863.97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7" sqref="A7"/>
    </sheetView>
  </sheetViews>
  <sheetFormatPr defaultColWidth="10" defaultRowHeight="13.5" outlineLevelRow="7"/>
  <cols>
    <col min="1" max="1" width="18.25" customWidth="1"/>
    <col min="2" max="2" width="11.25" customWidth="1"/>
    <col min="3" max="3" width="14.925" customWidth="1"/>
    <col min="4" max="4" width="12.35" customWidth="1"/>
    <col min="5" max="11" width="10.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36</v>
      </c>
      <c r="K3" s="47"/>
    </row>
    <row r="4" ht="22.75" customHeight="1" spans="1:11">
      <c r="A4" s="70" t="s">
        <v>176</v>
      </c>
      <c r="B4" s="70" t="s">
        <v>118</v>
      </c>
      <c r="C4" s="70" t="s">
        <v>177</v>
      </c>
      <c r="D4" s="70"/>
      <c r="E4" s="70"/>
      <c r="F4" s="70" t="s">
        <v>178</v>
      </c>
      <c r="G4" s="70"/>
      <c r="H4" s="70"/>
      <c r="I4" s="70" t="s">
        <v>179</v>
      </c>
      <c r="J4" s="70"/>
      <c r="K4" s="70"/>
    </row>
    <row r="5" ht="22.75" customHeight="1" spans="1:11">
      <c r="A5" s="70"/>
      <c r="B5" s="70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4" t="s">
        <v>118</v>
      </c>
      <c r="B6" s="71"/>
      <c r="C6" s="72">
        <f>D6</f>
        <v>2396863.97</v>
      </c>
      <c r="D6" s="72">
        <f>D7</f>
        <v>2396863.97</v>
      </c>
      <c r="E6" s="71"/>
      <c r="F6" s="71"/>
      <c r="G6" s="71"/>
      <c r="H6" s="71"/>
      <c r="I6" s="71"/>
      <c r="J6" s="71"/>
      <c r="K6" s="71"/>
    </row>
    <row r="7" ht="22.75" customHeight="1" spans="1:11">
      <c r="A7" s="14" t="s">
        <v>2</v>
      </c>
      <c r="B7" s="71"/>
      <c r="C7" s="72">
        <f>D7</f>
        <v>2396863.97</v>
      </c>
      <c r="D7" s="72">
        <f>表4!D37</f>
        <v>2396863.97</v>
      </c>
      <c r="E7" s="73"/>
      <c r="F7" s="73"/>
      <c r="G7" s="73"/>
      <c r="H7" s="73"/>
      <c r="I7" s="73"/>
      <c r="J7" s="73"/>
      <c r="K7" s="73"/>
    </row>
    <row r="8" ht="22.75" customHeight="1" spans="1:11">
      <c r="A8" s="74"/>
      <c r="B8" s="75"/>
      <c r="C8" s="75"/>
      <c r="D8" s="73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5" sqref="G5"/>
    </sheetView>
  </sheetViews>
  <sheetFormatPr defaultColWidth="10" defaultRowHeight="13.5" outlineLevelCol="4"/>
  <cols>
    <col min="1" max="1" width="11.5" customWidth="1"/>
    <col min="2" max="2" width="25.7833333333333" customWidth="1"/>
    <col min="3" max="5" width="16.25" customWidth="1"/>
  </cols>
  <sheetData>
    <row r="1" ht="14.3" customHeight="1" spans="1:1">
      <c r="A1" s="61"/>
    </row>
    <row r="2" ht="36.9" customHeight="1" spans="1:5">
      <c r="A2" s="11" t="s">
        <v>180</v>
      </c>
      <c r="B2" s="11"/>
      <c r="C2" s="11"/>
      <c r="D2" s="11"/>
      <c r="E2" s="11"/>
    </row>
    <row r="3" ht="21.85" customHeight="1" spans="1:5">
      <c r="A3" s="12"/>
      <c r="B3" s="12"/>
      <c r="C3" s="47" t="s">
        <v>36</v>
      </c>
      <c r="D3" s="47"/>
      <c r="E3" s="47"/>
    </row>
    <row r="4" ht="22.75" customHeight="1" spans="1:5">
      <c r="A4" s="33" t="s">
        <v>112</v>
      </c>
      <c r="B4" s="33"/>
      <c r="C4" s="33" t="s">
        <v>177</v>
      </c>
      <c r="D4" s="33"/>
      <c r="E4" s="33"/>
    </row>
    <row r="5" ht="22.75" customHeight="1" spans="1:5">
      <c r="A5" s="62" t="s">
        <v>181</v>
      </c>
      <c r="B5" s="62" t="s">
        <v>113</v>
      </c>
      <c r="C5" s="63" t="s">
        <v>118</v>
      </c>
      <c r="D5" s="62" t="s">
        <v>115</v>
      </c>
      <c r="E5" s="62" t="s">
        <v>116</v>
      </c>
    </row>
    <row r="6" ht="22.75" customHeight="1" spans="1:5">
      <c r="A6" s="64"/>
      <c r="B6" s="65" t="s">
        <v>118</v>
      </c>
      <c r="C6" s="63">
        <v>2396863.97</v>
      </c>
      <c r="D6" s="63">
        <v>2396863.97</v>
      </c>
      <c r="E6" s="66"/>
    </row>
    <row r="7" ht="24" customHeight="1" spans="1:5">
      <c r="A7" s="36" t="s">
        <v>119</v>
      </c>
      <c r="B7" s="36" t="s">
        <v>120</v>
      </c>
      <c r="C7" s="67">
        <v>333660.17</v>
      </c>
      <c r="D7" s="67">
        <v>333660.17</v>
      </c>
      <c r="E7" s="48"/>
    </row>
    <row r="8" ht="24" customHeight="1" spans="1:5">
      <c r="A8" s="36" t="s">
        <v>121</v>
      </c>
      <c r="B8" s="36" t="s">
        <v>122</v>
      </c>
      <c r="C8" s="67">
        <v>297367.66</v>
      </c>
      <c r="D8" s="67">
        <v>297367.66</v>
      </c>
      <c r="E8" s="48"/>
    </row>
    <row r="9" ht="24" customHeight="1" spans="1:5">
      <c r="A9" s="40" t="s">
        <v>123</v>
      </c>
      <c r="B9" s="40" t="s">
        <v>124</v>
      </c>
      <c r="C9" s="67">
        <v>19750</v>
      </c>
      <c r="D9" s="67">
        <v>19750</v>
      </c>
      <c r="E9" s="68"/>
    </row>
    <row r="10" ht="24" customHeight="1" spans="1:5">
      <c r="A10" s="40" t="s">
        <v>125</v>
      </c>
      <c r="B10" s="40" t="s">
        <v>126</v>
      </c>
      <c r="C10" s="67">
        <v>277617.66</v>
      </c>
      <c r="D10" s="67">
        <v>277617.66</v>
      </c>
      <c r="E10" s="69"/>
    </row>
    <row r="11" ht="24" customHeight="1" spans="1:5">
      <c r="A11" s="40" t="s">
        <v>127</v>
      </c>
      <c r="B11" s="40" t="s">
        <v>128</v>
      </c>
      <c r="C11" s="67">
        <v>21240</v>
      </c>
      <c r="D11" s="67">
        <v>21240</v>
      </c>
      <c r="E11" s="69"/>
    </row>
    <row r="12" ht="24" customHeight="1" spans="1:5">
      <c r="A12" s="40" t="s">
        <v>129</v>
      </c>
      <c r="B12" s="40" t="s">
        <v>130</v>
      </c>
      <c r="C12" s="67">
        <v>21240</v>
      </c>
      <c r="D12" s="67">
        <v>21240</v>
      </c>
      <c r="E12" s="69"/>
    </row>
    <row r="13" ht="24" customHeight="1" spans="1:5">
      <c r="A13" s="69">
        <v>20899</v>
      </c>
      <c r="B13" s="69" t="s">
        <v>131</v>
      </c>
      <c r="C13" s="67">
        <v>15052.51</v>
      </c>
      <c r="D13" s="67">
        <v>15052.51</v>
      </c>
      <c r="E13" s="69"/>
    </row>
    <row r="14" ht="24" customHeight="1" spans="1:5">
      <c r="A14" s="69">
        <v>2089999</v>
      </c>
      <c r="B14" s="69" t="s">
        <v>131</v>
      </c>
      <c r="C14" s="67">
        <v>15052.51</v>
      </c>
      <c r="D14" s="67">
        <v>15052.51</v>
      </c>
      <c r="E14" s="69"/>
    </row>
    <row r="15" ht="24" customHeight="1" spans="1:5">
      <c r="A15" s="69">
        <v>210</v>
      </c>
      <c r="B15" s="69" t="s">
        <v>132</v>
      </c>
      <c r="C15" s="63">
        <v>2063203.8</v>
      </c>
      <c r="D15" s="63">
        <v>2063203.8</v>
      </c>
      <c r="E15" s="69"/>
    </row>
    <row r="16" ht="24" customHeight="1" spans="1:5">
      <c r="A16" s="69">
        <v>21003</v>
      </c>
      <c r="B16" s="69" t="s">
        <v>133</v>
      </c>
      <c r="C16" s="67">
        <v>1922877.28</v>
      </c>
      <c r="D16" s="67">
        <v>1922877.28</v>
      </c>
      <c r="E16" s="69"/>
    </row>
    <row r="17" ht="24" customHeight="1" spans="1:5">
      <c r="A17" s="69">
        <v>2100302</v>
      </c>
      <c r="B17" s="69" t="s">
        <v>134</v>
      </c>
      <c r="C17" s="67">
        <v>1922877.28</v>
      </c>
      <c r="D17" s="67">
        <v>1922877.28</v>
      </c>
      <c r="E17" s="69"/>
    </row>
    <row r="18" ht="24" customHeight="1" spans="1:5">
      <c r="A18" s="69">
        <v>21011</v>
      </c>
      <c r="B18" s="69" t="s">
        <v>135</v>
      </c>
      <c r="C18" s="67">
        <v>140326.52</v>
      </c>
      <c r="D18" s="67">
        <v>140326.52</v>
      </c>
      <c r="E18" s="69"/>
    </row>
    <row r="19" ht="24" customHeight="1" spans="1:5">
      <c r="A19" s="69">
        <v>2101102</v>
      </c>
      <c r="B19" s="69" t="s">
        <v>136</v>
      </c>
      <c r="C19" s="67">
        <v>140326.52</v>
      </c>
      <c r="D19" s="67">
        <v>140326.52</v>
      </c>
      <c r="E19" s="6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11" sqref="C11"/>
    </sheetView>
  </sheetViews>
  <sheetFormatPr defaultColWidth="10" defaultRowHeight="13.5" outlineLevelCol="4"/>
  <cols>
    <col min="1" max="1" width="13.7" customWidth="1"/>
    <col min="2" max="2" width="23" customWidth="1"/>
    <col min="3" max="5" width="16.3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182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36</v>
      </c>
    </row>
    <row r="4" ht="22.75" customHeight="1" spans="1:5">
      <c r="A4" s="33" t="s">
        <v>183</v>
      </c>
      <c r="B4" s="33"/>
      <c r="C4" s="33" t="s">
        <v>184</v>
      </c>
      <c r="D4" s="33"/>
      <c r="E4" s="33"/>
    </row>
    <row r="5" ht="22.75" customHeight="1" spans="1:5">
      <c r="A5" s="33" t="s">
        <v>181</v>
      </c>
      <c r="B5" s="33" t="s">
        <v>113</v>
      </c>
      <c r="C5" s="33" t="s">
        <v>118</v>
      </c>
      <c r="D5" s="33" t="s">
        <v>185</v>
      </c>
      <c r="E5" s="33" t="s">
        <v>186</v>
      </c>
    </row>
    <row r="6" ht="22.75" customHeight="1" spans="1:5">
      <c r="A6" s="33"/>
      <c r="B6" s="48" t="s">
        <v>118</v>
      </c>
      <c r="C6" s="49">
        <f>SUM(D6:E6)</f>
        <v>2396863.97</v>
      </c>
      <c r="D6" s="49">
        <f>D7+D15+D18</f>
        <v>2372200.41</v>
      </c>
      <c r="E6" s="49">
        <f>E15</f>
        <v>24663.56</v>
      </c>
    </row>
    <row r="7" ht="24" customHeight="1" spans="1:5">
      <c r="A7" s="50" t="s">
        <v>187</v>
      </c>
      <c r="B7" s="50" t="s">
        <v>188</v>
      </c>
      <c r="C7" s="49">
        <f t="shared" ref="C7:C20" si="0">SUM(D7:E7)</f>
        <v>2331210.41</v>
      </c>
      <c r="D7" s="49">
        <f>SUM(D8:D14)</f>
        <v>2331210.41</v>
      </c>
      <c r="E7" s="49"/>
    </row>
    <row r="8" ht="24" customHeight="1" spans="1:5">
      <c r="A8" s="51" t="s">
        <v>189</v>
      </c>
      <c r="B8" s="51" t="s">
        <v>190</v>
      </c>
      <c r="C8" s="52">
        <f t="shared" si="0"/>
        <v>813823.92</v>
      </c>
      <c r="D8" s="52">
        <v>813823.92</v>
      </c>
      <c r="E8" s="53"/>
    </row>
    <row r="9" ht="24" customHeight="1" spans="1:5">
      <c r="A9" s="51" t="s">
        <v>191</v>
      </c>
      <c r="B9" s="51" t="s">
        <v>192</v>
      </c>
      <c r="C9" s="52">
        <f t="shared" si="0"/>
        <v>182164.6</v>
      </c>
      <c r="D9" s="52">
        <v>182164.6</v>
      </c>
      <c r="E9" s="35"/>
    </row>
    <row r="10" ht="24" customHeight="1" spans="1:5">
      <c r="A10" s="54" t="s">
        <v>193</v>
      </c>
      <c r="B10" s="54" t="s">
        <v>194</v>
      </c>
      <c r="C10" s="52">
        <f t="shared" si="0"/>
        <v>366700</v>
      </c>
      <c r="D10" s="52">
        <v>366700</v>
      </c>
      <c r="E10" s="55"/>
    </row>
    <row r="11" ht="24" customHeight="1" spans="1:5">
      <c r="A11" s="56" t="s">
        <v>195</v>
      </c>
      <c r="B11" s="56" t="s">
        <v>196</v>
      </c>
      <c r="C11" s="52">
        <f t="shared" si="0"/>
        <v>535525.2</v>
      </c>
      <c r="D11" s="52">
        <v>535525.2</v>
      </c>
      <c r="E11" s="35"/>
    </row>
    <row r="12" ht="24" customHeight="1" spans="1:5">
      <c r="A12" s="56" t="s">
        <v>197</v>
      </c>
      <c r="B12" s="57" t="s">
        <v>198</v>
      </c>
      <c r="C12" s="52">
        <f t="shared" si="0"/>
        <v>277617.66</v>
      </c>
      <c r="D12" s="52">
        <v>277617.66</v>
      </c>
      <c r="E12" s="35"/>
    </row>
    <row r="13" ht="24" customHeight="1" spans="1:5">
      <c r="A13" s="56" t="s">
        <v>199</v>
      </c>
      <c r="B13" s="56" t="s">
        <v>200</v>
      </c>
      <c r="C13" s="52">
        <f t="shared" si="0"/>
        <v>140326.52</v>
      </c>
      <c r="D13" s="52">
        <v>140326.52</v>
      </c>
      <c r="E13" s="58"/>
    </row>
    <row r="14" ht="24" customHeight="1" spans="1:5">
      <c r="A14" s="56" t="s">
        <v>201</v>
      </c>
      <c r="B14" s="56" t="s">
        <v>202</v>
      </c>
      <c r="C14" s="52">
        <f t="shared" si="0"/>
        <v>15052.51</v>
      </c>
      <c r="D14" s="52">
        <v>15052.51</v>
      </c>
      <c r="E14" s="58"/>
    </row>
    <row r="15" ht="24" customHeight="1" spans="1:5">
      <c r="A15" s="59" t="s">
        <v>203</v>
      </c>
      <c r="B15" s="59" t="s">
        <v>204</v>
      </c>
      <c r="C15" s="49">
        <f t="shared" si="0"/>
        <v>24663.56</v>
      </c>
      <c r="D15" s="37"/>
      <c r="E15" s="60">
        <f>SUM(E16:E17)</f>
        <v>24663.56</v>
      </c>
    </row>
    <row r="16" ht="24" customHeight="1" spans="1:5">
      <c r="A16" s="56" t="s">
        <v>205</v>
      </c>
      <c r="B16" s="56" t="s">
        <v>206</v>
      </c>
      <c r="C16" s="52">
        <f t="shared" si="0"/>
        <v>13684.1</v>
      </c>
      <c r="D16" s="52"/>
      <c r="E16" s="52">
        <v>13684.1</v>
      </c>
    </row>
    <row r="17" ht="24" customHeight="1" spans="1:5">
      <c r="A17" s="56" t="s">
        <v>207</v>
      </c>
      <c r="B17" s="56" t="s">
        <v>208</v>
      </c>
      <c r="C17" s="52">
        <f t="shared" si="0"/>
        <v>10979.46</v>
      </c>
      <c r="D17" s="52"/>
      <c r="E17" s="52">
        <v>10979.46</v>
      </c>
    </row>
    <row r="18" ht="24" customHeight="1" spans="1:5">
      <c r="A18" s="59" t="s">
        <v>209</v>
      </c>
      <c r="B18" s="59" t="s">
        <v>210</v>
      </c>
      <c r="C18" s="49">
        <f t="shared" si="0"/>
        <v>40990</v>
      </c>
      <c r="D18" s="60">
        <f>SUM(D19:D20)</f>
        <v>40990</v>
      </c>
      <c r="E18" s="37"/>
    </row>
    <row r="19" ht="24" customHeight="1" spans="1:5">
      <c r="A19" s="56" t="s">
        <v>211</v>
      </c>
      <c r="B19" s="56" t="s">
        <v>212</v>
      </c>
      <c r="C19" s="52">
        <f t="shared" si="0"/>
        <v>19750</v>
      </c>
      <c r="D19" s="52">
        <v>19750</v>
      </c>
      <c r="E19" s="37"/>
    </row>
    <row r="20" ht="24" customHeight="1" spans="1:5">
      <c r="A20" s="56" t="s">
        <v>213</v>
      </c>
      <c r="B20" s="56" t="s">
        <v>214</v>
      </c>
      <c r="C20" s="52">
        <f t="shared" si="0"/>
        <v>21240</v>
      </c>
      <c r="D20" s="52">
        <v>21240</v>
      </c>
      <c r="E20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4" sqref="J4"/>
    </sheetView>
  </sheetViews>
  <sheetFormatPr defaultColWidth="10" defaultRowHeight="13.5" outlineLevelCol="7"/>
  <cols>
    <col min="1" max="1" width="50.8083333333333" customWidth="1"/>
    <col min="2" max="8" width="10.6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215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36</v>
      </c>
    </row>
    <row r="4" ht="22.75" customHeight="1" spans="1:8">
      <c r="A4" s="14" t="s">
        <v>176</v>
      </c>
      <c r="B4" s="14" t="s">
        <v>216</v>
      </c>
      <c r="C4" s="14"/>
      <c r="D4" s="14"/>
      <c r="E4" s="14"/>
      <c r="F4" s="14"/>
      <c r="G4" s="14" t="s">
        <v>217</v>
      </c>
      <c r="H4" s="14" t="s">
        <v>218</v>
      </c>
    </row>
    <row r="5" ht="22.75" customHeight="1" spans="1:8">
      <c r="A5" s="14"/>
      <c r="B5" s="14" t="s">
        <v>118</v>
      </c>
      <c r="C5" s="14" t="s">
        <v>219</v>
      </c>
      <c r="D5" s="14" t="s">
        <v>220</v>
      </c>
      <c r="E5" s="14" t="s">
        <v>221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222</v>
      </c>
      <c r="F6" s="14" t="s">
        <v>223</v>
      </c>
      <c r="G6" s="14"/>
      <c r="H6" s="14"/>
    </row>
    <row r="7" ht="22.75" customHeight="1" spans="1:8">
      <c r="A7" s="44" t="s">
        <v>118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 t="s">
        <v>2</v>
      </c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E10" sqref="E10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225</v>
      </c>
      <c r="B4" s="29" t="s">
        <v>226</v>
      </c>
      <c r="C4" s="30" t="s">
        <v>227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v>24663.56</v>
      </c>
      <c r="E5" s="33">
        <f>E6</f>
        <v>24663.56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203</v>
      </c>
      <c r="C6" s="36" t="s">
        <v>204</v>
      </c>
      <c r="D6" s="37">
        <v>24663.56</v>
      </c>
      <c r="E6" s="37">
        <f>SUM(E7:E8)</f>
        <v>24663.56</v>
      </c>
      <c r="F6" s="38"/>
    </row>
    <row r="7" ht="28" customHeight="1" spans="1:6">
      <c r="A7" s="35">
        <v>2</v>
      </c>
      <c r="B7" s="39" t="s">
        <v>228</v>
      </c>
      <c r="C7" s="40" t="s">
        <v>206</v>
      </c>
      <c r="D7" s="37">
        <v>13684.1</v>
      </c>
      <c r="E7" s="37">
        <v>13684.1</v>
      </c>
      <c r="F7" s="38"/>
    </row>
    <row r="8" ht="28" customHeight="1" spans="1:6">
      <c r="A8" s="35">
        <v>3</v>
      </c>
      <c r="B8" s="39" t="s">
        <v>229</v>
      </c>
      <c r="C8" s="40" t="s">
        <v>208</v>
      </c>
      <c r="D8" s="37">
        <v>10979.46</v>
      </c>
      <c r="E8" s="37">
        <v>10979.46</v>
      </c>
      <c r="F8" s="38"/>
    </row>
    <row r="9" ht="28" customHeight="1" spans="1:6">
      <c r="A9" s="38"/>
      <c r="B9" s="39"/>
      <c r="C9" s="40"/>
      <c r="D9" s="38"/>
      <c r="E9" s="38"/>
      <c r="F9" s="38"/>
    </row>
    <row r="10" ht="28" customHeight="1" spans="1:6">
      <c r="A10" s="38"/>
      <c r="B10" s="39"/>
      <c r="C10" s="40"/>
      <c r="D10" s="38"/>
      <c r="E10" s="38"/>
      <c r="F10" s="38"/>
    </row>
    <row r="11" ht="28" customHeight="1" spans="1:6">
      <c r="A11" s="38"/>
      <c r="B11" s="39"/>
      <c r="C11" s="40"/>
      <c r="D11" s="38"/>
      <c r="E11" s="38"/>
      <c r="F11" s="38"/>
    </row>
    <row r="12" ht="28" customHeight="1" spans="1:6">
      <c r="A12" s="38"/>
      <c r="B12" s="39"/>
      <c r="C12" s="40"/>
      <c r="D12" s="38"/>
      <c r="E12" s="41"/>
      <c r="F12" s="38"/>
    </row>
    <row r="13" ht="28" customHeight="1" spans="1:6">
      <c r="A13" s="38"/>
      <c r="B13" s="39"/>
      <c r="C13" s="40"/>
      <c r="D13" s="38"/>
      <c r="E13" s="38"/>
      <c r="F13" s="38"/>
    </row>
    <row r="14" ht="28" customHeight="1" spans="1:6">
      <c r="A14" s="38"/>
      <c r="B14" s="39"/>
      <c r="C14" s="40"/>
      <c r="D14" s="38"/>
      <c r="E14" s="38"/>
      <c r="F14" s="38"/>
    </row>
    <row r="15" ht="28" customHeight="1" spans="1:6">
      <c r="A15" s="38"/>
      <c r="B15" s="39"/>
      <c r="C15" s="40"/>
      <c r="D15" s="38"/>
      <c r="E15" s="38"/>
      <c r="F15" s="38"/>
    </row>
    <row r="16" ht="28" customHeight="1" spans="1:6">
      <c r="A16" s="38"/>
      <c r="B16" s="39"/>
      <c r="C16" s="40"/>
      <c r="D16" s="38"/>
      <c r="E16" s="38"/>
      <c r="F16" s="38"/>
    </row>
    <row r="17" ht="28" customHeight="1" spans="1:6">
      <c r="A17" s="38"/>
      <c r="B17" s="39"/>
      <c r="C17" s="40"/>
      <c r="D17" s="38"/>
      <c r="E17" s="38"/>
      <c r="F17" s="38"/>
    </row>
    <row r="18" ht="28" customHeight="1" spans="1:6">
      <c r="A18" s="38"/>
      <c r="B18" s="39"/>
      <c r="C18" s="40"/>
      <c r="D18" s="38"/>
      <c r="E18" s="38"/>
      <c r="F18" s="38"/>
    </row>
    <row r="19" ht="28" customHeight="1" spans="1:6">
      <c r="A19" s="38"/>
      <c r="B19" s="39"/>
      <c r="C19" s="40"/>
      <c r="D19" s="38"/>
      <c r="E19" s="38"/>
      <c r="F19" s="38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21" sqref="B21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231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232</v>
      </c>
      <c r="B5" s="22" t="s">
        <v>233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 t="s">
        <v>2</v>
      </c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2" sqref="F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5" width="31.1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176</v>
      </c>
      <c r="B4" s="14" t="s">
        <v>118</v>
      </c>
      <c r="C4" s="14" t="s">
        <v>235</v>
      </c>
      <c r="D4" s="14" t="s">
        <v>236</v>
      </c>
      <c r="E4" s="14" t="s">
        <v>237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15" sqref="E15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238</v>
      </c>
      <c r="B1" s="1"/>
    </row>
    <row r="2" spans="1:1">
      <c r="A2" s="2" t="s">
        <v>239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240</v>
      </c>
      <c r="B5" s="4">
        <v>1</v>
      </c>
    </row>
    <row r="6" spans="1:2">
      <c r="A6" s="6" t="s">
        <v>241</v>
      </c>
      <c r="B6" s="7"/>
    </row>
    <row r="7" spans="1:2">
      <c r="A7" s="8" t="s">
        <v>242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</cp:lastModifiedBy>
  <dcterms:created xsi:type="dcterms:W3CDTF">2023-01-31T08:53:00Z</dcterms:created>
  <dcterms:modified xsi:type="dcterms:W3CDTF">2025-02-24T08:26:52Z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